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EFFEDB-A3BA-46C6-8A5D-A542D50EAC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B1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R107" i="1"/>
  <c r="S107" i="1" s="1"/>
  <c r="U108" i="1"/>
  <c r="T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R111" i="1"/>
  <c r="S111" i="1" s="1"/>
  <c r="U112" i="1"/>
  <c r="T112" i="1"/>
  <c r="C43" i="1"/>
  <c r="F113" i="1" l="1"/>
  <c r="G39" i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l="1"/>
  <c r="K40" i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R118" i="1"/>
  <c r="S118" i="1" s="1"/>
  <c r="U119" i="1"/>
  <c r="T119" i="1"/>
  <c r="J47" i="1" l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R127" i="1"/>
  <c r="S127" i="1" s="1"/>
  <c r="T128" i="1"/>
  <c r="U128" i="1"/>
  <c r="F129" i="1" l="1"/>
  <c r="H54" i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R389" i="1"/>
  <c r="S389" i="1" s="1"/>
  <c r="U390" i="1"/>
  <c r="T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R390" i="1"/>
  <c r="S390" i="1" s="1"/>
  <c r="U391" i="1"/>
  <c r="T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R393" i="1"/>
  <c r="S393" i="1" s="1"/>
  <c r="U394" i="1"/>
  <c r="T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R394" i="1"/>
  <c r="S394" i="1" s="1"/>
  <c r="U395" i="1"/>
  <c r="T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T398" i="1"/>
  <c r="R397" i="1"/>
  <c r="S397" i="1" s="1"/>
  <c r="U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U401" i="1"/>
  <c r="R400" i="1"/>
  <c r="S400" i="1" s="1"/>
  <c r="T401" i="1"/>
  <c r="I444" i="1"/>
  <c r="G328" i="1" l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R406" i="1"/>
  <c r="S406" i="1" s="1"/>
  <c r="T407" i="1"/>
  <c r="U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U409" i="1"/>
  <c r="T409" i="1"/>
  <c r="R408" i="1"/>
  <c r="S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U414" i="1"/>
  <c r="T414" i="1"/>
  <c r="R413" i="1"/>
  <c r="S413" i="1" s="1"/>
  <c r="K341" i="1" l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U434" i="1"/>
  <c r="T434" i="1"/>
  <c r="R433" i="1"/>
  <c r="S433" i="1" s="1"/>
  <c r="J362" i="1" l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R438" i="1"/>
  <c r="S438" i="1" s="1"/>
  <c r="U439" i="1"/>
  <c r="T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U440" i="1"/>
  <c r="R439" i="1"/>
  <c r="S439" i="1" s="1"/>
  <c r="T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R443" i="1"/>
  <c r="S443" i="1" s="1"/>
  <c r="U444" i="1"/>
  <c r="T444" i="1"/>
  <c r="K371" i="1" l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R446" i="1"/>
  <c r="S446" i="1" s="1"/>
  <c r="U447" i="1"/>
  <c r="T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R450" i="1"/>
  <c r="S450" i="1" s="1"/>
  <c r="T451" i="1"/>
  <c r="U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T454" i="1"/>
  <c r="R453" i="1"/>
  <c r="S453" i="1" s="1"/>
  <c r="U454" i="1"/>
  <c r="I497" i="1"/>
  <c r="K381" i="1" l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T458" i="1"/>
  <c r="U458" i="1"/>
  <c r="R457" i="1"/>
  <c r="S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U460" i="1"/>
  <c r="R459" i="1"/>
  <c r="S459" i="1" s="1"/>
  <c r="T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T466" i="1"/>
  <c r="U466" i="1"/>
  <c r="R465" i="1"/>
  <c r="S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T471" i="1"/>
  <c r="U471" i="1"/>
  <c r="R470" i="1"/>
  <c r="S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U476" i="1"/>
  <c r="R475" i="1"/>
  <c r="S475" i="1" s="1"/>
  <c r="T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T480" i="1"/>
  <c r="R479" i="1"/>
  <c r="S479" i="1" s="1"/>
  <c r="U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U482" i="1"/>
  <c r="T482" i="1"/>
  <c r="R481" i="1"/>
  <c r="S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T483" i="1"/>
  <c r="U483" i="1"/>
  <c r="R482" i="1"/>
  <c r="S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U484" i="1"/>
  <c r="R483" i="1"/>
  <c r="S483" i="1" s="1"/>
  <c r="T484" i="1"/>
  <c r="H410" i="1" l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U491" i="1"/>
  <c r="R490" i="1"/>
  <c r="S490" i="1" s="1"/>
  <c r="T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R495" i="1"/>
  <c r="S495" i="1" s="1"/>
  <c r="T496" i="1"/>
  <c r="U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I623" i="1" l="1"/>
  <c r="I624" i="1"/>
  <c r="H505" i="1"/>
  <c r="N505" i="1" s="1"/>
  <c r="P505" i="1" s="1"/>
  <c r="B505" i="1" s="1"/>
  <c r="G506" i="1"/>
  <c r="K506" i="1"/>
  <c r="L506" i="1" s="1"/>
  <c r="M506" i="1" s="1"/>
  <c r="J507" i="1"/>
  <c r="U580" i="1"/>
  <c r="R579" i="1"/>
  <c r="S579" i="1" s="1"/>
  <c r="T580" i="1"/>
  <c r="O580" i="1"/>
  <c r="A581" i="1"/>
  <c r="D580" i="1"/>
  <c r="E580" i="1" s="1"/>
  <c r="F581" i="1" s="1"/>
  <c r="C511" i="1"/>
  <c r="I625" i="1" l="1"/>
  <c r="K507" i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6" i="1" l="1"/>
  <c r="H507" i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7" i="1" l="1"/>
  <c r="K509" i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C514" i="1"/>
  <c r="T583" i="1"/>
  <c r="R582" i="1"/>
  <c r="S582" i="1" s="1"/>
  <c r="U583" i="1"/>
  <c r="I628" i="1" l="1"/>
  <c r="H509" i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9" i="1" l="1"/>
  <c r="K511" i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30" i="1" l="1"/>
  <c r="H511" i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U586" i="1"/>
  <c r="R585" i="1"/>
  <c r="S585" i="1" s="1"/>
  <c r="T586" i="1"/>
  <c r="I631" i="1" l="1"/>
  <c r="G513" i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C518" i="1"/>
  <c r="I632" i="1" l="1"/>
  <c r="K514" i="1"/>
  <c r="L514" i="1" s="1"/>
  <c r="M514" i="1" s="1"/>
  <c r="J515" i="1"/>
  <c r="H513" i="1"/>
  <c r="N513" i="1" s="1"/>
  <c r="P513" i="1" s="1"/>
  <c r="B513" i="1" s="1"/>
  <c r="G514" i="1"/>
  <c r="T588" i="1"/>
  <c r="U588" i="1"/>
  <c r="R587" i="1"/>
  <c r="S587" i="1" s="1"/>
  <c r="C519" i="1"/>
  <c r="A589" i="1"/>
  <c r="O588" i="1"/>
  <c r="D588" i="1"/>
  <c r="E588" i="1" s="1"/>
  <c r="F589" i="1" s="1"/>
  <c r="I633" i="1" l="1"/>
  <c r="H514" i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I634" i="1" l="1"/>
  <c r="K516" i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I635" i="1" l="1"/>
  <c r="H516" i="1"/>
  <c r="N516" i="1" s="1"/>
  <c r="P516" i="1" s="1"/>
  <c r="B516" i="1" s="1"/>
  <c r="G517" i="1"/>
  <c r="K517" i="1"/>
  <c r="L517" i="1" s="1"/>
  <c r="M517" i="1" s="1"/>
  <c r="J518" i="1"/>
  <c r="C522" i="1"/>
  <c r="U591" i="1"/>
  <c r="T591" i="1"/>
  <c r="R590" i="1"/>
  <c r="S590" i="1" s="1"/>
  <c r="A592" i="1"/>
  <c r="O591" i="1"/>
  <c r="D591" i="1"/>
  <c r="E591" i="1" s="1"/>
  <c r="F592" i="1" s="1"/>
  <c r="I636" i="1" l="1"/>
  <c r="K518" i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C523" i="1"/>
  <c r="T592" i="1"/>
  <c r="U592" i="1"/>
  <c r="R591" i="1"/>
  <c r="S591" i="1" s="1"/>
  <c r="I637" i="1" l="1"/>
  <c r="H518" i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U593" i="1"/>
  <c r="T593" i="1"/>
  <c r="R592" i="1"/>
  <c r="S592" i="1" s="1"/>
  <c r="I638" i="1" l="1"/>
  <c r="H519" i="1"/>
  <c r="N519" i="1" s="1"/>
  <c r="P519" i="1" s="1"/>
  <c r="B519" i="1" s="1"/>
  <c r="G520" i="1"/>
  <c r="K520" i="1"/>
  <c r="L520" i="1" s="1"/>
  <c r="M520" i="1" s="1"/>
  <c r="J521" i="1"/>
  <c r="C525" i="1"/>
  <c r="U594" i="1"/>
  <c r="T594" i="1"/>
  <c r="R593" i="1"/>
  <c r="S593" i="1" s="1"/>
  <c r="O594" i="1"/>
  <c r="A595" i="1"/>
  <c r="D594" i="1"/>
  <c r="E594" i="1" s="1"/>
  <c r="F595" i="1" s="1"/>
  <c r="I639" i="1" l="1"/>
  <c r="K521" i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C526" i="1"/>
  <c r="U595" i="1"/>
  <c r="T595" i="1"/>
  <c r="R594" i="1"/>
  <c r="S594" i="1" s="1"/>
  <c r="I640" i="1" l="1"/>
  <c r="H521" i="1"/>
  <c r="N521" i="1" s="1"/>
  <c r="P521" i="1" s="1"/>
  <c r="B521" i="1" s="1"/>
  <c r="G522" i="1"/>
  <c r="K522" i="1"/>
  <c r="L522" i="1" s="1"/>
  <c r="M522" i="1" s="1"/>
  <c r="J523" i="1"/>
  <c r="C527" i="1"/>
  <c r="T596" i="1"/>
  <c r="R595" i="1"/>
  <c r="S595" i="1" s="1"/>
  <c r="U596" i="1"/>
  <c r="A597" i="1"/>
  <c r="O596" i="1"/>
  <c r="D596" i="1"/>
  <c r="E596" i="1" s="1"/>
  <c r="F597" i="1" s="1"/>
  <c r="I641" i="1" l="1"/>
  <c r="K523" i="1"/>
  <c r="L523" i="1" s="1"/>
  <c r="M523" i="1" s="1"/>
  <c r="J524" i="1"/>
  <c r="H522" i="1"/>
  <c r="N522" i="1" s="1"/>
  <c r="P522" i="1" s="1"/>
  <c r="B522" i="1" s="1"/>
  <c r="G523" i="1"/>
  <c r="U597" i="1"/>
  <c r="R596" i="1"/>
  <c r="S596" i="1" s="1"/>
  <c r="T597" i="1"/>
  <c r="A598" i="1"/>
  <c r="O597" i="1"/>
  <c r="D597" i="1"/>
  <c r="E597" i="1" s="1"/>
  <c r="F598" i="1" s="1"/>
  <c r="C528" i="1"/>
  <c r="I642" i="1" l="1"/>
  <c r="H523" i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C529" i="1"/>
  <c r="I643" i="1" l="1"/>
  <c r="K525" i="1"/>
  <c r="L525" i="1" s="1"/>
  <c r="M525" i="1" s="1"/>
  <c r="J526" i="1"/>
  <c r="H524" i="1"/>
  <c r="N524" i="1" s="1"/>
  <c r="P524" i="1" s="1"/>
  <c r="B524" i="1" s="1"/>
  <c r="G525" i="1"/>
  <c r="C530" i="1"/>
  <c r="A600" i="1"/>
  <c r="O599" i="1"/>
  <c r="D599" i="1"/>
  <c r="E599" i="1" s="1"/>
  <c r="F600" i="1" s="1"/>
  <c r="T599" i="1"/>
  <c r="R598" i="1"/>
  <c r="S598" i="1" s="1"/>
  <c r="U599" i="1"/>
  <c r="I644" i="1" l="1"/>
  <c r="H525" i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A601" i="1"/>
  <c r="O600" i="1"/>
  <c r="D600" i="1"/>
  <c r="E600" i="1" s="1"/>
  <c r="F601" i="1" s="1"/>
  <c r="C531" i="1"/>
  <c r="I645" i="1" l="1"/>
  <c r="K527" i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6" i="1" l="1"/>
  <c r="H527" i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T602" i="1"/>
  <c r="R601" i="1"/>
  <c r="S601" i="1" s="1"/>
  <c r="U602" i="1"/>
  <c r="C533" i="1"/>
  <c r="I647" i="1" l="1"/>
  <c r="K529" i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A604" i="1"/>
  <c r="O603" i="1"/>
  <c r="D603" i="1"/>
  <c r="C534" i="1"/>
  <c r="E603" i="1" l="1"/>
  <c r="F604" i="1" s="1"/>
  <c r="I648" i="1"/>
  <c r="H529" i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C535" i="1"/>
  <c r="A605" i="1"/>
  <c r="O604" i="1"/>
  <c r="D604" i="1"/>
  <c r="E604" i="1" l="1"/>
  <c r="F605" i="1" s="1"/>
  <c r="I649" i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U605" i="1"/>
  <c r="A606" i="1"/>
  <c r="O605" i="1"/>
  <c r="D605" i="1"/>
  <c r="C536" i="1"/>
  <c r="E605" i="1" l="1"/>
  <c r="F606" i="1" s="1"/>
  <c r="I650" i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C537" i="1"/>
  <c r="U606" i="1"/>
  <c r="T606" i="1"/>
  <c r="R605" i="1"/>
  <c r="S605" i="1" s="1"/>
  <c r="E606" i="1" l="1"/>
  <c r="F607" i="1" s="1"/>
  <c r="I651" i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U607" i="1"/>
  <c r="T607" i="1"/>
  <c r="R606" i="1"/>
  <c r="S606" i="1" s="1"/>
  <c r="E607" i="1" l="1"/>
  <c r="F608" i="1" s="1"/>
  <c r="I652" i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s="1"/>
  <c r="I653" i="1" l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4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l="1"/>
  <c r="F611" i="1" s="1"/>
  <c r="I655" i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l="1"/>
  <c r="F612" i="1" s="1"/>
  <c r="I656" i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l="1"/>
  <c r="F613" i="1" s="1"/>
  <c r="I657" i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l="1"/>
  <c r="F614" i="1" s="1"/>
  <c r="I658" i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l="1"/>
  <c r="F615" i="1" s="1"/>
  <c r="I659" i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60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1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l="1"/>
  <c r="F618" i="1" s="1"/>
  <c r="I662" i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C549" i="1"/>
  <c r="U618" i="1"/>
  <c r="R617" i="1"/>
  <c r="S617" i="1" s="1"/>
  <c r="T618" i="1"/>
  <c r="E618" i="1" l="1"/>
  <c r="F619" i="1" s="1"/>
  <c r="I663" i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l="1"/>
  <c r="F620" i="1" s="1"/>
  <c r="I664" i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5" i="1" l="1"/>
  <c r="H546" i="1"/>
  <c r="N546" i="1" s="1"/>
  <c r="P546" i="1" s="1"/>
  <c r="B546" i="1" s="1"/>
  <c r="G547" i="1"/>
  <c r="K547" i="1"/>
  <c r="L547" i="1" s="1"/>
  <c r="M547" i="1" s="1"/>
  <c r="J548" i="1"/>
  <c r="A622" i="1"/>
  <c r="A623" i="1" s="1"/>
  <c r="O621" i="1"/>
  <c r="D621" i="1"/>
  <c r="C552" i="1"/>
  <c r="R620" i="1"/>
  <c r="S620" i="1" s="1"/>
  <c r="T621" i="1"/>
  <c r="U621" i="1"/>
  <c r="E621" i="1" l="1"/>
  <c r="F622" i="1" s="1"/>
  <c r="O623" i="1"/>
  <c r="A624" i="1"/>
  <c r="D623" i="1"/>
  <c r="E623" i="1" s="1"/>
  <c r="I666" i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O622" i="1"/>
  <c r="D622" i="1"/>
  <c r="E622" i="1" s="1"/>
  <c r="U623" i="1" l="1"/>
  <c r="T623" i="1"/>
  <c r="T624" i="1" s="1"/>
  <c r="D624" i="1"/>
  <c r="O624" i="1"/>
  <c r="A625" i="1"/>
  <c r="U624" i="1"/>
  <c r="R623" i="1"/>
  <c r="S623" i="1" s="1"/>
  <c r="I667" i="1"/>
  <c r="F624" i="1"/>
  <c r="F623" i="1"/>
  <c r="H548" i="1"/>
  <c r="N548" i="1" s="1"/>
  <c r="P548" i="1" s="1"/>
  <c r="B548" i="1" s="1"/>
  <c r="G549" i="1"/>
  <c r="K549" i="1"/>
  <c r="L549" i="1" s="1"/>
  <c r="M549" i="1" s="1"/>
  <c r="J550" i="1"/>
  <c r="R622" i="1"/>
  <c r="C554" i="1"/>
  <c r="E624" i="1" l="1"/>
  <c r="F625" i="1" s="1"/>
  <c r="O625" i="1"/>
  <c r="A626" i="1"/>
  <c r="D625" i="1"/>
  <c r="R624" i="1"/>
  <c r="S624" i="1" s="1"/>
  <c r="T625" i="1"/>
  <c r="U625" i="1"/>
  <c r="I668" i="1"/>
  <c r="K550" i="1"/>
  <c r="L550" i="1" s="1"/>
  <c r="M550" i="1" s="1"/>
  <c r="J551" i="1"/>
  <c r="H549" i="1"/>
  <c r="N549" i="1" s="1"/>
  <c r="P549" i="1" s="1"/>
  <c r="B549" i="1" s="1"/>
  <c r="G550" i="1"/>
  <c r="C555" i="1"/>
  <c r="E625" i="1" l="1"/>
  <c r="F626" i="1" s="1"/>
  <c r="D626" i="1"/>
  <c r="O626" i="1"/>
  <c r="A627" i="1"/>
  <c r="R625" i="1"/>
  <c r="S625" i="1" s="1"/>
  <c r="T626" i="1"/>
  <c r="U626" i="1"/>
  <c r="I669" i="1"/>
  <c r="H550" i="1"/>
  <c r="N550" i="1" s="1"/>
  <c r="P550" i="1" s="1"/>
  <c r="B550" i="1" s="1"/>
  <c r="G551" i="1"/>
  <c r="K551" i="1"/>
  <c r="L551" i="1" s="1"/>
  <c r="M551" i="1" s="1"/>
  <c r="J552" i="1"/>
  <c r="C556" i="1"/>
  <c r="E626" i="1" l="1"/>
  <c r="F627" i="1" s="1"/>
  <c r="O627" i="1"/>
  <c r="D627" i="1"/>
  <c r="A628" i="1"/>
  <c r="R626" i="1"/>
  <c r="S626" i="1" s="1"/>
  <c r="U627" i="1"/>
  <c r="T627" i="1"/>
  <c r="I670" i="1"/>
  <c r="K552" i="1"/>
  <c r="L552" i="1" s="1"/>
  <c r="M552" i="1" s="1"/>
  <c r="J553" i="1"/>
  <c r="H551" i="1"/>
  <c r="N551" i="1" s="1"/>
  <c r="P551" i="1" s="1"/>
  <c r="B551" i="1" s="1"/>
  <c r="G552" i="1"/>
  <c r="C557" i="1"/>
  <c r="E627" i="1" l="1"/>
  <c r="F628" i="1"/>
  <c r="A629" i="1"/>
  <c r="O628" i="1"/>
  <c r="D628" i="1"/>
  <c r="R627" i="1"/>
  <c r="S627" i="1" s="1"/>
  <c r="U628" i="1"/>
  <c r="T628" i="1"/>
  <c r="I671" i="1"/>
  <c r="H552" i="1"/>
  <c r="N552" i="1" s="1"/>
  <c r="P552" i="1" s="1"/>
  <c r="B552" i="1" s="1"/>
  <c r="G553" i="1"/>
  <c r="K553" i="1"/>
  <c r="L553" i="1" s="1"/>
  <c r="M553" i="1" s="1"/>
  <c r="J554" i="1"/>
  <c r="C558" i="1"/>
  <c r="E628" i="1" l="1"/>
  <c r="F629" i="1"/>
  <c r="U629" i="1"/>
  <c r="T629" i="1"/>
  <c r="R628" i="1"/>
  <c r="S628" i="1" s="1"/>
  <c r="A630" i="1"/>
  <c r="O629" i="1"/>
  <c r="D629" i="1"/>
  <c r="E629" i="1" s="1"/>
  <c r="I672" i="1"/>
  <c r="K554" i="1"/>
  <c r="L554" i="1" s="1"/>
  <c r="M554" i="1" s="1"/>
  <c r="J555" i="1"/>
  <c r="G554" i="1"/>
  <c r="H553" i="1"/>
  <c r="N553" i="1" s="1"/>
  <c r="P553" i="1" s="1"/>
  <c r="B553" i="1" s="1"/>
  <c r="C559" i="1"/>
  <c r="F630" i="1" l="1"/>
  <c r="T630" i="1"/>
  <c r="U630" i="1"/>
  <c r="R629" i="1"/>
  <c r="S629" i="1" s="1"/>
  <c r="D630" i="1"/>
  <c r="E630" i="1" s="1"/>
  <c r="A631" i="1"/>
  <c r="O630" i="1"/>
  <c r="I673" i="1"/>
  <c r="H554" i="1"/>
  <c r="N554" i="1" s="1"/>
  <c r="P554" i="1" s="1"/>
  <c r="B554" i="1" s="1"/>
  <c r="G555" i="1"/>
  <c r="K555" i="1"/>
  <c r="L555" i="1" s="1"/>
  <c r="M555" i="1" s="1"/>
  <c r="J556" i="1"/>
  <c r="C560" i="1"/>
  <c r="U631" i="1" l="1"/>
  <c r="T631" i="1"/>
  <c r="R630" i="1"/>
  <c r="S630" i="1" s="1"/>
  <c r="A632" i="1"/>
  <c r="D631" i="1"/>
  <c r="O631" i="1"/>
  <c r="F631" i="1"/>
  <c r="I674" i="1"/>
  <c r="K556" i="1"/>
  <c r="L556" i="1" s="1"/>
  <c r="M556" i="1" s="1"/>
  <c r="J557" i="1"/>
  <c r="G556" i="1"/>
  <c r="H555" i="1"/>
  <c r="N555" i="1" s="1"/>
  <c r="P555" i="1" s="1"/>
  <c r="B555" i="1" s="1"/>
  <c r="C561" i="1"/>
  <c r="E631" i="1" l="1"/>
  <c r="A633" i="1"/>
  <c r="O632" i="1"/>
  <c r="D632" i="1"/>
  <c r="U632" i="1"/>
  <c r="T632" i="1"/>
  <c r="R631" i="1"/>
  <c r="S631" i="1" s="1"/>
  <c r="F632" i="1"/>
  <c r="I675" i="1"/>
  <c r="H556" i="1"/>
  <c r="N556" i="1" s="1"/>
  <c r="P556" i="1" s="1"/>
  <c r="B556" i="1" s="1"/>
  <c r="G557" i="1"/>
  <c r="K557" i="1"/>
  <c r="L557" i="1" s="1"/>
  <c r="M557" i="1" s="1"/>
  <c r="J558" i="1"/>
  <c r="C562" i="1"/>
  <c r="E632" i="1" l="1"/>
  <c r="F633" i="1" s="1"/>
  <c r="T633" i="1"/>
  <c r="R632" i="1"/>
  <c r="S632" i="1" s="1"/>
  <c r="U633" i="1"/>
  <c r="O633" i="1"/>
  <c r="A634" i="1"/>
  <c r="D633" i="1"/>
  <c r="I676" i="1"/>
  <c r="K558" i="1"/>
  <c r="L558" i="1" s="1"/>
  <c r="M558" i="1" s="1"/>
  <c r="J559" i="1"/>
  <c r="H557" i="1"/>
  <c r="N557" i="1" s="1"/>
  <c r="P557" i="1" s="1"/>
  <c r="B557" i="1" s="1"/>
  <c r="G558" i="1"/>
  <c r="C563" i="1"/>
  <c r="E633" i="1" l="1"/>
  <c r="F634" i="1" s="1"/>
  <c r="R633" i="1"/>
  <c r="S633" i="1" s="1"/>
  <c r="U634" i="1"/>
  <c r="T634" i="1"/>
  <c r="O634" i="1"/>
  <c r="A635" i="1"/>
  <c r="D634" i="1"/>
  <c r="I677" i="1"/>
  <c r="G559" i="1"/>
  <c r="H558" i="1"/>
  <c r="N558" i="1" s="1"/>
  <c r="P558" i="1" s="1"/>
  <c r="B558" i="1" s="1"/>
  <c r="K559" i="1"/>
  <c r="L559" i="1" s="1"/>
  <c r="M559" i="1" s="1"/>
  <c r="J560" i="1"/>
  <c r="C564" i="1"/>
  <c r="E634" i="1" l="1"/>
  <c r="F635" i="1" s="1"/>
  <c r="O635" i="1"/>
  <c r="D635" i="1"/>
  <c r="A636" i="1"/>
  <c r="U635" i="1"/>
  <c r="R634" i="1"/>
  <c r="S634" i="1" s="1"/>
  <c r="T635" i="1"/>
  <c r="I678" i="1"/>
  <c r="K560" i="1"/>
  <c r="L560" i="1" s="1"/>
  <c r="M560" i="1" s="1"/>
  <c r="J561" i="1"/>
  <c r="H559" i="1"/>
  <c r="N559" i="1" s="1"/>
  <c r="P559" i="1" s="1"/>
  <c r="B559" i="1" s="1"/>
  <c r="G560" i="1"/>
  <c r="C565" i="1"/>
  <c r="E635" i="1" l="1"/>
  <c r="F636" i="1" s="1"/>
  <c r="D636" i="1"/>
  <c r="E636" i="1" s="1"/>
  <c r="F637" i="1" s="1"/>
  <c r="A637" i="1"/>
  <c r="O636" i="1"/>
  <c r="U636" i="1"/>
  <c r="R635" i="1"/>
  <c r="S635" i="1" s="1"/>
  <c r="T636" i="1"/>
  <c r="I679" i="1"/>
  <c r="H560" i="1"/>
  <c r="N560" i="1" s="1"/>
  <c r="P560" i="1" s="1"/>
  <c r="B560" i="1" s="1"/>
  <c r="G561" i="1"/>
  <c r="K561" i="1"/>
  <c r="L561" i="1" s="1"/>
  <c r="M561" i="1" s="1"/>
  <c r="J562" i="1"/>
  <c r="C566" i="1"/>
  <c r="R636" i="1" l="1"/>
  <c r="S636" i="1" s="1"/>
  <c r="T637" i="1"/>
  <c r="U637" i="1"/>
  <c r="D637" i="1"/>
  <c r="E637" i="1" s="1"/>
  <c r="F638" i="1" s="1"/>
  <c r="A638" i="1"/>
  <c r="O637" i="1"/>
  <c r="I680" i="1"/>
  <c r="K562" i="1"/>
  <c r="L562" i="1" s="1"/>
  <c r="M562" i="1" s="1"/>
  <c r="J563" i="1"/>
  <c r="H561" i="1"/>
  <c r="N561" i="1" s="1"/>
  <c r="P561" i="1" s="1"/>
  <c r="B561" i="1" s="1"/>
  <c r="G562" i="1"/>
  <c r="C567" i="1"/>
  <c r="T638" i="1" l="1"/>
  <c r="R637" i="1"/>
  <c r="S637" i="1" s="1"/>
  <c r="U638" i="1"/>
  <c r="O638" i="1"/>
  <c r="D638" i="1"/>
  <c r="A639" i="1"/>
  <c r="I681" i="1"/>
  <c r="G563" i="1"/>
  <c r="H562" i="1"/>
  <c r="N562" i="1" s="1"/>
  <c r="P562" i="1" s="1"/>
  <c r="B562" i="1" s="1"/>
  <c r="K563" i="1"/>
  <c r="L563" i="1" s="1"/>
  <c r="M563" i="1" s="1"/>
  <c r="J564" i="1"/>
  <c r="C568" i="1"/>
  <c r="E638" i="1" l="1"/>
  <c r="F639" i="1" s="1"/>
  <c r="D639" i="1"/>
  <c r="A640" i="1"/>
  <c r="O639" i="1"/>
  <c r="T639" i="1"/>
  <c r="R638" i="1"/>
  <c r="S638" i="1" s="1"/>
  <c r="U639" i="1"/>
  <c r="I682" i="1"/>
  <c r="K564" i="1"/>
  <c r="L564" i="1" s="1"/>
  <c r="M564" i="1" s="1"/>
  <c r="J565" i="1"/>
  <c r="H563" i="1"/>
  <c r="N563" i="1" s="1"/>
  <c r="P563" i="1" s="1"/>
  <c r="B563" i="1" s="1"/>
  <c r="G564" i="1"/>
  <c r="C569" i="1"/>
  <c r="E639" i="1" l="1"/>
  <c r="F640" i="1" s="1"/>
  <c r="U640" i="1"/>
  <c r="R639" i="1"/>
  <c r="S639" i="1" s="1"/>
  <c r="T640" i="1"/>
  <c r="D640" i="1"/>
  <c r="O640" i="1"/>
  <c r="A641" i="1"/>
  <c r="I683" i="1"/>
  <c r="H564" i="1"/>
  <c r="N564" i="1" s="1"/>
  <c r="P564" i="1" s="1"/>
  <c r="B564" i="1" s="1"/>
  <c r="G565" i="1"/>
  <c r="K565" i="1"/>
  <c r="L565" i="1" s="1"/>
  <c r="M565" i="1" s="1"/>
  <c r="J566" i="1"/>
  <c r="C570" i="1"/>
  <c r="E640" i="1" l="1"/>
  <c r="F641" i="1" s="1"/>
  <c r="T641" i="1"/>
  <c r="R640" i="1"/>
  <c r="S640" i="1" s="1"/>
  <c r="U641" i="1"/>
  <c r="O641" i="1"/>
  <c r="D641" i="1"/>
  <c r="A642" i="1"/>
  <c r="I684" i="1"/>
  <c r="K566" i="1"/>
  <c r="L566" i="1" s="1"/>
  <c r="M566" i="1" s="1"/>
  <c r="J567" i="1"/>
  <c r="H565" i="1"/>
  <c r="N565" i="1" s="1"/>
  <c r="P565" i="1" s="1"/>
  <c r="B565" i="1" s="1"/>
  <c r="G566" i="1"/>
  <c r="C571" i="1"/>
  <c r="E641" i="1" l="1"/>
  <c r="F642" i="1" s="1"/>
  <c r="O642" i="1"/>
  <c r="D642" i="1"/>
  <c r="A643" i="1"/>
  <c r="T642" i="1"/>
  <c r="R641" i="1"/>
  <c r="S641" i="1" s="1"/>
  <c r="U642" i="1"/>
  <c r="I685" i="1"/>
  <c r="G567" i="1"/>
  <c r="H566" i="1"/>
  <c r="N566" i="1" s="1"/>
  <c r="P566" i="1" s="1"/>
  <c r="B566" i="1" s="1"/>
  <c r="K567" i="1"/>
  <c r="L567" i="1" s="1"/>
  <c r="M567" i="1" s="1"/>
  <c r="J568" i="1"/>
  <c r="C572" i="1"/>
  <c r="E642" i="1" l="1"/>
  <c r="F643" i="1" s="1"/>
  <c r="A644" i="1"/>
  <c r="O643" i="1"/>
  <c r="D643" i="1"/>
  <c r="E643" i="1" s="1"/>
  <c r="F644" i="1" s="1"/>
  <c r="T643" i="1"/>
  <c r="R642" i="1"/>
  <c r="S642" i="1" s="1"/>
  <c r="U643" i="1"/>
  <c r="I686" i="1"/>
  <c r="K568" i="1"/>
  <c r="L568" i="1" s="1"/>
  <c r="M568" i="1" s="1"/>
  <c r="J569" i="1"/>
  <c r="H567" i="1"/>
  <c r="N567" i="1" s="1"/>
  <c r="P567" i="1" s="1"/>
  <c r="B567" i="1" s="1"/>
  <c r="G568" i="1"/>
  <c r="C573" i="1"/>
  <c r="R643" i="1" l="1"/>
  <c r="S643" i="1" s="1"/>
  <c r="U644" i="1"/>
  <c r="T644" i="1"/>
  <c r="A645" i="1"/>
  <c r="D644" i="1"/>
  <c r="E644" i="1" s="1"/>
  <c r="F645" i="1" s="1"/>
  <c r="O644" i="1"/>
  <c r="I687" i="1"/>
  <c r="H568" i="1"/>
  <c r="N568" i="1" s="1"/>
  <c r="P568" i="1" s="1"/>
  <c r="B568" i="1" s="1"/>
  <c r="G569" i="1"/>
  <c r="K569" i="1"/>
  <c r="L569" i="1" s="1"/>
  <c r="M569" i="1" s="1"/>
  <c r="J570" i="1"/>
  <c r="C574" i="1"/>
  <c r="A646" i="1" l="1"/>
  <c r="O645" i="1"/>
  <c r="D645" i="1"/>
  <c r="T645" i="1"/>
  <c r="U645" i="1"/>
  <c r="R644" i="1"/>
  <c r="S644" i="1" s="1"/>
  <c r="I688" i="1"/>
  <c r="H569" i="1"/>
  <c r="N569" i="1" s="1"/>
  <c r="P569" i="1" s="1"/>
  <c r="B569" i="1" s="1"/>
  <c r="G570" i="1"/>
  <c r="K570" i="1"/>
  <c r="L570" i="1" s="1"/>
  <c r="M570" i="1" s="1"/>
  <c r="J571" i="1"/>
  <c r="C575" i="1"/>
  <c r="E645" i="1" l="1"/>
  <c r="F646" i="1" s="1"/>
  <c r="T646" i="1"/>
  <c r="U646" i="1"/>
  <c r="R645" i="1"/>
  <c r="S645" i="1" s="1"/>
  <c r="A647" i="1"/>
  <c r="D646" i="1"/>
  <c r="O646" i="1"/>
  <c r="I689" i="1"/>
  <c r="K571" i="1"/>
  <c r="L571" i="1" s="1"/>
  <c r="M571" i="1" s="1"/>
  <c r="J572" i="1"/>
  <c r="H570" i="1"/>
  <c r="N570" i="1" s="1"/>
  <c r="P570" i="1" s="1"/>
  <c r="B570" i="1" s="1"/>
  <c r="G571" i="1"/>
  <c r="C576" i="1"/>
  <c r="E646" i="1" l="1"/>
  <c r="F647" i="1" s="1"/>
  <c r="R646" i="1"/>
  <c r="S646" i="1" s="1"/>
  <c r="T647" i="1"/>
  <c r="U647" i="1"/>
  <c r="O647" i="1"/>
  <c r="D647" i="1"/>
  <c r="A648" i="1"/>
  <c r="I690" i="1"/>
  <c r="H571" i="1"/>
  <c r="N571" i="1" s="1"/>
  <c r="P571" i="1" s="1"/>
  <c r="B571" i="1" s="1"/>
  <c r="G572" i="1"/>
  <c r="K572" i="1"/>
  <c r="L572" i="1" s="1"/>
  <c r="M572" i="1" s="1"/>
  <c r="J573" i="1"/>
  <c r="C577" i="1"/>
  <c r="E647" i="1" l="1"/>
  <c r="F648" i="1" s="1"/>
  <c r="O648" i="1"/>
  <c r="D648" i="1"/>
  <c r="A649" i="1"/>
  <c r="T648" i="1"/>
  <c r="U648" i="1"/>
  <c r="R647" i="1"/>
  <c r="S647" i="1" s="1"/>
  <c r="I691" i="1"/>
  <c r="H572" i="1"/>
  <c r="N572" i="1" s="1"/>
  <c r="P572" i="1" s="1"/>
  <c r="B572" i="1" s="1"/>
  <c r="G573" i="1"/>
  <c r="K573" i="1"/>
  <c r="L573" i="1" s="1"/>
  <c r="M573" i="1" s="1"/>
  <c r="J574" i="1"/>
  <c r="C578" i="1"/>
  <c r="E648" i="1" l="1"/>
  <c r="F649" i="1" s="1"/>
  <c r="O649" i="1"/>
  <c r="A650" i="1"/>
  <c r="D649" i="1"/>
  <c r="R648" i="1"/>
  <c r="S648" i="1" s="1"/>
  <c r="U649" i="1"/>
  <c r="T649" i="1"/>
  <c r="I692" i="1"/>
  <c r="G574" i="1"/>
  <c r="H573" i="1"/>
  <c r="N573" i="1" s="1"/>
  <c r="P573" i="1" s="1"/>
  <c r="B573" i="1" s="1"/>
  <c r="K574" i="1"/>
  <c r="L574" i="1" s="1"/>
  <c r="M574" i="1" s="1"/>
  <c r="J575" i="1"/>
  <c r="C579" i="1"/>
  <c r="E649" i="1" l="1"/>
  <c r="F650" i="1" s="1"/>
  <c r="O650" i="1"/>
  <c r="D650" i="1"/>
  <c r="E650" i="1" s="1"/>
  <c r="F651" i="1" s="1"/>
  <c r="A651" i="1"/>
  <c r="U650" i="1"/>
  <c r="T650" i="1"/>
  <c r="R649" i="1"/>
  <c r="S649" i="1" s="1"/>
  <c r="I693" i="1"/>
  <c r="K575" i="1"/>
  <c r="L575" i="1" s="1"/>
  <c r="M575" i="1" s="1"/>
  <c r="J576" i="1"/>
  <c r="H574" i="1"/>
  <c r="N574" i="1" s="1"/>
  <c r="P574" i="1" s="1"/>
  <c r="B574" i="1" s="1"/>
  <c r="G575" i="1"/>
  <c r="C580" i="1"/>
  <c r="O651" i="1" l="1"/>
  <c r="D651" i="1"/>
  <c r="E651" i="1" s="1"/>
  <c r="F652" i="1" s="1"/>
  <c r="A652" i="1"/>
  <c r="U651" i="1"/>
  <c r="R650" i="1"/>
  <c r="S650" i="1" s="1"/>
  <c r="T651" i="1"/>
  <c r="I694" i="1"/>
  <c r="G576" i="1"/>
  <c r="H575" i="1"/>
  <c r="N575" i="1" s="1"/>
  <c r="P575" i="1" s="1"/>
  <c r="B575" i="1" s="1"/>
  <c r="K576" i="1"/>
  <c r="L576" i="1" s="1"/>
  <c r="M576" i="1" s="1"/>
  <c r="J577" i="1"/>
  <c r="C581" i="1"/>
  <c r="A653" i="1" l="1"/>
  <c r="D652" i="1"/>
  <c r="O652" i="1"/>
  <c r="U652" i="1"/>
  <c r="R651" i="1"/>
  <c r="S651" i="1" s="1"/>
  <c r="T652" i="1"/>
  <c r="I695" i="1"/>
  <c r="K577" i="1"/>
  <c r="L577" i="1" s="1"/>
  <c r="M577" i="1" s="1"/>
  <c r="J578" i="1"/>
  <c r="H576" i="1"/>
  <c r="N576" i="1" s="1"/>
  <c r="P576" i="1" s="1"/>
  <c r="B576" i="1" s="1"/>
  <c r="G577" i="1"/>
  <c r="C582" i="1"/>
  <c r="E652" i="1" l="1"/>
  <c r="F653" i="1" s="1"/>
  <c r="R652" i="1"/>
  <c r="S652" i="1" s="1"/>
  <c r="T653" i="1"/>
  <c r="U653" i="1"/>
  <c r="O653" i="1"/>
  <c r="D653" i="1"/>
  <c r="A654" i="1"/>
  <c r="I696" i="1"/>
  <c r="H577" i="1"/>
  <c r="N577" i="1" s="1"/>
  <c r="P577" i="1" s="1"/>
  <c r="B577" i="1" s="1"/>
  <c r="G578" i="1"/>
  <c r="K578" i="1"/>
  <c r="L578" i="1" s="1"/>
  <c r="M578" i="1" s="1"/>
  <c r="J579" i="1"/>
  <c r="C583" i="1"/>
  <c r="E653" i="1" l="1"/>
  <c r="F654" i="1" s="1"/>
  <c r="R653" i="1"/>
  <c r="S653" i="1" s="1"/>
  <c r="T654" i="1"/>
  <c r="U654" i="1"/>
  <c r="O654" i="1"/>
  <c r="A655" i="1"/>
  <c r="D654" i="1"/>
  <c r="I697" i="1"/>
  <c r="K579" i="1"/>
  <c r="L579" i="1" s="1"/>
  <c r="M579" i="1" s="1"/>
  <c r="J580" i="1"/>
  <c r="H578" i="1"/>
  <c r="N578" i="1" s="1"/>
  <c r="P578" i="1" s="1"/>
  <c r="B578" i="1" s="1"/>
  <c r="G579" i="1"/>
  <c r="C584" i="1"/>
  <c r="E654" i="1" l="1"/>
  <c r="F655" i="1" s="1"/>
  <c r="D655" i="1"/>
  <c r="A656" i="1"/>
  <c r="O655" i="1"/>
  <c r="U655" i="1"/>
  <c r="T655" i="1"/>
  <c r="R654" i="1"/>
  <c r="S654" i="1" s="1"/>
  <c r="I698" i="1"/>
  <c r="H579" i="1"/>
  <c r="N579" i="1" s="1"/>
  <c r="P579" i="1" s="1"/>
  <c r="B579" i="1" s="1"/>
  <c r="G580" i="1"/>
  <c r="K580" i="1"/>
  <c r="L580" i="1" s="1"/>
  <c r="M580" i="1" s="1"/>
  <c r="J581" i="1"/>
  <c r="C585" i="1"/>
  <c r="E655" i="1" l="1"/>
  <c r="F656" i="1" s="1"/>
  <c r="O656" i="1"/>
  <c r="A657" i="1"/>
  <c r="D656" i="1"/>
  <c r="U656" i="1"/>
  <c r="T656" i="1"/>
  <c r="R655" i="1"/>
  <c r="S655" i="1" s="1"/>
  <c r="I699" i="1"/>
  <c r="K581" i="1"/>
  <c r="L581" i="1" s="1"/>
  <c r="M581" i="1" s="1"/>
  <c r="J582" i="1"/>
  <c r="H580" i="1"/>
  <c r="N580" i="1" s="1"/>
  <c r="P580" i="1" s="1"/>
  <c r="B580" i="1" s="1"/>
  <c r="G581" i="1"/>
  <c r="C586" i="1"/>
  <c r="E656" i="1" l="1"/>
  <c r="F657" i="1" s="1"/>
  <c r="A658" i="1"/>
  <c r="D657" i="1"/>
  <c r="E657" i="1" s="1"/>
  <c r="O657" i="1"/>
  <c r="T657" i="1"/>
  <c r="R656" i="1"/>
  <c r="S656" i="1" s="1"/>
  <c r="U657" i="1"/>
  <c r="I700" i="1"/>
  <c r="G582" i="1"/>
  <c r="H581" i="1"/>
  <c r="N581" i="1" s="1"/>
  <c r="P581" i="1" s="1"/>
  <c r="B581" i="1" s="1"/>
  <c r="K582" i="1"/>
  <c r="L582" i="1" s="1"/>
  <c r="M582" i="1" s="1"/>
  <c r="J583" i="1"/>
  <c r="C587" i="1"/>
  <c r="F658" i="1" l="1"/>
  <c r="A659" i="1"/>
  <c r="O658" i="1"/>
  <c r="D658" i="1"/>
  <c r="E658" i="1" s="1"/>
  <c r="F659" i="1" s="1"/>
  <c r="U658" i="1"/>
  <c r="T658" i="1"/>
  <c r="R657" i="1"/>
  <c r="S657" i="1" s="1"/>
  <c r="I701" i="1"/>
  <c r="K583" i="1"/>
  <c r="L583" i="1" s="1"/>
  <c r="M583" i="1" s="1"/>
  <c r="J584" i="1"/>
  <c r="H582" i="1"/>
  <c r="N582" i="1" s="1"/>
  <c r="P582" i="1" s="1"/>
  <c r="B582" i="1" s="1"/>
  <c r="G583" i="1"/>
  <c r="C588" i="1"/>
  <c r="U659" i="1" l="1"/>
  <c r="T659" i="1"/>
  <c r="R658" i="1"/>
  <c r="S658" i="1" s="1"/>
  <c r="D659" i="1"/>
  <c r="O659" i="1"/>
  <c r="A660" i="1"/>
  <c r="I702" i="1"/>
  <c r="H583" i="1"/>
  <c r="N583" i="1" s="1"/>
  <c r="P583" i="1" s="1"/>
  <c r="B583" i="1" s="1"/>
  <c r="G584" i="1"/>
  <c r="K584" i="1"/>
  <c r="L584" i="1" s="1"/>
  <c r="M584" i="1" s="1"/>
  <c r="J585" i="1"/>
  <c r="C589" i="1"/>
  <c r="E659" i="1" l="1"/>
  <c r="F660" i="1" s="1"/>
  <c r="U660" i="1"/>
  <c r="R659" i="1"/>
  <c r="S659" i="1" s="1"/>
  <c r="T660" i="1"/>
  <c r="A661" i="1"/>
  <c r="O660" i="1"/>
  <c r="D660" i="1"/>
  <c r="I703" i="1"/>
  <c r="K585" i="1"/>
  <c r="L585" i="1" s="1"/>
  <c r="M585" i="1" s="1"/>
  <c r="J586" i="1"/>
  <c r="H584" i="1"/>
  <c r="N584" i="1" s="1"/>
  <c r="P584" i="1" s="1"/>
  <c r="B584" i="1" s="1"/>
  <c r="G585" i="1"/>
  <c r="C590" i="1"/>
  <c r="E660" i="1" l="1"/>
  <c r="F661" i="1" s="1"/>
  <c r="U661" i="1"/>
  <c r="T661" i="1"/>
  <c r="R660" i="1"/>
  <c r="S660" i="1" s="1"/>
  <c r="A662" i="1"/>
  <c r="D661" i="1"/>
  <c r="O661" i="1"/>
  <c r="I704" i="1"/>
  <c r="G586" i="1"/>
  <c r="H585" i="1"/>
  <c r="N585" i="1" s="1"/>
  <c r="P585" i="1" s="1"/>
  <c r="B585" i="1" s="1"/>
  <c r="K586" i="1"/>
  <c r="L586" i="1" s="1"/>
  <c r="M586" i="1" s="1"/>
  <c r="J587" i="1"/>
  <c r="C591" i="1"/>
  <c r="E661" i="1" l="1"/>
  <c r="F662" i="1" s="1"/>
  <c r="T662" i="1"/>
  <c r="U662" i="1"/>
  <c r="R661" i="1"/>
  <c r="S661" i="1" s="1"/>
  <c r="D662" i="1"/>
  <c r="A663" i="1"/>
  <c r="O662" i="1"/>
  <c r="I705" i="1"/>
  <c r="K587" i="1"/>
  <c r="L587" i="1" s="1"/>
  <c r="M587" i="1" s="1"/>
  <c r="J588" i="1"/>
  <c r="H586" i="1"/>
  <c r="N586" i="1" s="1"/>
  <c r="P586" i="1" s="1"/>
  <c r="B586" i="1" s="1"/>
  <c r="G587" i="1"/>
  <c r="C592" i="1"/>
  <c r="E662" i="1" l="1"/>
  <c r="F663" i="1" s="1"/>
  <c r="R662" i="1"/>
  <c r="S662" i="1" s="1"/>
  <c r="T663" i="1"/>
  <c r="U663" i="1"/>
  <c r="A664" i="1"/>
  <c r="D663" i="1"/>
  <c r="O663" i="1"/>
  <c r="I706" i="1"/>
  <c r="H587" i="1"/>
  <c r="N587" i="1" s="1"/>
  <c r="P587" i="1" s="1"/>
  <c r="B587" i="1" s="1"/>
  <c r="G588" i="1"/>
  <c r="K588" i="1"/>
  <c r="L588" i="1" s="1"/>
  <c r="M588" i="1" s="1"/>
  <c r="J589" i="1"/>
  <c r="C593" i="1"/>
  <c r="E663" i="1" l="1"/>
  <c r="F664" i="1" s="1"/>
  <c r="R663" i="1"/>
  <c r="S663" i="1" s="1"/>
  <c r="T664" i="1"/>
  <c r="U664" i="1"/>
  <c r="A665" i="1"/>
  <c r="D664" i="1"/>
  <c r="E664" i="1" s="1"/>
  <c r="O664" i="1"/>
  <c r="I707" i="1"/>
  <c r="K589" i="1"/>
  <c r="L589" i="1" s="1"/>
  <c r="M589" i="1" s="1"/>
  <c r="J590" i="1"/>
  <c r="H588" i="1"/>
  <c r="N588" i="1" s="1"/>
  <c r="P588" i="1" s="1"/>
  <c r="B588" i="1" s="1"/>
  <c r="G589" i="1"/>
  <c r="C594" i="1"/>
  <c r="F665" i="1" l="1"/>
  <c r="D665" i="1"/>
  <c r="E665" i="1" s="1"/>
  <c r="F666" i="1" s="1"/>
  <c r="O665" i="1"/>
  <c r="A666" i="1"/>
  <c r="T665" i="1"/>
  <c r="U665" i="1"/>
  <c r="R664" i="1"/>
  <c r="S664" i="1" s="1"/>
  <c r="I708" i="1"/>
  <c r="H589" i="1"/>
  <c r="N589" i="1" s="1"/>
  <c r="P589" i="1" s="1"/>
  <c r="B589" i="1" s="1"/>
  <c r="G590" i="1"/>
  <c r="K590" i="1"/>
  <c r="L590" i="1" s="1"/>
  <c r="M590" i="1" s="1"/>
  <c r="J591" i="1"/>
  <c r="C595" i="1"/>
  <c r="D666" i="1" l="1"/>
  <c r="A667" i="1"/>
  <c r="O666" i="1"/>
  <c r="U666" i="1"/>
  <c r="T666" i="1"/>
  <c r="R665" i="1"/>
  <c r="S665" i="1" s="1"/>
  <c r="I709" i="1"/>
  <c r="K591" i="1"/>
  <c r="L591" i="1" s="1"/>
  <c r="M591" i="1" s="1"/>
  <c r="J592" i="1"/>
  <c r="G591" i="1"/>
  <c r="H590" i="1"/>
  <c r="N590" i="1" s="1"/>
  <c r="P590" i="1" s="1"/>
  <c r="B590" i="1" s="1"/>
  <c r="C596" i="1"/>
  <c r="E666" i="1" l="1"/>
  <c r="F667" i="1" s="1"/>
  <c r="R666" i="1"/>
  <c r="S666" i="1" s="1"/>
  <c r="U667" i="1"/>
  <c r="T667" i="1"/>
  <c r="D667" i="1"/>
  <c r="A668" i="1"/>
  <c r="O667" i="1"/>
  <c r="I710" i="1"/>
  <c r="H591" i="1"/>
  <c r="N591" i="1" s="1"/>
  <c r="P591" i="1" s="1"/>
  <c r="B591" i="1" s="1"/>
  <c r="G592" i="1"/>
  <c r="K592" i="1"/>
  <c r="L592" i="1" s="1"/>
  <c r="M592" i="1" s="1"/>
  <c r="J593" i="1"/>
  <c r="C597" i="1"/>
  <c r="E667" i="1" l="1"/>
  <c r="F668" i="1" s="1"/>
  <c r="T668" i="1"/>
  <c r="R667" i="1"/>
  <c r="S667" i="1" s="1"/>
  <c r="U668" i="1"/>
  <c r="O668" i="1"/>
  <c r="D668" i="1"/>
  <c r="A669" i="1"/>
  <c r="I711" i="1"/>
  <c r="K593" i="1"/>
  <c r="L593" i="1" s="1"/>
  <c r="M593" i="1" s="1"/>
  <c r="J594" i="1"/>
  <c r="G593" i="1"/>
  <c r="H592" i="1"/>
  <c r="N592" i="1" s="1"/>
  <c r="P592" i="1" s="1"/>
  <c r="B592" i="1" s="1"/>
  <c r="C598" i="1"/>
  <c r="E668" i="1" l="1"/>
  <c r="F669" i="1" s="1"/>
  <c r="D669" i="1"/>
  <c r="O669" i="1"/>
  <c r="A670" i="1"/>
  <c r="R668" i="1"/>
  <c r="S668" i="1" s="1"/>
  <c r="U669" i="1"/>
  <c r="T669" i="1"/>
  <c r="I712" i="1"/>
  <c r="H593" i="1"/>
  <c r="N593" i="1" s="1"/>
  <c r="P593" i="1" s="1"/>
  <c r="B593" i="1" s="1"/>
  <c r="G594" i="1"/>
  <c r="K594" i="1"/>
  <c r="L594" i="1" s="1"/>
  <c r="M594" i="1" s="1"/>
  <c r="J595" i="1"/>
  <c r="C599" i="1"/>
  <c r="E669" i="1" l="1"/>
  <c r="F670" i="1" s="1"/>
  <c r="O670" i="1"/>
  <c r="A671" i="1"/>
  <c r="D670" i="1"/>
  <c r="U670" i="1"/>
  <c r="R669" i="1"/>
  <c r="S669" i="1" s="1"/>
  <c r="T670" i="1"/>
  <c r="I713" i="1"/>
  <c r="K595" i="1"/>
  <c r="L595" i="1" s="1"/>
  <c r="M595" i="1" s="1"/>
  <c r="J596" i="1"/>
  <c r="H594" i="1"/>
  <c r="N594" i="1" s="1"/>
  <c r="P594" i="1" s="1"/>
  <c r="B594" i="1" s="1"/>
  <c r="G595" i="1"/>
  <c r="C600" i="1"/>
  <c r="E670" i="1" l="1"/>
  <c r="F671" i="1" s="1"/>
  <c r="O671" i="1"/>
  <c r="A672" i="1"/>
  <c r="D671" i="1"/>
  <c r="E671" i="1" s="1"/>
  <c r="T671" i="1"/>
  <c r="U671" i="1"/>
  <c r="R670" i="1"/>
  <c r="S670" i="1" s="1"/>
  <c r="I714" i="1"/>
  <c r="H595" i="1"/>
  <c r="N595" i="1" s="1"/>
  <c r="P595" i="1" s="1"/>
  <c r="B595" i="1" s="1"/>
  <c r="G596" i="1"/>
  <c r="K596" i="1"/>
  <c r="L596" i="1" s="1"/>
  <c r="M596" i="1" s="1"/>
  <c r="J597" i="1"/>
  <c r="C601" i="1"/>
  <c r="F672" i="1" l="1"/>
  <c r="O672" i="1"/>
  <c r="A673" i="1"/>
  <c r="D672" i="1"/>
  <c r="E672" i="1" s="1"/>
  <c r="F673" i="1" s="1"/>
  <c r="U672" i="1"/>
  <c r="R671" i="1"/>
  <c r="S671" i="1" s="1"/>
  <c r="T672" i="1"/>
  <c r="I715" i="1"/>
  <c r="K597" i="1"/>
  <c r="L597" i="1" s="1"/>
  <c r="M597" i="1" s="1"/>
  <c r="J598" i="1"/>
  <c r="H596" i="1"/>
  <c r="N596" i="1" s="1"/>
  <c r="P596" i="1" s="1"/>
  <c r="B596" i="1" s="1"/>
  <c r="G597" i="1"/>
  <c r="C602" i="1"/>
  <c r="O673" i="1" l="1"/>
  <c r="A674" i="1"/>
  <c r="D673" i="1"/>
  <c r="T673" i="1"/>
  <c r="R672" i="1"/>
  <c r="S672" i="1" s="1"/>
  <c r="U673" i="1"/>
  <c r="I716" i="1"/>
  <c r="G598" i="1"/>
  <c r="H597" i="1"/>
  <c r="N597" i="1" s="1"/>
  <c r="P597" i="1" s="1"/>
  <c r="B597" i="1" s="1"/>
  <c r="K598" i="1"/>
  <c r="L598" i="1" s="1"/>
  <c r="M598" i="1" s="1"/>
  <c r="J599" i="1"/>
  <c r="C603" i="1"/>
  <c r="E673" i="1" l="1"/>
  <c r="F674" i="1" s="1"/>
  <c r="O674" i="1"/>
  <c r="D674" i="1"/>
  <c r="A675" i="1"/>
  <c r="U674" i="1"/>
  <c r="T674" i="1"/>
  <c r="R673" i="1"/>
  <c r="S673" i="1" s="1"/>
  <c r="I717" i="1"/>
  <c r="K599" i="1"/>
  <c r="L599" i="1" s="1"/>
  <c r="M599" i="1" s="1"/>
  <c r="J600" i="1"/>
  <c r="H598" i="1"/>
  <c r="N598" i="1" s="1"/>
  <c r="P598" i="1" s="1"/>
  <c r="B598" i="1" s="1"/>
  <c r="G599" i="1"/>
  <c r="C604" i="1"/>
  <c r="S604" i="1" s="1"/>
  <c r="E674" i="1" l="1"/>
  <c r="F675" i="1" s="1"/>
  <c r="U675" i="1"/>
  <c r="T675" i="1"/>
  <c r="R674" i="1"/>
  <c r="S674" i="1" s="1"/>
  <c r="D675" i="1"/>
  <c r="A676" i="1"/>
  <c r="O675" i="1"/>
  <c r="I718" i="1"/>
  <c r="G600" i="1"/>
  <c r="H599" i="1"/>
  <c r="N599" i="1" s="1"/>
  <c r="P599" i="1" s="1"/>
  <c r="B599" i="1" s="1"/>
  <c r="K600" i="1"/>
  <c r="L600" i="1" s="1"/>
  <c r="M600" i="1" s="1"/>
  <c r="J601" i="1"/>
  <c r="C605" i="1"/>
  <c r="E675" i="1" l="1"/>
  <c r="F676" i="1" s="1"/>
  <c r="T676" i="1"/>
  <c r="R675" i="1"/>
  <c r="S675" i="1" s="1"/>
  <c r="U676" i="1"/>
  <c r="D676" i="1"/>
  <c r="A677" i="1"/>
  <c r="O676" i="1"/>
  <c r="I719" i="1"/>
  <c r="K601" i="1"/>
  <c r="L601" i="1" s="1"/>
  <c r="M601" i="1" s="1"/>
  <c r="J602" i="1"/>
  <c r="H600" i="1"/>
  <c r="N600" i="1" s="1"/>
  <c r="P600" i="1" s="1"/>
  <c r="B600" i="1" s="1"/>
  <c r="G601" i="1"/>
  <c r="C606" i="1"/>
  <c r="E676" i="1" l="1"/>
  <c r="F677" i="1" s="1"/>
  <c r="R676" i="1"/>
  <c r="S676" i="1" s="1"/>
  <c r="U677" i="1"/>
  <c r="T677" i="1"/>
  <c r="O677" i="1"/>
  <c r="D677" i="1"/>
  <c r="A678" i="1"/>
  <c r="I720" i="1"/>
  <c r="G602" i="1"/>
  <c r="H601" i="1"/>
  <c r="N601" i="1" s="1"/>
  <c r="P601" i="1" s="1"/>
  <c r="B601" i="1" s="1"/>
  <c r="K602" i="1"/>
  <c r="L602" i="1" s="1"/>
  <c r="M602" i="1" s="1"/>
  <c r="J603" i="1"/>
  <c r="C607" i="1"/>
  <c r="E677" i="1" l="1"/>
  <c r="F678" i="1" s="1"/>
  <c r="T678" i="1"/>
  <c r="R677" i="1"/>
  <c r="S677" i="1" s="1"/>
  <c r="U678" i="1"/>
  <c r="O678" i="1"/>
  <c r="D678" i="1"/>
  <c r="E678" i="1" s="1"/>
  <c r="A679" i="1"/>
  <c r="I721" i="1"/>
  <c r="K603" i="1"/>
  <c r="L603" i="1" s="1"/>
  <c r="M603" i="1" s="1"/>
  <c r="J604" i="1"/>
  <c r="H602" i="1"/>
  <c r="N602" i="1" s="1"/>
  <c r="P602" i="1" s="1"/>
  <c r="B602" i="1" s="1"/>
  <c r="G603" i="1"/>
  <c r="C608" i="1"/>
  <c r="F679" i="1" l="1"/>
  <c r="U679" i="1"/>
  <c r="T679" i="1"/>
  <c r="R678" i="1"/>
  <c r="S678" i="1" s="1"/>
  <c r="O679" i="1"/>
  <c r="D679" i="1"/>
  <c r="E679" i="1" s="1"/>
  <c r="F680" i="1" s="1"/>
  <c r="A680" i="1"/>
  <c r="I722" i="1"/>
  <c r="G604" i="1"/>
  <c r="H603" i="1"/>
  <c r="N603" i="1" s="1"/>
  <c r="P603" i="1" s="1"/>
  <c r="B603" i="1" s="1"/>
  <c r="K604" i="1"/>
  <c r="L604" i="1" s="1"/>
  <c r="M604" i="1" s="1"/>
  <c r="J605" i="1"/>
  <c r="C609" i="1"/>
  <c r="T680" i="1" l="1"/>
  <c r="U680" i="1"/>
  <c r="R679" i="1"/>
  <c r="S679" i="1" s="1"/>
  <c r="O680" i="1"/>
  <c r="D680" i="1"/>
  <c r="A681" i="1"/>
  <c r="I723" i="1"/>
  <c r="K605" i="1"/>
  <c r="L605" i="1" s="1"/>
  <c r="M605" i="1" s="1"/>
  <c r="J606" i="1"/>
  <c r="H604" i="1"/>
  <c r="N604" i="1" s="1"/>
  <c r="P604" i="1" s="1"/>
  <c r="G605" i="1"/>
  <c r="C610" i="1"/>
  <c r="E680" i="1" l="1"/>
  <c r="F681" i="1" s="1"/>
  <c r="Q604" i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T681" i="1"/>
  <c r="U681" i="1"/>
  <c r="R680" i="1"/>
  <c r="S680" i="1" s="1"/>
  <c r="O681" i="1"/>
  <c r="A682" i="1"/>
  <c r="D681" i="1"/>
  <c r="I724" i="1"/>
  <c r="H605" i="1"/>
  <c r="N605" i="1" s="1"/>
  <c r="P605" i="1" s="1"/>
  <c r="G606" i="1"/>
  <c r="K606" i="1"/>
  <c r="L606" i="1" s="1"/>
  <c r="M606" i="1" s="1"/>
  <c r="J607" i="1"/>
  <c r="C611" i="1"/>
  <c r="B605" i="1" l="1"/>
  <c r="E681" i="1"/>
  <c r="F682" i="1" s="1"/>
  <c r="B604" i="1"/>
  <c r="T682" i="1"/>
  <c r="R681" i="1"/>
  <c r="S681" i="1" s="1"/>
  <c r="U682" i="1"/>
  <c r="O682" i="1"/>
  <c r="A683" i="1"/>
  <c r="D682" i="1"/>
  <c r="I725" i="1"/>
  <c r="K607" i="1"/>
  <c r="L607" i="1" s="1"/>
  <c r="M607" i="1" s="1"/>
  <c r="J608" i="1"/>
  <c r="G607" i="1"/>
  <c r="H606" i="1"/>
  <c r="N606" i="1" s="1"/>
  <c r="P606" i="1" s="1"/>
  <c r="B606" i="1" s="1"/>
  <c r="C612" i="1"/>
  <c r="E682" i="1" l="1"/>
  <c r="F683" i="1" s="1"/>
  <c r="A684" i="1"/>
  <c r="D683" i="1"/>
  <c r="O683" i="1"/>
  <c r="U683" i="1"/>
  <c r="T683" i="1"/>
  <c r="R682" i="1"/>
  <c r="S682" i="1" s="1"/>
  <c r="I726" i="1"/>
  <c r="H607" i="1"/>
  <c r="N607" i="1" s="1"/>
  <c r="P607" i="1" s="1"/>
  <c r="B607" i="1" s="1"/>
  <c r="G608" i="1"/>
  <c r="K608" i="1"/>
  <c r="L608" i="1" s="1"/>
  <c r="M608" i="1" s="1"/>
  <c r="J609" i="1"/>
  <c r="C613" i="1"/>
  <c r="E683" i="1" l="1"/>
  <c r="F684" i="1" s="1"/>
  <c r="U684" i="1"/>
  <c r="T684" i="1"/>
  <c r="R683" i="1"/>
  <c r="S683" i="1" s="1"/>
  <c r="A685" i="1"/>
  <c r="D684" i="1"/>
  <c r="O684" i="1"/>
  <c r="I727" i="1"/>
  <c r="K609" i="1"/>
  <c r="L609" i="1" s="1"/>
  <c r="M609" i="1" s="1"/>
  <c r="J610" i="1"/>
  <c r="H608" i="1"/>
  <c r="N608" i="1" s="1"/>
  <c r="P608" i="1" s="1"/>
  <c r="B608" i="1" s="1"/>
  <c r="G609" i="1"/>
  <c r="C614" i="1"/>
  <c r="E684" i="1" l="1"/>
  <c r="F685" i="1" s="1"/>
  <c r="O685" i="1"/>
  <c r="D685" i="1"/>
  <c r="E685" i="1" s="1"/>
  <c r="F686" i="1" s="1"/>
  <c r="A686" i="1"/>
  <c r="T685" i="1"/>
  <c r="U685" i="1"/>
  <c r="R684" i="1"/>
  <c r="S684" i="1" s="1"/>
  <c r="I728" i="1"/>
  <c r="G610" i="1"/>
  <c r="H609" i="1"/>
  <c r="N609" i="1" s="1"/>
  <c r="P609" i="1" s="1"/>
  <c r="B609" i="1" s="1"/>
  <c r="K610" i="1"/>
  <c r="L610" i="1" s="1"/>
  <c r="M610" i="1" s="1"/>
  <c r="J611" i="1"/>
  <c r="C615" i="1"/>
  <c r="A687" i="1" l="1"/>
  <c r="D686" i="1"/>
  <c r="E686" i="1" s="1"/>
  <c r="F687" i="1" s="1"/>
  <c r="O686" i="1"/>
  <c r="U686" i="1"/>
  <c r="T686" i="1"/>
  <c r="R685" i="1"/>
  <c r="S685" i="1" s="1"/>
  <c r="I729" i="1"/>
  <c r="H610" i="1"/>
  <c r="N610" i="1" s="1"/>
  <c r="P610" i="1" s="1"/>
  <c r="B610" i="1" s="1"/>
  <c r="G611" i="1"/>
  <c r="K611" i="1"/>
  <c r="L611" i="1" s="1"/>
  <c r="M611" i="1" s="1"/>
  <c r="J612" i="1"/>
  <c r="C616" i="1"/>
  <c r="R686" i="1" l="1"/>
  <c r="S686" i="1" s="1"/>
  <c r="T687" i="1"/>
  <c r="U687" i="1"/>
  <c r="A688" i="1"/>
  <c r="D687" i="1"/>
  <c r="O687" i="1"/>
  <c r="I730" i="1"/>
  <c r="K612" i="1"/>
  <c r="L612" i="1" s="1"/>
  <c r="M612" i="1" s="1"/>
  <c r="J613" i="1"/>
  <c r="H611" i="1"/>
  <c r="N611" i="1" s="1"/>
  <c r="P611" i="1" s="1"/>
  <c r="B611" i="1" s="1"/>
  <c r="G612" i="1"/>
  <c r="C617" i="1"/>
  <c r="E687" i="1" l="1"/>
  <c r="F688" i="1" s="1"/>
  <c r="T688" i="1"/>
  <c r="R687" i="1"/>
  <c r="S687" i="1" s="1"/>
  <c r="U688" i="1"/>
  <c r="O688" i="1"/>
  <c r="A689" i="1"/>
  <c r="D688" i="1"/>
  <c r="I731" i="1"/>
  <c r="G613" i="1"/>
  <c r="H612" i="1"/>
  <c r="N612" i="1" s="1"/>
  <c r="P612" i="1" s="1"/>
  <c r="B612" i="1" s="1"/>
  <c r="K613" i="1"/>
  <c r="L613" i="1" s="1"/>
  <c r="M613" i="1" s="1"/>
  <c r="J614" i="1"/>
  <c r="C618" i="1"/>
  <c r="E688" i="1" l="1"/>
  <c r="F689" i="1" s="1"/>
  <c r="O689" i="1"/>
  <c r="D689" i="1"/>
  <c r="A690" i="1"/>
  <c r="T689" i="1"/>
  <c r="R688" i="1"/>
  <c r="S688" i="1" s="1"/>
  <c r="U689" i="1"/>
  <c r="I732" i="1"/>
  <c r="K614" i="1"/>
  <c r="L614" i="1" s="1"/>
  <c r="M614" i="1" s="1"/>
  <c r="J615" i="1"/>
  <c r="H613" i="1"/>
  <c r="N613" i="1" s="1"/>
  <c r="P613" i="1" s="1"/>
  <c r="B613" i="1" s="1"/>
  <c r="G614" i="1"/>
  <c r="C619" i="1"/>
  <c r="E689" i="1" l="1"/>
  <c r="F690" i="1" s="1"/>
  <c r="R689" i="1"/>
  <c r="S689" i="1" s="1"/>
  <c r="U690" i="1"/>
  <c r="T690" i="1"/>
  <c r="D690" i="1"/>
  <c r="A691" i="1"/>
  <c r="O690" i="1"/>
  <c r="I733" i="1"/>
  <c r="G615" i="1"/>
  <c r="H614" i="1"/>
  <c r="N614" i="1" s="1"/>
  <c r="P614" i="1" s="1"/>
  <c r="B614" i="1" s="1"/>
  <c r="K615" i="1"/>
  <c r="L615" i="1" s="1"/>
  <c r="M615" i="1" s="1"/>
  <c r="J616" i="1"/>
  <c r="C620" i="1"/>
  <c r="E690" i="1" l="1"/>
  <c r="F691" i="1" s="1"/>
  <c r="U691" i="1"/>
  <c r="T691" i="1"/>
  <c r="R690" i="1"/>
  <c r="S690" i="1" s="1"/>
  <c r="D691" i="1"/>
  <c r="O691" i="1"/>
  <c r="A692" i="1"/>
  <c r="I734" i="1"/>
  <c r="K616" i="1"/>
  <c r="L616" i="1" s="1"/>
  <c r="M616" i="1" s="1"/>
  <c r="J617" i="1"/>
  <c r="H615" i="1"/>
  <c r="N615" i="1" s="1"/>
  <c r="P615" i="1" s="1"/>
  <c r="B615" i="1" s="1"/>
  <c r="G616" i="1"/>
  <c r="C621" i="1"/>
  <c r="E691" i="1" l="1"/>
  <c r="F692" i="1" s="1"/>
  <c r="A693" i="1"/>
  <c r="O692" i="1"/>
  <c r="D692" i="1"/>
  <c r="E692" i="1" s="1"/>
  <c r="F693" i="1" s="1"/>
  <c r="R691" i="1"/>
  <c r="S691" i="1" s="1"/>
  <c r="U692" i="1"/>
  <c r="T692" i="1"/>
  <c r="I735" i="1"/>
  <c r="H616" i="1"/>
  <c r="N616" i="1" s="1"/>
  <c r="P616" i="1" s="1"/>
  <c r="B616" i="1" s="1"/>
  <c r="G617" i="1"/>
  <c r="K617" i="1"/>
  <c r="L617" i="1" s="1"/>
  <c r="M617" i="1" s="1"/>
  <c r="J618" i="1"/>
  <c r="C622" i="1"/>
  <c r="O693" i="1" l="1"/>
  <c r="D693" i="1"/>
  <c r="E693" i="1" s="1"/>
  <c r="F694" i="1" s="1"/>
  <c r="A694" i="1"/>
  <c r="U693" i="1"/>
  <c r="R692" i="1"/>
  <c r="S692" i="1" s="1"/>
  <c r="T693" i="1"/>
  <c r="S622" i="1"/>
  <c r="C623" i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I736" i="1"/>
  <c r="K618" i="1"/>
  <c r="L618" i="1" s="1"/>
  <c r="M618" i="1" s="1"/>
  <c r="J619" i="1"/>
  <c r="G618" i="1"/>
  <c r="H617" i="1"/>
  <c r="N617" i="1" s="1"/>
  <c r="P617" i="1" s="1"/>
  <c r="B617" i="1" s="1"/>
  <c r="D694" i="1" l="1"/>
  <c r="O694" i="1"/>
  <c r="A695" i="1"/>
  <c r="T694" i="1"/>
  <c r="R693" i="1"/>
  <c r="S693" i="1" s="1"/>
  <c r="U694" i="1"/>
  <c r="C693" i="1"/>
  <c r="I737" i="1"/>
  <c r="H618" i="1"/>
  <c r="N618" i="1" s="1"/>
  <c r="P618" i="1" s="1"/>
  <c r="B618" i="1" s="1"/>
  <c r="G619" i="1"/>
  <c r="K619" i="1"/>
  <c r="L619" i="1" s="1"/>
  <c r="M619" i="1" s="1"/>
  <c r="J620" i="1"/>
  <c r="E694" i="1" l="1"/>
  <c r="F695" i="1" s="1"/>
  <c r="A696" i="1"/>
  <c r="D695" i="1"/>
  <c r="O695" i="1"/>
  <c r="R694" i="1"/>
  <c r="S694" i="1" s="1"/>
  <c r="U695" i="1"/>
  <c r="T695" i="1"/>
  <c r="C694" i="1"/>
  <c r="I738" i="1"/>
  <c r="K620" i="1"/>
  <c r="L620" i="1" s="1"/>
  <c r="M620" i="1" s="1"/>
  <c r="J621" i="1"/>
  <c r="H619" i="1"/>
  <c r="N619" i="1" s="1"/>
  <c r="P619" i="1" s="1"/>
  <c r="B619" i="1" s="1"/>
  <c r="G620" i="1"/>
  <c r="E695" i="1" l="1"/>
  <c r="F696" i="1" s="1"/>
  <c r="R695" i="1"/>
  <c r="S695" i="1" s="1"/>
  <c r="T696" i="1"/>
  <c r="U696" i="1"/>
  <c r="C695" i="1"/>
  <c r="D696" i="1"/>
  <c r="O696" i="1"/>
  <c r="A697" i="1"/>
  <c r="I739" i="1"/>
  <c r="H620" i="1"/>
  <c r="N620" i="1" s="1"/>
  <c r="P620" i="1" s="1"/>
  <c r="B620" i="1" s="1"/>
  <c r="G621" i="1"/>
  <c r="K621" i="1"/>
  <c r="L621" i="1" s="1"/>
  <c r="M621" i="1" s="1"/>
  <c r="J622" i="1"/>
  <c r="J623" i="1" s="1"/>
  <c r="E696" i="1" l="1"/>
  <c r="F697" i="1" s="1"/>
  <c r="O697" i="1"/>
  <c r="D697" i="1"/>
  <c r="A698" i="1"/>
  <c r="K623" i="1"/>
  <c r="L623" i="1" s="1"/>
  <c r="M623" i="1" s="1"/>
  <c r="J624" i="1"/>
  <c r="R696" i="1"/>
  <c r="S696" i="1" s="1"/>
  <c r="T697" i="1"/>
  <c r="U697" i="1"/>
  <c r="C696" i="1"/>
  <c r="I740" i="1"/>
  <c r="K622" i="1"/>
  <c r="L622" i="1" s="1"/>
  <c r="M622" i="1" s="1"/>
  <c r="H621" i="1"/>
  <c r="N621" i="1" s="1"/>
  <c r="P621" i="1" s="1"/>
  <c r="B621" i="1" s="1"/>
  <c r="G622" i="1"/>
  <c r="G623" i="1" s="1"/>
  <c r="E697" i="1" l="1"/>
  <c r="F698" i="1" s="1"/>
  <c r="K624" i="1"/>
  <c r="L624" i="1" s="1"/>
  <c r="M624" i="1" s="1"/>
  <c r="J625" i="1"/>
  <c r="O698" i="1"/>
  <c r="A699" i="1"/>
  <c r="D698" i="1"/>
  <c r="G624" i="1"/>
  <c r="H623" i="1"/>
  <c r="N623" i="1" s="1"/>
  <c r="P623" i="1" s="1"/>
  <c r="B623" i="1" s="1"/>
  <c r="U698" i="1"/>
  <c r="R697" i="1"/>
  <c r="S697" i="1" s="1"/>
  <c r="T698" i="1"/>
  <c r="C697" i="1"/>
  <c r="I741" i="1"/>
  <c r="H622" i="1"/>
  <c r="N622" i="1" s="1"/>
  <c r="P622" i="1" s="1"/>
  <c r="B622" i="1" s="1"/>
  <c r="E698" i="1" l="1"/>
  <c r="F699" i="1" s="1"/>
  <c r="G625" i="1"/>
  <c r="H624" i="1"/>
  <c r="N624" i="1" s="1"/>
  <c r="P624" i="1" s="1"/>
  <c r="B624" i="1" s="1"/>
  <c r="C698" i="1"/>
  <c r="D699" i="1"/>
  <c r="E699" i="1" s="1"/>
  <c r="A700" i="1"/>
  <c r="O699" i="1"/>
  <c r="T699" i="1"/>
  <c r="R698" i="1"/>
  <c r="S698" i="1" s="1"/>
  <c r="U699" i="1"/>
  <c r="K625" i="1"/>
  <c r="L625" i="1" s="1"/>
  <c r="M625" i="1" s="1"/>
  <c r="J626" i="1"/>
  <c r="I742" i="1"/>
  <c r="F700" i="1" l="1"/>
  <c r="R699" i="1"/>
  <c r="S699" i="1" s="1"/>
  <c r="U700" i="1"/>
  <c r="T700" i="1"/>
  <c r="C699" i="1"/>
  <c r="K626" i="1"/>
  <c r="L626" i="1" s="1"/>
  <c r="M626" i="1" s="1"/>
  <c r="J627" i="1"/>
  <c r="O700" i="1"/>
  <c r="A701" i="1"/>
  <c r="D700" i="1"/>
  <c r="E700" i="1" s="1"/>
  <c r="F701" i="1" s="1"/>
  <c r="H625" i="1"/>
  <c r="N625" i="1" s="1"/>
  <c r="P625" i="1" s="1"/>
  <c r="B625" i="1" s="1"/>
  <c r="G626" i="1"/>
  <c r="I743" i="1"/>
  <c r="A6" i="1"/>
  <c r="A5" i="1"/>
  <c r="O701" i="1" l="1"/>
  <c r="D701" i="1"/>
  <c r="A702" i="1"/>
  <c r="T701" i="1"/>
  <c r="U701" i="1"/>
  <c r="R700" i="1"/>
  <c r="S700" i="1" s="1"/>
  <c r="H626" i="1"/>
  <c r="N626" i="1" s="1"/>
  <c r="P626" i="1" s="1"/>
  <c r="B626" i="1" s="1"/>
  <c r="G627" i="1"/>
  <c r="K627" i="1"/>
  <c r="L627" i="1" s="1"/>
  <c r="M627" i="1" s="1"/>
  <c r="J628" i="1"/>
  <c r="C700" i="1"/>
  <c r="I744" i="1"/>
  <c r="E701" i="1" l="1"/>
  <c r="F702" i="1" s="1"/>
  <c r="K628" i="1"/>
  <c r="L628" i="1" s="1"/>
  <c r="M628" i="1" s="1"/>
  <c r="J629" i="1"/>
  <c r="H627" i="1"/>
  <c r="N627" i="1" s="1"/>
  <c r="P627" i="1" s="1"/>
  <c r="G628" i="1"/>
  <c r="O702" i="1"/>
  <c r="D702" i="1"/>
  <c r="A703" i="1"/>
  <c r="R701" i="1"/>
  <c r="S701" i="1" s="1"/>
  <c r="T702" i="1"/>
  <c r="U702" i="1"/>
  <c r="C701" i="1"/>
  <c r="I745" i="1"/>
  <c r="C702" i="1" l="1"/>
  <c r="E702" i="1"/>
  <c r="F703" i="1" s="1"/>
  <c r="B627" i="1"/>
  <c r="A704" i="1"/>
  <c r="O703" i="1"/>
  <c r="D703" i="1"/>
  <c r="E703" i="1" s="1"/>
  <c r="U703" i="1"/>
  <c r="T703" i="1"/>
  <c r="R702" i="1"/>
  <c r="S702" i="1" s="1"/>
  <c r="C703" i="1" s="1"/>
  <c r="H628" i="1"/>
  <c r="N628" i="1" s="1"/>
  <c r="P628" i="1" s="1"/>
  <c r="B628" i="1" s="1"/>
  <c r="G629" i="1"/>
  <c r="K629" i="1"/>
  <c r="L629" i="1" s="1"/>
  <c r="M629" i="1" s="1"/>
  <c r="J630" i="1"/>
  <c r="I746" i="1"/>
  <c r="B12" i="1"/>
  <c r="F704" i="1" l="1"/>
  <c r="K630" i="1"/>
  <c r="L630" i="1" s="1"/>
  <c r="M630" i="1" s="1"/>
  <c r="J631" i="1"/>
  <c r="H629" i="1"/>
  <c r="N629" i="1" s="1"/>
  <c r="P629" i="1" s="1"/>
  <c r="G630" i="1"/>
  <c r="T704" i="1"/>
  <c r="R703" i="1"/>
  <c r="S703" i="1" s="1"/>
  <c r="C704" i="1" s="1"/>
  <c r="U704" i="1"/>
  <c r="D704" i="1"/>
  <c r="O704" i="1"/>
  <c r="A705" i="1"/>
  <c r="I747" i="1"/>
  <c r="E704" i="1" l="1"/>
  <c r="F705" i="1" s="1"/>
  <c r="B629" i="1"/>
  <c r="O705" i="1"/>
  <c r="A706" i="1"/>
  <c r="D705" i="1"/>
  <c r="R704" i="1"/>
  <c r="S704" i="1" s="1"/>
  <c r="C705" i="1" s="1"/>
  <c r="U705" i="1"/>
  <c r="T705" i="1"/>
  <c r="H630" i="1"/>
  <c r="N630" i="1" s="1"/>
  <c r="P630" i="1" s="1"/>
  <c r="B630" i="1" s="1"/>
  <c r="G631" i="1"/>
  <c r="K631" i="1"/>
  <c r="L631" i="1" s="1"/>
  <c r="M631" i="1" s="1"/>
  <c r="J632" i="1"/>
  <c r="I748" i="1"/>
  <c r="E705" i="1" l="1"/>
  <c r="F706" i="1" s="1"/>
  <c r="K632" i="1"/>
  <c r="L632" i="1" s="1"/>
  <c r="M632" i="1" s="1"/>
  <c r="J633" i="1"/>
  <c r="A707" i="1"/>
  <c r="D706" i="1"/>
  <c r="E706" i="1" s="1"/>
  <c r="F707" i="1" s="1"/>
  <c r="O706" i="1"/>
  <c r="U706" i="1"/>
  <c r="R705" i="1"/>
  <c r="S705" i="1" s="1"/>
  <c r="C706" i="1" s="1"/>
  <c r="T706" i="1"/>
  <c r="H631" i="1"/>
  <c r="N631" i="1" s="1"/>
  <c r="P631" i="1" s="1"/>
  <c r="B631" i="1" s="1"/>
  <c r="G632" i="1"/>
  <c r="I749" i="1"/>
  <c r="R706" i="1" l="1"/>
  <c r="S706" i="1" s="1"/>
  <c r="C707" i="1" s="1"/>
  <c r="U707" i="1"/>
  <c r="T707" i="1"/>
  <c r="H632" i="1"/>
  <c r="N632" i="1" s="1"/>
  <c r="P632" i="1" s="1"/>
  <c r="G633" i="1"/>
  <c r="D707" i="1"/>
  <c r="E707" i="1" s="1"/>
  <c r="F708" i="1" s="1"/>
  <c r="A708" i="1"/>
  <c r="O707" i="1"/>
  <c r="K633" i="1"/>
  <c r="L633" i="1" s="1"/>
  <c r="M633" i="1" s="1"/>
  <c r="J634" i="1"/>
  <c r="I750" i="1"/>
  <c r="B632" i="1" l="1"/>
  <c r="G634" i="1"/>
  <c r="H633" i="1"/>
  <c r="N633" i="1" s="1"/>
  <c r="P633" i="1" s="1"/>
  <c r="B633" i="1" s="1"/>
  <c r="R707" i="1"/>
  <c r="S707" i="1" s="1"/>
  <c r="C708" i="1" s="1"/>
  <c r="T708" i="1"/>
  <c r="U708" i="1"/>
  <c r="D708" i="1"/>
  <c r="O708" i="1"/>
  <c r="A709" i="1"/>
  <c r="K634" i="1"/>
  <c r="L634" i="1" s="1"/>
  <c r="M634" i="1" s="1"/>
  <c r="J635" i="1"/>
  <c r="I751" i="1"/>
  <c r="E708" i="1" l="1"/>
  <c r="F709" i="1" s="1"/>
  <c r="K635" i="1"/>
  <c r="L635" i="1" s="1"/>
  <c r="M635" i="1" s="1"/>
  <c r="J636" i="1"/>
  <c r="O709" i="1"/>
  <c r="A710" i="1"/>
  <c r="D709" i="1"/>
  <c r="R708" i="1"/>
  <c r="S708" i="1" s="1"/>
  <c r="C709" i="1" s="1"/>
  <c r="U709" i="1"/>
  <c r="T709" i="1"/>
  <c r="H634" i="1"/>
  <c r="N634" i="1" s="1"/>
  <c r="P634" i="1" s="1"/>
  <c r="G635" i="1"/>
  <c r="I752" i="1"/>
  <c r="E709" i="1" l="1"/>
  <c r="F710" i="1" s="1"/>
  <c r="B634" i="1"/>
  <c r="H635" i="1"/>
  <c r="N635" i="1" s="1"/>
  <c r="P635" i="1" s="1"/>
  <c r="B635" i="1" s="1"/>
  <c r="G636" i="1"/>
  <c r="D710" i="1"/>
  <c r="O710" i="1"/>
  <c r="A711" i="1"/>
  <c r="R709" i="1"/>
  <c r="S709" i="1" s="1"/>
  <c r="C710" i="1" s="1"/>
  <c r="T710" i="1"/>
  <c r="U710" i="1"/>
  <c r="K636" i="1"/>
  <c r="L636" i="1" s="1"/>
  <c r="M636" i="1" s="1"/>
  <c r="J637" i="1"/>
  <c r="I753" i="1"/>
  <c r="E710" i="1" l="1"/>
  <c r="F711" i="1" s="1"/>
  <c r="K637" i="1"/>
  <c r="L637" i="1" s="1"/>
  <c r="M637" i="1" s="1"/>
  <c r="J638" i="1"/>
  <c r="O711" i="1"/>
  <c r="A712" i="1"/>
  <c r="D711" i="1"/>
  <c r="R710" i="1"/>
  <c r="S710" i="1" s="1"/>
  <c r="C711" i="1" s="1"/>
  <c r="U711" i="1"/>
  <c r="T711" i="1"/>
  <c r="H636" i="1"/>
  <c r="N636" i="1" s="1"/>
  <c r="P636" i="1" s="1"/>
  <c r="G637" i="1"/>
  <c r="I754" i="1"/>
  <c r="E711" i="1" l="1"/>
  <c r="F712" i="1" s="1"/>
  <c r="B636" i="1"/>
  <c r="H637" i="1"/>
  <c r="N637" i="1" s="1"/>
  <c r="P637" i="1" s="1"/>
  <c r="B637" i="1" s="1"/>
  <c r="G638" i="1"/>
  <c r="D712" i="1"/>
  <c r="O712" i="1"/>
  <c r="A713" i="1"/>
  <c r="R711" i="1"/>
  <c r="S711" i="1" s="1"/>
  <c r="C712" i="1" s="1"/>
  <c r="U712" i="1"/>
  <c r="T712" i="1"/>
  <c r="K638" i="1"/>
  <c r="L638" i="1" s="1"/>
  <c r="M638" i="1" s="1"/>
  <c r="J639" i="1"/>
  <c r="I755" i="1"/>
  <c r="E712" i="1" l="1"/>
  <c r="F713" i="1" s="1"/>
  <c r="R712" i="1"/>
  <c r="S712" i="1" s="1"/>
  <c r="U713" i="1"/>
  <c r="T713" i="1"/>
  <c r="O713" i="1"/>
  <c r="A714" i="1"/>
  <c r="D713" i="1"/>
  <c r="E713" i="1" s="1"/>
  <c r="F714" i="1" s="1"/>
  <c r="H638" i="1"/>
  <c r="N638" i="1" s="1"/>
  <c r="P638" i="1" s="1"/>
  <c r="B638" i="1" s="1"/>
  <c r="G639" i="1"/>
  <c r="K639" i="1"/>
  <c r="L639" i="1" s="1"/>
  <c r="M639" i="1" s="1"/>
  <c r="J640" i="1"/>
  <c r="C713" i="1"/>
  <c r="I756" i="1"/>
  <c r="K640" i="1" l="1"/>
  <c r="L640" i="1" s="1"/>
  <c r="M640" i="1" s="1"/>
  <c r="J641" i="1"/>
  <c r="H639" i="1"/>
  <c r="N639" i="1" s="1"/>
  <c r="P639" i="1" s="1"/>
  <c r="G640" i="1"/>
  <c r="A715" i="1"/>
  <c r="D714" i="1"/>
  <c r="E714" i="1" s="1"/>
  <c r="F715" i="1" s="1"/>
  <c r="O714" i="1"/>
  <c r="U714" i="1"/>
  <c r="R713" i="1"/>
  <c r="S713" i="1" s="1"/>
  <c r="C714" i="1" s="1"/>
  <c r="T714" i="1"/>
  <c r="I757" i="1"/>
  <c r="B639" i="1" l="1"/>
  <c r="A716" i="1"/>
  <c r="D715" i="1"/>
  <c r="O715" i="1"/>
  <c r="H640" i="1"/>
  <c r="N640" i="1" s="1"/>
  <c r="P640" i="1" s="1"/>
  <c r="B640" i="1" s="1"/>
  <c r="G641" i="1"/>
  <c r="R714" i="1"/>
  <c r="S714" i="1" s="1"/>
  <c r="C715" i="1" s="1"/>
  <c r="U715" i="1"/>
  <c r="T715" i="1"/>
  <c r="K641" i="1"/>
  <c r="L641" i="1" s="1"/>
  <c r="M641" i="1" s="1"/>
  <c r="J642" i="1"/>
  <c r="I758" i="1"/>
  <c r="E715" i="1" l="1"/>
  <c r="F716" i="1" s="1"/>
  <c r="R715" i="1"/>
  <c r="S715" i="1" s="1"/>
  <c r="C716" i="1" s="1"/>
  <c r="U716" i="1"/>
  <c r="T716" i="1"/>
  <c r="D716" i="1"/>
  <c r="O716" i="1"/>
  <c r="A717" i="1"/>
  <c r="K642" i="1"/>
  <c r="L642" i="1" s="1"/>
  <c r="M642" i="1" s="1"/>
  <c r="J643" i="1"/>
  <c r="H641" i="1"/>
  <c r="N641" i="1" s="1"/>
  <c r="P641" i="1" s="1"/>
  <c r="G642" i="1"/>
  <c r="I759" i="1"/>
  <c r="E716" i="1" l="1"/>
  <c r="F717" i="1" s="1"/>
  <c r="B641" i="1"/>
  <c r="D717" i="1"/>
  <c r="O717" i="1"/>
  <c r="A718" i="1"/>
  <c r="R716" i="1"/>
  <c r="S716" i="1" s="1"/>
  <c r="C717" i="1" s="1"/>
  <c r="U717" i="1"/>
  <c r="T717" i="1"/>
  <c r="K643" i="1"/>
  <c r="L643" i="1" s="1"/>
  <c r="M643" i="1" s="1"/>
  <c r="J644" i="1"/>
  <c r="H642" i="1"/>
  <c r="N642" i="1" s="1"/>
  <c r="P642" i="1" s="1"/>
  <c r="B642" i="1" s="1"/>
  <c r="G643" i="1"/>
  <c r="I760" i="1"/>
  <c r="E717" i="1" l="1"/>
  <c r="F718" i="1" s="1"/>
  <c r="H643" i="1"/>
  <c r="N643" i="1" s="1"/>
  <c r="P643" i="1" s="1"/>
  <c r="G644" i="1"/>
  <c r="K644" i="1"/>
  <c r="L644" i="1" s="1"/>
  <c r="M644" i="1" s="1"/>
  <c r="J645" i="1"/>
  <c r="A719" i="1"/>
  <c r="D718" i="1"/>
  <c r="O718" i="1"/>
  <c r="T718" i="1"/>
  <c r="U718" i="1"/>
  <c r="R717" i="1"/>
  <c r="S717" i="1" s="1"/>
  <c r="C718" i="1" s="1"/>
  <c r="I761" i="1"/>
  <c r="E718" i="1" l="1"/>
  <c r="F719" i="1" s="1"/>
  <c r="B643" i="1"/>
  <c r="O719" i="1"/>
  <c r="A720" i="1"/>
  <c r="D719" i="1"/>
  <c r="K645" i="1"/>
  <c r="L645" i="1" s="1"/>
  <c r="M645" i="1" s="1"/>
  <c r="J646" i="1"/>
  <c r="H644" i="1"/>
  <c r="N644" i="1" s="1"/>
  <c r="P644" i="1" s="1"/>
  <c r="B644" i="1" s="1"/>
  <c r="G645" i="1"/>
  <c r="R718" i="1"/>
  <c r="S718" i="1" s="1"/>
  <c r="C719" i="1" s="1"/>
  <c r="U719" i="1"/>
  <c r="T719" i="1"/>
  <c r="I762" i="1"/>
  <c r="E719" i="1" l="1"/>
  <c r="F720" i="1" s="1"/>
  <c r="K646" i="1"/>
  <c r="L646" i="1" s="1"/>
  <c r="M646" i="1" s="1"/>
  <c r="J647" i="1"/>
  <c r="D720" i="1"/>
  <c r="E720" i="1" s="1"/>
  <c r="F721" i="1" s="1"/>
  <c r="O720" i="1"/>
  <c r="A721" i="1"/>
  <c r="R719" i="1"/>
  <c r="S719" i="1" s="1"/>
  <c r="C720" i="1" s="1"/>
  <c r="U720" i="1"/>
  <c r="T720" i="1"/>
  <c r="H645" i="1"/>
  <c r="N645" i="1" s="1"/>
  <c r="P645" i="1" s="1"/>
  <c r="B645" i="1" s="1"/>
  <c r="G646" i="1"/>
  <c r="I763" i="1"/>
  <c r="A722" i="1" l="1"/>
  <c r="O721" i="1"/>
  <c r="D721" i="1"/>
  <c r="E721" i="1" s="1"/>
  <c r="F722" i="1" s="1"/>
  <c r="H646" i="1"/>
  <c r="N646" i="1" s="1"/>
  <c r="P646" i="1" s="1"/>
  <c r="G647" i="1"/>
  <c r="R720" i="1"/>
  <c r="S720" i="1" s="1"/>
  <c r="C721" i="1" s="1"/>
  <c r="U721" i="1"/>
  <c r="T721" i="1"/>
  <c r="K647" i="1"/>
  <c r="L647" i="1" s="1"/>
  <c r="M647" i="1" s="1"/>
  <c r="J648" i="1"/>
  <c r="I764" i="1"/>
  <c r="B646" i="1" l="1"/>
  <c r="K648" i="1"/>
  <c r="L648" i="1" s="1"/>
  <c r="M648" i="1" s="1"/>
  <c r="J649" i="1"/>
  <c r="H647" i="1"/>
  <c r="N647" i="1" s="1"/>
  <c r="P647" i="1" s="1"/>
  <c r="B647" i="1" s="1"/>
  <c r="G648" i="1"/>
  <c r="U722" i="1"/>
  <c r="T722" i="1"/>
  <c r="R721" i="1"/>
  <c r="S721" i="1" s="1"/>
  <c r="C722" i="1" s="1"/>
  <c r="A723" i="1"/>
  <c r="D722" i="1"/>
  <c r="O722" i="1"/>
  <c r="I765" i="1"/>
  <c r="E722" i="1" l="1"/>
  <c r="F723" i="1" s="1"/>
  <c r="H648" i="1"/>
  <c r="N648" i="1" s="1"/>
  <c r="P648" i="1" s="1"/>
  <c r="G649" i="1"/>
  <c r="R722" i="1"/>
  <c r="S722" i="1" s="1"/>
  <c r="C723" i="1" s="1"/>
  <c r="T723" i="1"/>
  <c r="U723" i="1"/>
  <c r="O723" i="1"/>
  <c r="A724" i="1"/>
  <c r="D723" i="1"/>
  <c r="K649" i="1"/>
  <c r="L649" i="1" s="1"/>
  <c r="M649" i="1" s="1"/>
  <c r="J650" i="1"/>
  <c r="I766" i="1"/>
  <c r="E723" i="1" l="1"/>
  <c r="F724" i="1" s="1"/>
  <c r="B648" i="1"/>
  <c r="K650" i="1"/>
  <c r="L650" i="1" s="1"/>
  <c r="M650" i="1" s="1"/>
  <c r="J651" i="1"/>
  <c r="H649" i="1"/>
  <c r="N649" i="1" s="1"/>
  <c r="P649" i="1" s="1"/>
  <c r="B649" i="1" s="1"/>
  <c r="G650" i="1"/>
  <c r="A725" i="1"/>
  <c r="D724" i="1"/>
  <c r="O724" i="1"/>
  <c r="U724" i="1"/>
  <c r="T724" i="1"/>
  <c r="R723" i="1"/>
  <c r="S723" i="1" s="1"/>
  <c r="C724" i="1" s="1"/>
  <c r="I767" i="1"/>
  <c r="E724" i="1" l="1"/>
  <c r="F725" i="1" s="1"/>
  <c r="H650" i="1"/>
  <c r="N650" i="1" s="1"/>
  <c r="P650" i="1" s="1"/>
  <c r="G651" i="1"/>
  <c r="O725" i="1"/>
  <c r="D725" i="1"/>
  <c r="A726" i="1"/>
  <c r="K651" i="1"/>
  <c r="L651" i="1" s="1"/>
  <c r="M651" i="1" s="1"/>
  <c r="J652" i="1"/>
  <c r="T725" i="1"/>
  <c r="R724" i="1"/>
  <c r="S724" i="1" s="1"/>
  <c r="C725" i="1" s="1"/>
  <c r="U725" i="1"/>
  <c r="I768" i="1"/>
  <c r="E725" i="1" l="1"/>
  <c r="F726" i="1" s="1"/>
  <c r="B650" i="1"/>
  <c r="R725" i="1"/>
  <c r="S725" i="1" s="1"/>
  <c r="C726" i="1" s="1"/>
  <c r="U726" i="1"/>
  <c r="T726" i="1"/>
  <c r="H651" i="1"/>
  <c r="N651" i="1" s="1"/>
  <c r="P651" i="1" s="1"/>
  <c r="B651" i="1" s="1"/>
  <c r="G652" i="1"/>
  <c r="K652" i="1"/>
  <c r="L652" i="1" s="1"/>
  <c r="M652" i="1" s="1"/>
  <c r="J653" i="1"/>
  <c r="A727" i="1"/>
  <c r="O726" i="1"/>
  <c r="D726" i="1"/>
  <c r="I769" i="1"/>
  <c r="E726" i="1" l="1"/>
  <c r="F727" i="1" s="1"/>
  <c r="H652" i="1"/>
  <c r="N652" i="1" s="1"/>
  <c r="P652" i="1" s="1"/>
  <c r="B652" i="1" s="1"/>
  <c r="G653" i="1"/>
  <c r="U727" i="1"/>
  <c r="R726" i="1"/>
  <c r="S726" i="1" s="1"/>
  <c r="C727" i="1" s="1"/>
  <c r="T727" i="1"/>
  <c r="D727" i="1"/>
  <c r="E727" i="1" s="1"/>
  <c r="F728" i="1" s="1"/>
  <c r="O727" i="1"/>
  <c r="A728" i="1"/>
  <c r="K653" i="1"/>
  <c r="L653" i="1" s="1"/>
  <c r="M653" i="1" s="1"/>
  <c r="J654" i="1"/>
  <c r="I770" i="1"/>
  <c r="K654" i="1" l="1"/>
  <c r="L654" i="1" s="1"/>
  <c r="M654" i="1" s="1"/>
  <c r="J655" i="1"/>
  <c r="D728" i="1"/>
  <c r="E728" i="1" s="1"/>
  <c r="F729" i="1" s="1"/>
  <c r="O728" i="1"/>
  <c r="A729" i="1"/>
  <c r="R727" i="1"/>
  <c r="S727" i="1" s="1"/>
  <c r="C728" i="1" s="1"/>
  <c r="U728" i="1"/>
  <c r="T728" i="1"/>
  <c r="H653" i="1"/>
  <c r="N653" i="1" s="1"/>
  <c r="P653" i="1" s="1"/>
  <c r="G654" i="1"/>
  <c r="I771" i="1"/>
  <c r="B653" i="1" l="1"/>
  <c r="H654" i="1"/>
  <c r="N654" i="1" s="1"/>
  <c r="P654" i="1" s="1"/>
  <c r="B654" i="1" s="1"/>
  <c r="G655" i="1"/>
  <c r="O729" i="1"/>
  <c r="A730" i="1"/>
  <c r="D729" i="1"/>
  <c r="T729" i="1"/>
  <c r="R728" i="1"/>
  <c r="S728" i="1" s="1"/>
  <c r="C729" i="1" s="1"/>
  <c r="U729" i="1"/>
  <c r="K655" i="1"/>
  <c r="L655" i="1" s="1"/>
  <c r="M655" i="1" s="1"/>
  <c r="J656" i="1"/>
  <c r="I772" i="1"/>
  <c r="E729" i="1" l="1"/>
  <c r="F730" i="1" s="1"/>
  <c r="U730" i="1"/>
  <c r="T730" i="1"/>
  <c r="R729" i="1"/>
  <c r="S729" i="1" s="1"/>
  <c r="C730" i="1" s="1"/>
  <c r="H655" i="1"/>
  <c r="N655" i="1" s="1"/>
  <c r="P655" i="1" s="1"/>
  <c r="G656" i="1"/>
  <c r="A731" i="1"/>
  <c r="O730" i="1"/>
  <c r="D730" i="1"/>
  <c r="K656" i="1"/>
  <c r="L656" i="1" s="1"/>
  <c r="M656" i="1" s="1"/>
  <c r="J657" i="1"/>
  <c r="I773" i="1"/>
  <c r="E730" i="1" l="1"/>
  <c r="F731" i="1" s="1"/>
  <c r="B655" i="1"/>
  <c r="O731" i="1"/>
  <c r="D731" i="1"/>
  <c r="A732" i="1"/>
  <c r="H656" i="1"/>
  <c r="N656" i="1" s="1"/>
  <c r="P656" i="1" s="1"/>
  <c r="B656" i="1" s="1"/>
  <c r="G657" i="1"/>
  <c r="R730" i="1"/>
  <c r="S730" i="1" s="1"/>
  <c r="C731" i="1" s="1"/>
  <c r="U731" i="1"/>
  <c r="T731" i="1"/>
  <c r="K657" i="1"/>
  <c r="L657" i="1" s="1"/>
  <c r="M657" i="1" s="1"/>
  <c r="J658" i="1"/>
  <c r="I774" i="1"/>
  <c r="E731" i="1" l="1"/>
  <c r="F732" i="1" s="1"/>
  <c r="K658" i="1"/>
  <c r="L658" i="1" s="1"/>
  <c r="M658" i="1" s="1"/>
  <c r="J659" i="1"/>
  <c r="H657" i="1"/>
  <c r="N657" i="1" s="1"/>
  <c r="P657" i="1" s="1"/>
  <c r="G658" i="1"/>
  <c r="D732" i="1"/>
  <c r="O732" i="1"/>
  <c r="A733" i="1"/>
  <c r="R731" i="1"/>
  <c r="S731" i="1" s="1"/>
  <c r="C732" i="1" s="1"/>
  <c r="T732" i="1"/>
  <c r="U732" i="1"/>
  <c r="I775" i="1"/>
  <c r="E732" i="1" l="1"/>
  <c r="F733" i="1" s="1"/>
  <c r="B657" i="1"/>
  <c r="H658" i="1"/>
  <c r="N658" i="1" s="1"/>
  <c r="P658" i="1" s="1"/>
  <c r="B658" i="1" s="1"/>
  <c r="G659" i="1"/>
  <c r="O733" i="1"/>
  <c r="A734" i="1"/>
  <c r="D733" i="1"/>
  <c r="K659" i="1"/>
  <c r="L659" i="1" s="1"/>
  <c r="M659" i="1" s="1"/>
  <c r="J660" i="1"/>
  <c r="R732" i="1"/>
  <c r="S732" i="1" s="1"/>
  <c r="C733" i="1" s="1"/>
  <c r="U733" i="1"/>
  <c r="T733" i="1"/>
  <c r="I776" i="1"/>
  <c r="E733" i="1" l="1"/>
  <c r="F734" i="1" s="1"/>
  <c r="A735" i="1"/>
  <c r="D734" i="1"/>
  <c r="E734" i="1" s="1"/>
  <c r="F735" i="1" s="1"/>
  <c r="O734" i="1"/>
  <c r="R733" i="1"/>
  <c r="S733" i="1" s="1"/>
  <c r="C734" i="1" s="1"/>
  <c r="U734" i="1"/>
  <c r="T734" i="1"/>
  <c r="H659" i="1"/>
  <c r="N659" i="1" s="1"/>
  <c r="P659" i="1" s="1"/>
  <c r="B659" i="1" s="1"/>
  <c r="G660" i="1"/>
  <c r="K660" i="1"/>
  <c r="L660" i="1" s="1"/>
  <c r="M660" i="1" s="1"/>
  <c r="J661" i="1"/>
  <c r="I777" i="1"/>
  <c r="K661" i="1" l="1"/>
  <c r="L661" i="1" s="1"/>
  <c r="M661" i="1" s="1"/>
  <c r="J662" i="1"/>
  <c r="R734" i="1"/>
  <c r="S734" i="1" s="1"/>
  <c r="C735" i="1" s="1"/>
  <c r="T735" i="1"/>
  <c r="U735" i="1"/>
  <c r="H660" i="1"/>
  <c r="N660" i="1" s="1"/>
  <c r="P660" i="1" s="1"/>
  <c r="G661" i="1"/>
  <c r="A736" i="1"/>
  <c r="O735" i="1"/>
  <c r="D735" i="1"/>
  <c r="E735" i="1" s="1"/>
  <c r="F736" i="1" s="1"/>
  <c r="I778" i="1"/>
  <c r="B660" i="1" l="1"/>
  <c r="T736" i="1"/>
  <c r="R735" i="1"/>
  <c r="S735" i="1" s="1"/>
  <c r="C736" i="1" s="1"/>
  <c r="U736" i="1"/>
  <c r="A737" i="1"/>
  <c r="O736" i="1"/>
  <c r="D736" i="1"/>
  <c r="H661" i="1"/>
  <c r="N661" i="1" s="1"/>
  <c r="P661" i="1" s="1"/>
  <c r="B661" i="1" s="1"/>
  <c r="G662" i="1"/>
  <c r="K662" i="1"/>
  <c r="L662" i="1" s="1"/>
  <c r="M662" i="1" s="1"/>
  <c r="J663" i="1"/>
  <c r="I779" i="1"/>
  <c r="E736" i="1" l="1"/>
  <c r="F737" i="1" s="1"/>
  <c r="U737" i="1"/>
  <c r="T737" i="1"/>
  <c r="R736" i="1"/>
  <c r="S736" i="1" s="1"/>
  <c r="C737" i="1" s="1"/>
  <c r="O737" i="1"/>
  <c r="D737" i="1"/>
  <c r="A738" i="1"/>
  <c r="K663" i="1"/>
  <c r="L663" i="1" s="1"/>
  <c r="M663" i="1" s="1"/>
  <c r="J664" i="1"/>
  <c r="H662" i="1"/>
  <c r="N662" i="1" s="1"/>
  <c r="P662" i="1" s="1"/>
  <c r="G663" i="1"/>
  <c r="I780" i="1"/>
  <c r="E737" i="1" l="1"/>
  <c r="F738" i="1" s="1"/>
  <c r="B662" i="1"/>
  <c r="R737" i="1"/>
  <c r="S737" i="1" s="1"/>
  <c r="C738" i="1" s="1"/>
  <c r="T738" i="1"/>
  <c r="U738" i="1"/>
  <c r="H663" i="1"/>
  <c r="N663" i="1" s="1"/>
  <c r="P663" i="1" s="1"/>
  <c r="B663" i="1" s="1"/>
  <c r="G664" i="1"/>
  <c r="K664" i="1"/>
  <c r="L664" i="1" s="1"/>
  <c r="M664" i="1" s="1"/>
  <c r="J665" i="1"/>
  <c r="A739" i="1"/>
  <c r="O738" i="1"/>
  <c r="D738" i="1"/>
  <c r="E738" i="1" s="1"/>
  <c r="F739" i="1" s="1"/>
  <c r="I781" i="1"/>
  <c r="A740" i="1" l="1"/>
  <c r="O739" i="1"/>
  <c r="D739" i="1"/>
  <c r="U739" i="1"/>
  <c r="T739" i="1"/>
  <c r="R738" i="1"/>
  <c r="S738" i="1" s="1"/>
  <c r="C739" i="1" s="1"/>
  <c r="K665" i="1"/>
  <c r="L665" i="1" s="1"/>
  <c r="M665" i="1" s="1"/>
  <c r="J666" i="1"/>
  <c r="H664" i="1"/>
  <c r="N664" i="1" s="1"/>
  <c r="P664" i="1" s="1"/>
  <c r="G665" i="1"/>
  <c r="I782" i="1"/>
  <c r="E739" i="1" l="1"/>
  <c r="F740" i="1" s="1"/>
  <c r="B664" i="1"/>
  <c r="H665" i="1"/>
  <c r="N665" i="1" s="1"/>
  <c r="P665" i="1" s="1"/>
  <c r="B665" i="1" s="1"/>
  <c r="G666" i="1"/>
  <c r="T740" i="1"/>
  <c r="R739" i="1"/>
  <c r="S739" i="1" s="1"/>
  <c r="C740" i="1" s="1"/>
  <c r="U740" i="1"/>
  <c r="K666" i="1"/>
  <c r="L666" i="1" s="1"/>
  <c r="M666" i="1" s="1"/>
  <c r="J667" i="1"/>
  <c r="A741" i="1"/>
  <c r="O740" i="1"/>
  <c r="D740" i="1"/>
  <c r="I783" i="1"/>
  <c r="E740" i="1" l="1"/>
  <c r="F741" i="1" s="1"/>
  <c r="T741" i="1"/>
  <c r="R740" i="1"/>
  <c r="S740" i="1" s="1"/>
  <c r="C741" i="1" s="1"/>
  <c r="U741" i="1"/>
  <c r="A742" i="1"/>
  <c r="D741" i="1"/>
  <c r="E741" i="1" s="1"/>
  <c r="O741" i="1"/>
  <c r="H666" i="1"/>
  <c r="N666" i="1" s="1"/>
  <c r="P666" i="1" s="1"/>
  <c r="B666" i="1" s="1"/>
  <c r="G667" i="1"/>
  <c r="K667" i="1"/>
  <c r="L667" i="1" s="1"/>
  <c r="M667" i="1" s="1"/>
  <c r="J668" i="1"/>
  <c r="I784" i="1"/>
  <c r="F742" i="1" l="1"/>
  <c r="K668" i="1"/>
  <c r="L668" i="1" s="1"/>
  <c r="M668" i="1" s="1"/>
  <c r="J669" i="1"/>
  <c r="A743" i="1"/>
  <c r="O742" i="1"/>
  <c r="D742" i="1"/>
  <c r="E742" i="1" s="1"/>
  <c r="F743" i="1" s="1"/>
  <c r="H667" i="1"/>
  <c r="N667" i="1" s="1"/>
  <c r="P667" i="1" s="1"/>
  <c r="G668" i="1"/>
  <c r="T742" i="1"/>
  <c r="R741" i="1"/>
  <c r="S741" i="1" s="1"/>
  <c r="C742" i="1" s="1"/>
  <c r="U742" i="1"/>
  <c r="I785" i="1"/>
  <c r="B667" i="1" l="1"/>
  <c r="H668" i="1"/>
  <c r="N668" i="1" s="1"/>
  <c r="P668" i="1" s="1"/>
  <c r="B668" i="1" s="1"/>
  <c r="G669" i="1"/>
  <c r="T743" i="1"/>
  <c r="R742" i="1"/>
  <c r="S742" i="1" s="1"/>
  <c r="C743" i="1" s="1"/>
  <c r="U743" i="1"/>
  <c r="A744" i="1"/>
  <c r="O743" i="1"/>
  <c r="D743" i="1"/>
  <c r="K669" i="1"/>
  <c r="L669" i="1" s="1"/>
  <c r="M669" i="1" s="1"/>
  <c r="J670" i="1"/>
  <c r="I786" i="1"/>
  <c r="E743" i="1" l="1"/>
  <c r="F744" i="1" s="1"/>
  <c r="A745" i="1"/>
  <c r="D744" i="1"/>
  <c r="O744" i="1"/>
  <c r="K670" i="1"/>
  <c r="L670" i="1" s="1"/>
  <c r="M670" i="1" s="1"/>
  <c r="J671" i="1"/>
  <c r="R743" i="1"/>
  <c r="S743" i="1" s="1"/>
  <c r="C744" i="1" s="1"/>
  <c r="U744" i="1"/>
  <c r="T744" i="1"/>
  <c r="H669" i="1"/>
  <c r="N669" i="1" s="1"/>
  <c r="P669" i="1" s="1"/>
  <c r="G670" i="1"/>
  <c r="I787" i="1"/>
  <c r="E744" i="1" l="1"/>
  <c r="F745" i="1" s="1"/>
  <c r="B669" i="1"/>
  <c r="H670" i="1"/>
  <c r="N670" i="1" s="1"/>
  <c r="P670" i="1" s="1"/>
  <c r="B670" i="1" s="1"/>
  <c r="G671" i="1"/>
  <c r="K671" i="1"/>
  <c r="L671" i="1" s="1"/>
  <c r="M671" i="1" s="1"/>
  <c r="J672" i="1"/>
  <c r="R744" i="1"/>
  <c r="S744" i="1" s="1"/>
  <c r="C745" i="1" s="1"/>
  <c r="U745" i="1"/>
  <c r="T745" i="1"/>
  <c r="A746" i="1"/>
  <c r="O745" i="1"/>
  <c r="D745" i="1"/>
  <c r="I788" i="1"/>
  <c r="E745" i="1" l="1"/>
  <c r="F746" i="1" s="1"/>
  <c r="A747" i="1"/>
  <c r="O746" i="1"/>
  <c r="D746" i="1"/>
  <c r="K672" i="1"/>
  <c r="L672" i="1" s="1"/>
  <c r="M672" i="1" s="1"/>
  <c r="J673" i="1"/>
  <c r="H671" i="1"/>
  <c r="N671" i="1" s="1"/>
  <c r="P671" i="1" s="1"/>
  <c r="G672" i="1"/>
  <c r="R745" i="1"/>
  <c r="S745" i="1" s="1"/>
  <c r="C746" i="1" s="1"/>
  <c r="U746" i="1"/>
  <c r="T746" i="1"/>
  <c r="I789" i="1"/>
  <c r="E746" i="1" l="1"/>
  <c r="F747" i="1" s="1"/>
  <c r="B671" i="1"/>
  <c r="U747" i="1"/>
  <c r="R746" i="1"/>
  <c r="S746" i="1" s="1"/>
  <c r="C747" i="1" s="1"/>
  <c r="T747" i="1"/>
  <c r="K673" i="1"/>
  <c r="L673" i="1" s="1"/>
  <c r="M673" i="1" s="1"/>
  <c r="J674" i="1"/>
  <c r="O747" i="1"/>
  <c r="A748" i="1"/>
  <c r="D747" i="1"/>
  <c r="H672" i="1"/>
  <c r="N672" i="1" s="1"/>
  <c r="P672" i="1" s="1"/>
  <c r="B672" i="1" s="1"/>
  <c r="G673" i="1"/>
  <c r="I790" i="1"/>
  <c r="E747" i="1" l="1"/>
  <c r="F748" i="1" s="1"/>
  <c r="D748" i="1"/>
  <c r="E748" i="1" s="1"/>
  <c r="F749" i="1" s="1"/>
  <c r="O748" i="1"/>
  <c r="A749" i="1"/>
  <c r="R747" i="1"/>
  <c r="S747" i="1" s="1"/>
  <c r="C748" i="1" s="1"/>
  <c r="U748" i="1"/>
  <c r="T748" i="1"/>
  <c r="H673" i="1"/>
  <c r="N673" i="1" s="1"/>
  <c r="P673" i="1" s="1"/>
  <c r="B673" i="1" s="1"/>
  <c r="G674" i="1"/>
  <c r="K674" i="1"/>
  <c r="L674" i="1" s="1"/>
  <c r="M674" i="1" s="1"/>
  <c r="J675" i="1"/>
  <c r="I791" i="1"/>
  <c r="K675" i="1" l="1"/>
  <c r="L675" i="1" s="1"/>
  <c r="M675" i="1" s="1"/>
  <c r="J676" i="1"/>
  <c r="A750" i="1"/>
  <c r="O749" i="1"/>
  <c r="D749" i="1"/>
  <c r="E749" i="1" s="1"/>
  <c r="F750" i="1" s="1"/>
  <c r="R748" i="1"/>
  <c r="S748" i="1" s="1"/>
  <c r="C749" i="1" s="1"/>
  <c r="T749" i="1"/>
  <c r="U749" i="1"/>
  <c r="H674" i="1"/>
  <c r="N674" i="1" s="1"/>
  <c r="P674" i="1" s="1"/>
  <c r="G675" i="1"/>
  <c r="I792" i="1"/>
  <c r="B674" i="1" l="1"/>
  <c r="R749" i="1"/>
  <c r="S749" i="1" s="1"/>
  <c r="C750" i="1" s="1"/>
  <c r="U750" i="1"/>
  <c r="T750" i="1"/>
  <c r="H675" i="1"/>
  <c r="N675" i="1" s="1"/>
  <c r="P675" i="1" s="1"/>
  <c r="B675" i="1" s="1"/>
  <c r="G676" i="1"/>
  <c r="O750" i="1"/>
  <c r="D750" i="1"/>
  <c r="A751" i="1"/>
  <c r="K676" i="1"/>
  <c r="L676" i="1" s="1"/>
  <c r="M676" i="1" s="1"/>
  <c r="J677" i="1"/>
  <c r="I793" i="1"/>
  <c r="E750" i="1" l="1"/>
  <c r="F751" i="1" s="1"/>
  <c r="K677" i="1"/>
  <c r="L677" i="1" s="1"/>
  <c r="M677" i="1" s="1"/>
  <c r="J678" i="1"/>
  <c r="O751" i="1"/>
  <c r="A752" i="1"/>
  <c r="D751" i="1"/>
  <c r="T751" i="1"/>
  <c r="U751" i="1"/>
  <c r="R750" i="1"/>
  <c r="S750" i="1" s="1"/>
  <c r="C751" i="1" s="1"/>
  <c r="H676" i="1"/>
  <c r="N676" i="1" s="1"/>
  <c r="P676" i="1" s="1"/>
  <c r="G677" i="1"/>
  <c r="I794" i="1"/>
  <c r="E751" i="1" l="1"/>
  <c r="F752" i="1" s="1"/>
  <c r="B676" i="1"/>
  <c r="H677" i="1"/>
  <c r="N677" i="1" s="1"/>
  <c r="P677" i="1" s="1"/>
  <c r="B677" i="1" s="1"/>
  <c r="G678" i="1"/>
  <c r="D752" i="1"/>
  <c r="O752" i="1"/>
  <c r="A753" i="1"/>
  <c r="R751" i="1"/>
  <c r="S751" i="1" s="1"/>
  <c r="C752" i="1" s="1"/>
  <c r="U752" i="1"/>
  <c r="T752" i="1"/>
  <c r="K678" i="1"/>
  <c r="L678" i="1" s="1"/>
  <c r="M678" i="1" s="1"/>
  <c r="J679" i="1"/>
  <c r="I795" i="1"/>
  <c r="E752" i="1" l="1"/>
  <c r="F753" i="1" s="1"/>
  <c r="K679" i="1"/>
  <c r="L679" i="1" s="1"/>
  <c r="M679" i="1" s="1"/>
  <c r="J680" i="1"/>
  <c r="O753" i="1"/>
  <c r="A754" i="1"/>
  <c r="D753" i="1"/>
  <c r="R752" i="1"/>
  <c r="S752" i="1" s="1"/>
  <c r="C753" i="1" s="1"/>
  <c r="U753" i="1"/>
  <c r="T753" i="1"/>
  <c r="H678" i="1"/>
  <c r="N678" i="1" s="1"/>
  <c r="P678" i="1" s="1"/>
  <c r="G679" i="1"/>
  <c r="I796" i="1"/>
  <c r="E753" i="1" l="1"/>
  <c r="F754" i="1" s="1"/>
  <c r="B678" i="1"/>
  <c r="H679" i="1"/>
  <c r="N679" i="1" s="1"/>
  <c r="P679" i="1" s="1"/>
  <c r="B679" i="1" s="1"/>
  <c r="G680" i="1"/>
  <c r="O754" i="1"/>
  <c r="D754" i="1"/>
  <c r="A755" i="1"/>
  <c r="R753" i="1"/>
  <c r="S753" i="1" s="1"/>
  <c r="C754" i="1" s="1"/>
  <c r="T754" i="1"/>
  <c r="U754" i="1"/>
  <c r="K680" i="1"/>
  <c r="L680" i="1" s="1"/>
  <c r="M680" i="1" s="1"/>
  <c r="J681" i="1"/>
  <c r="I797" i="1"/>
  <c r="E754" i="1" l="1"/>
  <c r="F755" i="1" s="1"/>
  <c r="K681" i="1"/>
  <c r="L681" i="1" s="1"/>
  <c r="M681" i="1" s="1"/>
  <c r="J682" i="1"/>
  <c r="T755" i="1"/>
  <c r="U755" i="1"/>
  <c r="R754" i="1"/>
  <c r="S754" i="1" s="1"/>
  <c r="C755" i="1" s="1"/>
  <c r="H680" i="1"/>
  <c r="N680" i="1" s="1"/>
  <c r="P680" i="1" s="1"/>
  <c r="B680" i="1" s="1"/>
  <c r="G681" i="1"/>
  <c r="A756" i="1"/>
  <c r="O755" i="1"/>
  <c r="D755" i="1"/>
  <c r="E755" i="1" s="1"/>
  <c r="F756" i="1" s="1"/>
  <c r="I798" i="1"/>
  <c r="U756" i="1" l="1"/>
  <c r="R755" i="1"/>
  <c r="S755" i="1" s="1"/>
  <c r="C756" i="1" s="1"/>
  <c r="T756" i="1"/>
  <c r="A757" i="1"/>
  <c r="O756" i="1"/>
  <c r="D756" i="1"/>
  <c r="E756" i="1" s="1"/>
  <c r="F757" i="1" s="1"/>
  <c r="K682" i="1"/>
  <c r="L682" i="1" s="1"/>
  <c r="M682" i="1" s="1"/>
  <c r="J683" i="1"/>
  <c r="H681" i="1"/>
  <c r="N681" i="1" s="1"/>
  <c r="P681" i="1" s="1"/>
  <c r="G682" i="1"/>
  <c r="I799" i="1"/>
  <c r="B681" i="1" l="1"/>
  <c r="U757" i="1"/>
  <c r="R756" i="1"/>
  <c r="S756" i="1" s="1"/>
  <c r="C757" i="1" s="1"/>
  <c r="T757" i="1"/>
  <c r="H682" i="1"/>
  <c r="N682" i="1" s="1"/>
  <c r="P682" i="1" s="1"/>
  <c r="B682" i="1" s="1"/>
  <c r="G683" i="1"/>
  <c r="O757" i="1"/>
  <c r="D757" i="1"/>
  <c r="A758" i="1"/>
  <c r="K683" i="1"/>
  <c r="L683" i="1" s="1"/>
  <c r="M683" i="1" s="1"/>
  <c r="J684" i="1"/>
  <c r="I800" i="1"/>
  <c r="E757" i="1" l="1"/>
  <c r="F758" i="1" s="1"/>
  <c r="H683" i="1"/>
  <c r="N683" i="1" s="1"/>
  <c r="P683" i="1" s="1"/>
  <c r="G684" i="1"/>
  <c r="O758" i="1"/>
  <c r="A759" i="1"/>
  <c r="D758" i="1"/>
  <c r="K684" i="1"/>
  <c r="L684" i="1" s="1"/>
  <c r="M684" i="1" s="1"/>
  <c r="J685" i="1"/>
  <c r="U758" i="1"/>
  <c r="T758" i="1"/>
  <c r="R757" i="1"/>
  <c r="S757" i="1" s="1"/>
  <c r="C758" i="1" s="1"/>
  <c r="I801" i="1"/>
  <c r="E758" i="1" l="1"/>
  <c r="F759" i="1" s="1"/>
  <c r="B683" i="1"/>
  <c r="D759" i="1"/>
  <c r="E759" i="1" s="1"/>
  <c r="F760" i="1" s="1"/>
  <c r="A760" i="1"/>
  <c r="O759" i="1"/>
  <c r="R758" i="1"/>
  <c r="S758" i="1" s="1"/>
  <c r="C759" i="1" s="1"/>
  <c r="T759" i="1"/>
  <c r="U759" i="1"/>
  <c r="H684" i="1"/>
  <c r="N684" i="1" s="1"/>
  <c r="P684" i="1" s="1"/>
  <c r="B684" i="1" s="1"/>
  <c r="G685" i="1"/>
  <c r="K685" i="1"/>
  <c r="L685" i="1" s="1"/>
  <c r="M685" i="1" s="1"/>
  <c r="J686" i="1"/>
  <c r="I802" i="1"/>
  <c r="H685" i="1" l="1"/>
  <c r="N685" i="1" s="1"/>
  <c r="P685" i="1" s="1"/>
  <c r="G686" i="1"/>
  <c r="U760" i="1"/>
  <c r="T760" i="1"/>
  <c r="R759" i="1"/>
  <c r="S759" i="1" s="1"/>
  <c r="C760" i="1" s="1"/>
  <c r="A761" i="1"/>
  <c r="O760" i="1"/>
  <c r="D760" i="1"/>
  <c r="K686" i="1"/>
  <c r="L686" i="1" s="1"/>
  <c r="M686" i="1" s="1"/>
  <c r="J687" i="1"/>
  <c r="I803" i="1"/>
  <c r="E760" i="1" l="1"/>
  <c r="F761" i="1" s="1"/>
  <c r="B685" i="1"/>
  <c r="D761" i="1"/>
  <c r="A762" i="1"/>
  <c r="O761" i="1"/>
  <c r="K687" i="1"/>
  <c r="L687" i="1" s="1"/>
  <c r="M687" i="1" s="1"/>
  <c r="J688" i="1"/>
  <c r="T761" i="1"/>
  <c r="U761" i="1"/>
  <c r="R760" i="1"/>
  <c r="S760" i="1" s="1"/>
  <c r="C761" i="1" s="1"/>
  <c r="H686" i="1"/>
  <c r="N686" i="1" s="1"/>
  <c r="P686" i="1" s="1"/>
  <c r="B686" i="1" s="1"/>
  <c r="G687" i="1"/>
  <c r="I804" i="1"/>
  <c r="E761" i="1" l="1"/>
  <c r="F762" i="1" s="1"/>
  <c r="K688" i="1"/>
  <c r="L688" i="1" s="1"/>
  <c r="M688" i="1" s="1"/>
  <c r="J689" i="1"/>
  <c r="U762" i="1"/>
  <c r="T762" i="1"/>
  <c r="R761" i="1"/>
  <c r="S761" i="1" s="1"/>
  <c r="C762" i="1" s="1"/>
  <c r="H687" i="1"/>
  <c r="N687" i="1" s="1"/>
  <c r="P687" i="1" s="1"/>
  <c r="B687" i="1" s="1"/>
  <c r="G688" i="1"/>
  <c r="A763" i="1"/>
  <c r="O762" i="1"/>
  <c r="D762" i="1"/>
  <c r="E762" i="1" s="1"/>
  <c r="F763" i="1" s="1"/>
  <c r="I805" i="1"/>
  <c r="H688" i="1" l="1"/>
  <c r="N688" i="1" s="1"/>
  <c r="P688" i="1" s="1"/>
  <c r="G689" i="1"/>
  <c r="U763" i="1"/>
  <c r="T763" i="1"/>
  <c r="R762" i="1"/>
  <c r="S762" i="1" s="1"/>
  <c r="C763" i="1" s="1"/>
  <c r="D763" i="1"/>
  <c r="E763" i="1" s="1"/>
  <c r="F764" i="1" s="1"/>
  <c r="A764" i="1"/>
  <c r="O763" i="1"/>
  <c r="K689" i="1"/>
  <c r="L689" i="1" s="1"/>
  <c r="M689" i="1" s="1"/>
  <c r="J690" i="1"/>
  <c r="I806" i="1"/>
  <c r="B688" i="1" l="1"/>
  <c r="K690" i="1"/>
  <c r="L690" i="1" s="1"/>
  <c r="M690" i="1" s="1"/>
  <c r="J691" i="1"/>
  <c r="R763" i="1"/>
  <c r="S763" i="1" s="1"/>
  <c r="C764" i="1" s="1"/>
  <c r="T764" i="1"/>
  <c r="U764" i="1"/>
  <c r="A765" i="1"/>
  <c r="O764" i="1"/>
  <c r="D764" i="1"/>
  <c r="H689" i="1"/>
  <c r="N689" i="1" s="1"/>
  <c r="P689" i="1" s="1"/>
  <c r="B689" i="1" s="1"/>
  <c r="G690" i="1"/>
  <c r="I807" i="1"/>
  <c r="E764" i="1" l="1"/>
  <c r="F765" i="1" s="1"/>
  <c r="H690" i="1"/>
  <c r="N690" i="1" s="1"/>
  <c r="P690" i="1" s="1"/>
  <c r="G691" i="1"/>
  <c r="K691" i="1"/>
  <c r="L691" i="1" s="1"/>
  <c r="M691" i="1" s="1"/>
  <c r="J692" i="1"/>
  <c r="U765" i="1"/>
  <c r="R764" i="1"/>
  <c r="S764" i="1" s="1"/>
  <c r="C765" i="1" s="1"/>
  <c r="T765" i="1"/>
  <c r="D765" i="1"/>
  <c r="A766" i="1"/>
  <c r="O765" i="1"/>
  <c r="I808" i="1"/>
  <c r="E765" i="1" l="1"/>
  <c r="F766" i="1" s="1"/>
  <c r="B690" i="1"/>
  <c r="T766" i="1"/>
  <c r="R765" i="1"/>
  <c r="S765" i="1" s="1"/>
  <c r="C766" i="1" s="1"/>
  <c r="U766" i="1"/>
  <c r="K692" i="1"/>
  <c r="L692" i="1" s="1"/>
  <c r="M692" i="1" s="1"/>
  <c r="J693" i="1"/>
  <c r="H691" i="1"/>
  <c r="N691" i="1" s="1"/>
  <c r="P691" i="1" s="1"/>
  <c r="B691" i="1" s="1"/>
  <c r="G692" i="1"/>
  <c r="D766" i="1"/>
  <c r="A767" i="1"/>
  <c r="O766" i="1"/>
  <c r="I809" i="1"/>
  <c r="E766" i="1" l="1"/>
  <c r="F767" i="1" s="1"/>
  <c r="U767" i="1"/>
  <c r="R766" i="1"/>
  <c r="S766" i="1" s="1"/>
  <c r="C767" i="1" s="1"/>
  <c r="T767" i="1"/>
  <c r="K693" i="1"/>
  <c r="L693" i="1" s="1"/>
  <c r="M693" i="1" s="1"/>
  <c r="J694" i="1"/>
  <c r="H692" i="1"/>
  <c r="N692" i="1" s="1"/>
  <c r="P692" i="1" s="1"/>
  <c r="G693" i="1"/>
  <c r="D767" i="1"/>
  <c r="O767" i="1"/>
  <c r="A768" i="1"/>
  <c r="I810" i="1"/>
  <c r="E767" i="1" l="1"/>
  <c r="F768" i="1" s="1"/>
  <c r="B692" i="1"/>
  <c r="O768" i="1"/>
  <c r="A769" i="1"/>
  <c r="D768" i="1"/>
  <c r="H693" i="1"/>
  <c r="N693" i="1" s="1"/>
  <c r="P693" i="1" s="1"/>
  <c r="B693" i="1" s="1"/>
  <c r="G694" i="1"/>
  <c r="T768" i="1"/>
  <c r="R767" i="1"/>
  <c r="S767" i="1" s="1"/>
  <c r="C768" i="1" s="1"/>
  <c r="U768" i="1"/>
  <c r="K694" i="1"/>
  <c r="L694" i="1" s="1"/>
  <c r="M694" i="1" s="1"/>
  <c r="J695" i="1"/>
  <c r="I811" i="1"/>
  <c r="E768" i="1" l="1"/>
  <c r="F769" i="1" s="1"/>
  <c r="O769" i="1"/>
  <c r="D769" i="1"/>
  <c r="E769" i="1" s="1"/>
  <c r="F770" i="1" s="1"/>
  <c r="A770" i="1"/>
  <c r="K695" i="1"/>
  <c r="L695" i="1" s="1"/>
  <c r="M695" i="1" s="1"/>
  <c r="J696" i="1"/>
  <c r="H694" i="1"/>
  <c r="N694" i="1" s="1"/>
  <c r="P694" i="1" s="1"/>
  <c r="B694" i="1" s="1"/>
  <c r="G695" i="1"/>
  <c r="U769" i="1"/>
  <c r="R768" i="1"/>
  <c r="S768" i="1" s="1"/>
  <c r="C769" i="1" s="1"/>
  <c r="T769" i="1"/>
  <c r="I812" i="1"/>
  <c r="K696" i="1" l="1"/>
  <c r="L696" i="1" s="1"/>
  <c r="M696" i="1" s="1"/>
  <c r="J697" i="1"/>
  <c r="A771" i="1"/>
  <c r="O770" i="1"/>
  <c r="D770" i="1"/>
  <c r="E770" i="1" s="1"/>
  <c r="F771" i="1" s="1"/>
  <c r="U770" i="1"/>
  <c r="T770" i="1"/>
  <c r="R769" i="1"/>
  <c r="S769" i="1" s="1"/>
  <c r="C770" i="1" s="1"/>
  <c r="H695" i="1"/>
  <c r="N695" i="1" s="1"/>
  <c r="P695" i="1" s="1"/>
  <c r="G696" i="1"/>
  <c r="I813" i="1"/>
  <c r="B695" i="1" l="1"/>
  <c r="H696" i="1"/>
  <c r="N696" i="1" s="1"/>
  <c r="P696" i="1" s="1"/>
  <c r="B696" i="1" s="1"/>
  <c r="G697" i="1"/>
  <c r="R770" i="1"/>
  <c r="S770" i="1" s="1"/>
  <c r="C771" i="1" s="1"/>
  <c r="U771" i="1"/>
  <c r="T771" i="1"/>
  <c r="O771" i="1"/>
  <c r="A772" i="1"/>
  <c r="D771" i="1"/>
  <c r="K697" i="1"/>
  <c r="L697" i="1" s="1"/>
  <c r="M697" i="1" s="1"/>
  <c r="J698" i="1"/>
  <c r="I814" i="1"/>
  <c r="E771" i="1" l="1"/>
  <c r="F772" i="1" s="1"/>
  <c r="K698" i="1"/>
  <c r="L698" i="1" s="1"/>
  <c r="M698" i="1" s="1"/>
  <c r="J699" i="1"/>
  <c r="O772" i="1"/>
  <c r="D772" i="1"/>
  <c r="E772" i="1" s="1"/>
  <c r="F773" i="1" s="1"/>
  <c r="A773" i="1"/>
  <c r="H697" i="1"/>
  <c r="N697" i="1" s="1"/>
  <c r="P697" i="1" s="1"/>
  <c r="G698" i="1"/>
  <c r="R771" i="1"/>
  <c r="S771" i="1" s="1"/>
  <c r="C772" i="1" s="1"/>
  <c r="T772" i="1"/>
  <c r="U772" i="1"/>
  <c r="I815" i="1"/>
  <c r="B697" i="1" l="1"/>
  <c r="O773" i="1"/>
  <c r="A774" i="1"/>
  <c r="D773" i="1"/>
  <c r="T773" i="1"/>
  <c r="U773" i="1"/>
  <c r="R772" i="1"/>
  <c r="S772" i="1" s="1"/>
  <c r="C773" i="1" s="1"/>
  <c r="K699" i="1"/>
  <c r="L699" i="1" s="1"/>
  <c r="M699" i="1" s="1"/>
  <c r="J700" i="1"/>
  <c r="H698" i="1"/>
  <c r="N698" i="1" s="1"/>
  <c r="P698" i="1" s="1"/>
  <c r="B698" i="1" s="1"/>
  <c r="G699" i="1"/>
  <c r="I816" i="1"/>
  <c r="E773" i="1" l="1"/>
  <c r="F774" i="1" s="1"/>
  <c r="H699" i="1"/>
  <c r="N699" i="1" s="1"/>
  <c r="P699" i="1" s="1"/>
  <c r="G700" i="1"/>
  <c r="K700" i="1"/>
  <c r="L700" i="1" s="1"/>
  <c r="M700" i="1" s="1"/>
  <c r="J701" i="1"/>
  <c r="D774" i="1"/>
  <c r="O774" i="1"/>
  <c r="A775" i="1"/>
  <c r="R773" i="1"/>
  <c r="S773" i="1" s="1"/>
  <c r="C774" i="1" s="1"/>
  <c r="U774" i="1"/>
  <c r="T774" i="1"/>
  <c r="I817" i="1"/>
  <c r="E774" i="1" l="1"/>
  <c r="F775" i="1" s="1"/>
  <c r="B699" i="1"/>
  <c r="T775" i="1"/>
  <c r="R774" i="1"/>
  <c r="S774" i="1" s="1"/>
  <c r="C775" i="1" s="1"/>
  <c r="U775" i="1"/>
  <c r="O775" i="1"/>
  <c r="A776" i="1"/>
  <c r="D775" i="1"/>
  <c r="K701" i="1"/>
  <c r="L701" i="1" s="1"/>
  <c r="M701" i="1" s="1"/>
  <c r="J702" i="1"/>
  <c r="H700" i="1"/>
  <c r="N700" i="1" s="1"/>
  <c r="P700" i="1" s="1"/>
  <c r="B700" i="1" s="1"/>
  <c r="G701" i="1"/>
  <c r="I818" i="1"/>
  <c r="E775" i="1" l="1"/>
  <c r="F776" i="1" s="1"/>
  <c r="R775" i="1"/>
  <c r="S775" i="1" s="1"/>
  <c r="C776" i="1" s="1"/>
  <c r="U776" i="1"/>
  <c r="T776" i="1"/>
  <c r="H701" i="1"/>
  <c r="N701" i="1" s="1"/>
  <c r="P701" i="1" s="1"/>
  <c r="B701" i="1" s="1"/>
  <c r="G702" i="1"/>
  <c r="K702" i="1"/>
  <c r="L702" i="1" s="1"/>
  <c r="M702" i="1" s="1"/>
  <c r="J703" i="1"/>
  <c r="D776" i="1"/>
  <c r="E776" i="1" s="1"/>
  <c r="F777" i="1" s="1"/>
  <c r="A777" i="1"/>
  <c r="O776" i="1"/>
  <c r="I819" i="1"/>
  <c r="H702" i="1" l="1"/>
  <c r="N702" i="1" s="1"/>
  <c r="P702" i="1" s="1"/>
  <c r="G703" i="1"/>
  <c r="U777" i="1"/>
  <c r="R776" i="1"/>
  <c r="S776" i="1" s="1"/>
  <c r="C777" i="1" s="1"/>
  <c r="T777" i="1"/>
  <c r="D777" i="1"/>
  <c r="E777" i="1" s="1"/>
  <c r="F778" i="1" s="1"/>
  <c r="O777" i="1"/>
  <c r="A778" i="1"/>
  <c r="K703" i="1"/>
  <c r="L703" i="1" s="1"/>
  <c r="M703" i="1" s="1"/>
  <c r="J704" i="1"/>
  <c r="I820" i="1"/>
  <c r="B702" i="1" l="1"/>
  <c r="K704" i="1"/>
  <c r="L704" i="1" s="1"/>
  <c r="M704" i="1" s="1"/>
  <c r="J705" i="1"/>
  <c r="D778" i="1"/>
  <c r="A779" i="1"/>
  <c r="O778" i="1"/>
  <c r="H703" i="1"/>
  <c r="N703" i="1" s="1"/>
  <c r="P703" i="1" s="1"/>
  <c r="B703" i="1" s="1"/>
  <c r="G704" i="1"/>
  <c r="U778" i="1"/>
  <c r="T778" i="1"/>
  <c r="R777" i="1"/>
  <c r="S777" i="1" s="1"/>
  <c r="C778" i="1" s="1"/>
  <c r="E778" i="1" l="1"/>
  <c r="F779" i="1" s="1"/>
  <c r="H704" i="1"/>
  <c r="N704" i="1" s="1"/>
  <c r="P704" i="1" s="1"/>
  <c r="B704" i="1" s="1"/>
  <c r="G705" i="1"/>
  <c r="U779" i="1"/>
  <c r="T779" i="1"/>
  <c r="R778" i="1"/>
  <c r="S778" i="1" s="1"/>
  <c r="C779" i="1" s="1"/>
  <c r="D779" i="1"/>
  <c r="O779" i="1"/>
  <c r="A780" i="1"/>
  <c r="K705" i="1"/>
  <c r="L705" i="1" s="1"/>
  <c r="M705" i="1" s="1"/>
  <c r="J706" i="1"/>
  <c r="E779" i="1" l="1"/>
  <c r="F780" i="1" s="1"/>
  <c r="K706" i="1"/>
  <c r="L706" i="1" s="1"/>
  <c r="M706" i="1" s="1"/>
  <c r="J707" i="1"/>
  <c r="A781" i="1"/>
  <c r="D780" i="1"/>
  <c r="O780" i="1"/>
  <c r="R779" i="1"/>
  <c r="S779" i="1" s="1"/>
  <c r="C780" i="1" s="1"/>
  <c r="U780" i="1"/>
  <c r="T780" i="1"/>
  <c r="H705" i="1"/>
  <c r="N705" i="1" s="1"/>
  <c r="P705" i="1" s="1"/>
  <c r="G706" i="1"/>
  <c r="E780" i="1" l="1"/>
  <c r="F781" i="1" s="1"/>
  <c r="B705" i="1"/>
  <c r="U781" i="1"/>
  <c r="R780" i="1"/>
  <c r="S780" i="1" s="1"/>
  <c r="C781" i="1" s="1"/>
  <c r="T781" i="1"/>
  <c r="H706" i="1"/>
  <c r="N706" i="1" s="1"/>
  <c r="P706" i="1" s="1"/>
  <c r="B706" i="1" s="1"/>
  <c r="G707" i="1"/>
  <c r="D781" i="1"/>
  <c r="A782" i="1"/>
  <c r="O781" i="1"/>
  <c r="K707" i="1"/>
  <c r="L707" i="1" s="1"/>
  <c r="M707" i="1" s="1"/>
  <c r="J708" i="1"/>
  <c r="E781" i="1" l="1"/>
  <c r="F782" i="1" s="1"/>
  <c r="K708" i="1"/>
  <c r="L708" i="1" s="1"/>
  <c r="M708" i="1" s="1"/>
  <c r="J709" i="1"/>
  <c r="H707" i="1"/>
  <c r="N707" i="1" s="1"/>
  <c r="P707" i="1" s="1"/>
  <c r="B707" i="1" s="1"/>
  <c r="G708" i="1"/>
  <c r="R781" i="1"/>
  <c r="S781" i="1" s="1"/>
  <c r="C782" i="1" s="1"/>
  <c r="U782" i="1"/>
  <c r="T782" i="1"/>
  <c r="A783" i="1"/>
  <c r="D782" i="1"/>
  <c r="O782" i="1"/>
  <c r="E782" i="1" l="1"/>
  <c r="F783" i="1" s="1"/>
  <c r="T783" i="1"/>
  <c r="R782" i="1"/>
  <c r="S782" i="1" s="1"/>
  <c r="C783" i="1" s="1"/>
  <c r="U783" i="1"/>
  <c r="H708" i="1"/>
  <c r="N708" i="1" s="1"/>
  <c r="P708" i="1" s="1"/>
  <c r="B708" i="1" s="1"/>
  <c r="G709" i="1"/>
  <c r="D783" i="1"/>
  <c r="E783" i="1" s="1"/>
  <c r="F784" i="1" s="1"/>
  <c r="O783" i="1"/>
  <c r="A784" i="1"/>
  <c r="K709" i="1"/>
  <c r="L709" i="1" s="1"/>
  <c r="M709" i="1" s="1"/>
  <c r="J710" i="1"/>
  <c r="H709" i="1" l="1"/>
  <c r="N709" i="1" s="1"/>
  <c r="P709" i="1" s="1"/>
  <c r="G710" i="1"/>
  <c r="K710" i="1"/>
  <c r="L710" i="1" s="1"/>
  <c r="M710" i="1" s="1"/>
  <c r="J711" i="1"/>
  <c r="O784" i="1"/>
  <c r="A785" i="1"/>
  <c r="D784" i="1"/>
  <c r="E784" i="1" s="1"/>
  <c r="F785" i="1" s="1"/>
  <c r="T784" i="1"/>
  <c r="R783" i="1"/>
  <c r="S783" i="1" s="1"/>
  <c r="C784" i="1" s="1"/>
  <c r="U784" i="1"/>
  <c r="B709" i="1" l="1"/>
  <c r="D785" i="1"/>
  <c r="O785" i="1"/>
  <c r="A786" i="1"/>
  <c r="R784" i="1"/>
  <c r="S784" i="1" s="1"/>
  <c r="C785" i="1" s="1"/>
  <c r="T785" i="1"/>
  <c r="U785" i="1"/>
  <c r="K711" i="1"/>
  <c r="L711" i="1" s="1"/>
  <c r="M711" i="1" s="1"/>
  <c r="J712" i="1"/>
  <c r="H710" i="1"/>
  <c r="N710" i="1" s="1"/>
  <c r="P710" i="1" s="1"/>
  <c r="B710" i="1" s="1"/>
  <c r="G711" i="1"/>
  <c r="E785" i="1" l="1"/>
  <c r="F786" i="1" s="1"/>
  <c r="H711" i="1"/>
  <c r="N711" i="1" s="1"/>
  <c r="P711" i="1" s="1"/>
  <c r="G712" i="1"/>
  <c r="K712" i="1"/>
  <c r="L712" i="1" s="1"/>
  <c r="M712" i="1" s="1"/>
  <c r="J713" i="1"/>
  <c r="O786" i="1"/>
  <c r="A787" i="1"/>
  <c r="D786" i="1"/>
  <c r="U786" i="1"/>
  <c r="R785" i="1"/>
  <c r="S785" i="1" s="1"/>
  <c r="C786" i="1" s="1"/>
  <c r="T786" i="1"/>
  <c r="E786" i="1" l="1"/>
  <c r="F787" i="1" s="1"/>
  <c r="B711" i="1"/>
  <c r="D787" i="1"/>
  <c r="O787" i="1"/>
  <c r="A788" i="1"/>
  <c r="R786" i="1"/>
  <c r="S786" i="1" s="1"/>
  <c r="C787" i="1" s="1"/>
  <c r="U787" i="1"/>
  <c r="T787" i="1"/>
  <c r="K713" i="1"/>
  <c r="L713" i="1" s="1"/>
  <c r="M713" i="1" s="1"/>
  <c r="J714" i="1"/>
  <c r="H712" i="1"/>
  <c r="N712" i="1" s="1"/>
  <c r="P712" i="1" s="1"/>
  <c r="B712" i="1" s="1"/>
  <c r="G713" i="1"/>
  <c r="E787" i="1" l="1"/>
  <c r="F788" i="1" s="1"/>
  <c r="H713" i="1"/>
  <c r="N713" i="1" s="1"/>
  <c r="P713" i="1" s="1"/>
  <c r="G714" i="1"/>
  <c r="K714" i="1"/>
  <c r="L714" i="1" s="1"/>
  <c r="M714" i="1" s="1"/>
  <c r="J715" i="1"/>
  <c r="O788" i="1"/>
  <c r="A789" i="1"/>
  <c r="D788" i="1"/>
  <c r="T788" i="1"/>
  <c r="U788" i="1"/>
  <c r="R787" i="1"/>
  <c r="S787" i="1" s="1"/>
  <c r="C788" i="1" s="1"/>
  <c r="E788" i="1" l="1"/>
  <c r="F789" i="1" s="1"/>
  <c r="B713" i="1"/>
  <c r="D789" i="1"/>
  <c r="O789" i="1"/>
  <c r="A790" i="1"/>
  <c r="R788" i="1"/>
  <c r="S788" i="1" s="1"/>
  <c r="C789" i="1" s="1"/>
  <c r="U789" i="1"/>
  <c r="T789" i="1"/>
  <c r="K715" i="1"/>
  <c r="L715" i="1" s="1"/>
  <c r="M715" i="1" s="1"/>
  <c r="J716" i="1"/>
  <c r="H714" i="1"/>
  <c r="N714" i="1" s="1"/>
  <c r="P714" i="1" s="1"/>
  <c r="B714" i="1" s="1"/>
  <c r="G715" i="1"/>
  <c r="E789" i="1" l="1"/>
  <c r="F790" i="1" s="1"/>
  <c r="H715" i="1"/>
  <c r="N715" i="1" s="1"/>
  <c r="P715" i="1" s="1"/>
  <c r="B715" i="1" s="1"/>
  <c r="G716" i="1"/>
  <c r="O790" i="1"/>
  <c r="A791" i="1"/>
  <c r="D790" i="1"/>
  <c r="E790" i="1" s="1"/>
  <c r="F791" i="1" s="1"/>
  <c r="K716" i="1"/>
  <c r="L716" i="1" s="1"/>
  <c r="M716" i="1" s="1"/>
  <c r="J717" i="1"/>
  <c r="R789" i="1"/>
  <c r="S789" i="1" s="1"/>
  <c r="C790" i="1" s="1"/>
  <c r="U790" i="1"/>
  <c r="T790" i="1"/>
  <c r="K717" i="1" l="1"/>
  <c r="L717" i="1" s="1"/>
  <c r="M717" i="1" s="1"/>
  <c r="J718" i="1"/>
  <c r="D791" i="1"/>
  <c r="E791" i="1" s="1"/>
  <c r="F792" i="1" s="1"/>
  <c r="O791" i="1"/>
  <c r="A792" i="1"/>
  <c r="U791" i="1"/>
  <c r="T791" i="1"/>
  <c r="R790" i="1"/>
  <c r="S790" i="1" s="1"/>
  <c r="C791" i="1" s="1"/>
  <c r="H716" i="1"/>
  <c r="N716" i="1" s="1"/>
  <c r="P716" i="1" s="1"/>
  <c r="G717" i="1"/>
  <c r="B716" i="1" l="1"/>
  <c r="H717" i="1"/>
  <c r="N717" i="1" s="1"/>
  <c r="P717" i="1" s="1"/>
  <c r="B717" i="1" s="1"/>
  <c r="G718" i="1"/>
  <c r="O792" i="1"/>
  <c r="D792" i="1"/>
  <c r="A793" i="1"/>
  <c r="R791" i="1"/>
  <c r="S791" i="1" s="1"/>
  <c r="C792" i="1" s="1"/>
  <c r="U792" i="1"/>
  <c r="T792" i="1"/>
  <c r="K718" i="1"/>
  <c r="L718" i="1" s="1"/>
  <c r="M718" i="1" s="1"/>
  <c r="J719" i="1"/>
  <c r="E792" i="1" l="1"/>
  <c r="F793" i="1" s="1"/>
  <c r="O793" i="1"/>
  <c r="A794" i="1"/>
  <c r="D793" i="1"/>
  <c r="K719" i="1"/>
  <c r="L719" i="1" s="1"/>
  <c r="M719" i="1" s="1"/>
  <c r="J720" i="1"/>
  <c r="U793" i="1"/>
  <c r="T793" i="1"/>
  <c r="R792" i="1"/>
  <c r="S792" i="1" s="1"/>
  <c r="C793" i="1" s="1"/>
  <c r="H718" i="1"/>
  <c r="N718" i="1" s="1"/>
  <c r="P718" i="1" s="1"/>
  <c r="G719" i="1"/>
  <c r="E793" i="1" l="1"/>
  <c r="F794" i="1" s="1"/>
  <c r="B718" i="1"/>
  <c r="K720" i="1"/>
  <c r="L720" i="1" s="1"/>
  <c r="M720" i="1" s="1"/>
  <c r="J721" i="1"/>
  <c r="H719" i="1"/>
  <c r="N719" i="1" s="1"/>
  <c r="P719" i="1" s="1"/>
  <c r="B719" i="1" s="1"/>
  <c r="G720" i="1"/>
  <c r="O794" i="1"/>
  <c r="D794" i="1"/>
  <c r="A795" i="1"/>
  <c r="R793" i="1"/>
  <c r="S793" i="1" s="1"/>
  <c r="C794" i="1" s="1"/>
  <c r="T794" i="1"/>
  <c r="U794" i="1"/>
  <c r="E794" i="1" l="1"/>
  <c r="F795" i="1" s="1"/>
  <c r="R794" i="1"/>
  <c r="S794" i="1" s="1"/>
  <c r="C795" i="1" s="1"/>
  <c r="U795" i="1"/>
  <c r="T795" i="1"/>
  <c r="H720" i="1"/>
  <c r="N720" i="1" s="1"/>
  <c r="P720" i="1" s="1"/>
  <c r="G721" i="1"/>
  <c r="D795" i="1"/>
  <c r="O795" i="1"/>
  <c r="A796" i="1"/>
  <c r="K721" i="1"/>
  <c r="L721" i="1" s="1"/>
  <c r="M721" i="1" s="1"/>
  <c r="J722" i="1"/>
  <c r="E795" i="1" l="1"/>
  <c r="F796" i="1" s="1"/>
  <c r="B720" i="1"/>
  <c r="H721" i="1"/>
  <c r="N721" i="1" s="1"/>
  <c r="P721" i="1" s="1"/>
  <c r="B721" i="1" s="1"/>
  <c r="G722" i="1"/>
  <c r="K722" i="1"/>
  <c r="L722" i="1" s="1"/>
  <c r="M722" i="1" s="1"/>
  <c r="J723" i="1"/>
  <c r="O796" i="1"/>
  <c r="A797" i="1"/>
  <c r="D796" i="1"/>
  <c r="T796" i="1"/>
  <c r="R795" i="1"/>
  <c r="S795" i="1" s="1"/>
  <c r="C796" i="1" s="1"/>
  <c r="U796" i="1"/>
  <c r="E796" i="1" l="1"/>
  <c r="F797" i="1" s="1"/>
  <c r="R796" i="1"/>
  <c r="S796" i="1" s="1"/>
  <c r="C797" i="1" s="1"/>
  <c r="T797" i="1"/>
  <c r="U797" i="1"/>
  <c r="D797" i="1"/>
  <c r="E797" i="1" s="1"/>
  <c r="F798" i="1" s="1"/>
  <c r="A798" i="1"/>
  <c r="O797" i="1"/>
  <c r="K723" i="1"/>
  <c r="L723" i="1" s="1"/>
  <c r="M723" i="1" s="1"/>
  <c r="J724" i="1"/>
  <c r="H722" i="1"/>
  <c r="N722" i="1" s="1"/>
  <c r="P722" i="1" s="1"/>
  <c r="B722" i="1" s="1"/>
  <c r="G723" i="1"/>
  <c r="H723" i="1" l="1"/>
  <c r="N723" i="1" s="1"/>
  <c r="P723" i="1" s="1"/>
  <c r="G724" i="1"/>
  <c r="K724" i="1"/>
  <c r="L724" i="1" s="1"/>
  <c r="M724" i="1" s="1"/>
  <c r="J725" i="1"/>
  <c r="R797" i="1"/>
  <c r="S797" i="1" s="1"/>
  <c r="C798" i="1" s="1"/>
  <c r="U798" i="1"/>
  <c r="T798" i="1"/>
  <c r="O798" i="1"/>
  <c r="D798" i="1"/>
  <c r="E798" i="1" s="1"/>
  <c r="F799" i="1" s="1"/>
  <c r="A799" i="1"/>
  <c r="B723" i="1" l="1"/>
  <c r="D799" i="1"/>
  <c r="A800" i="1"/>
  <c r="O799" i="1"/>
  <c r="K725" i="1"/>
  <c r="L725" i="1" s="1"/>
  <c r="M725" i="1" s="1"/>
  <c r="J726" i="1"/>
  <c r="H724" i="1"/>
  <c r="N724" i="1" s="1"/>
  <c r="P724" i="1" s="1"/>
  <c r="B724" i="1" s="1"/>
  <c r="G725" i="1"/>
  <c r="R798" i="1"/>
  <c r="S798" i="1" s="1"/>
  <c r="C799" i="1" s="1"/>
  <c r="U799" i="1"/>
  <c r="T799" i="1"/>
  <c r="E799" i="1" l="1"/>
  <c r="F800" i="1" s="1"/>
  <c r="K726" i="1"/>
  <c r="L726" i="1" s="1"/>
  <c r="M726" i="1" s="1"/>
  <c r="J727" i="1"/>
  <c r="T800" i="1"/>
  <c r="U800" i="1"/>
  <c r="R799" i="1"/>
  <c r="S799" i="1" s="1"/>
  <c r="C800" i="1" s="1"/>
  <c r="O800" i="1"/>
  <c r="A801" i="1"/>
  <c r="D800" i="1"/>
  <c r="H725" i="1"/>
  <c r="N725" i="1" s="1"/>
  <c r="P725" i="1" s="1"/>
  <c r="G726" i="1"/>
  <c r="E800" i="1" l="1"/>
  <c r="F801" i="1" s="1"/>
  <c r="B725" i="1"/>
  <c r="R800" i="1"/>
  <c r="S800" i="1" s="1"/>
  <c r="C801" i="1" s="1"/>
  <c r="U801" i="1"/>
  <c r="T801" i="1"/>
  <c r="H726" i="1"/>
  <c r="N726" i="1" s="1"/>
  <c r="P726" i="1" s="1"/>
  <c r="B726" i="1" s="1"/>
  <c r="G727" i="1"/>
  <c r="D801" i="1"/>
  <c r="A802" i="1"/>
  <c r="O801" i="1"/>
  <c r="K727" i="1"/>
  <c r="L727" i="1" s="1"/>
  <c r="M727" i="1" s="1"/>
  <c r="J728" i="1"/>
  <c r="E801" i="1" l="1"/>
  <c r="F802" i="1" s="1"/>
  <c r="T802" i="1"/>
  <c r="R801" i="1"/>
  <c r="S801" i="1" s="1"/>
  <c r="C802" i="1" s="1"/>
  <c r="U802" i="1"/>
  <c r="H727" i="1"/>
  <c r="N727" i="1" s="1"/>
  <c r="P727" i="1" s="1"/>
  <c r="G728" i="1"/>
  <c r="K728" i="1"/>
  <c r="L728" i="1" s="1"/>
  <c r="M728" i="1" s="1"/>
  <c r="J729" i="1"/>
  <c r="O802" i="1"/>
  <c r="A803" i="1"/>
  <c r="D802" i="1"/>
  <c r="E802" i="1" l="1"/>
  <c r="F803" i="1" s="1"/>
  <c r="B727" i="1"/>
  <c r="H728" i="1"/>
  <c r="N728" i="1" s="1"/>
  <c r="P728" i="1" s="1"/>
  <c r="B728" i="1" s="1"/>
  <c r="G729" i="1"/>
  <c r="D803" i="1"/>
  <c r="O803" i="1"/>
  <c r="A804" i="1"/>
  <c r="R802" i="1"/>
  <c r="S802" i="1" s="1"/>
  <c r="C803" i="1" s="1"/>
  <c r="U803" i="1"/>
  <c r="T803" i="1"/>
  <c r="K729" i="1"/>
  <c r="L729" i="1" s="1"/>
  <c r="M729" i="1" s="1"/>
  <c r="J730" i="1"/>
  <c r="E803" i="1" l="1"/>
  <c r="F804" i="1" s="1"/>
  <c r="O804" i="1"/>
  <c r="A805" i="1"/>
  <c r="D804" i="1"/>
  <c r="E804" i="1" s="1"/>
  <c r="F805" i="1" s="1"/>
  <c r="T804" i="1"/>
  <c r="R803" i="1"/>
  <c r="S803" i="1" s="1"/>
  <c r="C804" i="1" s="1"/>
  <c r="U804" i="1"/>
  <c r="H729" i="1"/>
  <c r="N729" i="1" s="1"/>
  <c r="P729" i="1" s="1"/>
  <c r="B729" i="1" s="1"/>
  <c r="G730" i="1"/>
  <c r="K730" i="1"/>
  <c r="L730" i="1" s="1"/>
  <c r="M730" i="1" s="1"/>
  <c r="J731" i="1"/>
  <c r="H730" i="1" l="1"/>
  <c r="N730" i="1" s="1"/>
  <c r="P730" i="1" s="1"/>
  <c r="G731" i="1"/>
  <c r="K731" i="1"/>
  <c r="L731" i="1" s="1"/>
  <c r="M731" i="1" s="1"/>
  <c r="J732" i="1"/>
  <c r="D805" i="1"/>
  <c r="E805" i="1" s="1"/>
  <c r="F806" i="1" s="1"/>
  <c r="O805" i="1"/>
  <c r="A806" i="1"/>
  <c r="R804" i="1"/>
  <c r="S804" i="1" s="1"/>
  <c r="C805" i="1" s="1"/>
  <c r="U805" i="1"/>
  <c r="T805" i="1"/>
  <c r="B730" i="1" l="1"/>
  <c r="R805" i="1"/>
  <c r="S805" i="1" s="1"/>
  <c r="C806" i="1" s="1"/>
  <c r="U806" i="1"/>
  <c r="T806" i="1"/>
  <c r="K732" i="1"/>
  <c r="L732" i="1" s="1"/>
  <c r="M732" i="1" s="1"/>
  <c r="J733" i="1"/>
  <c r="H731" i="1"/>
  <c r="N731" i="1" s="1"/>
  <c r="P731" i="1" s="1"/>
  <c r="B731" i="1" s="1"/>
  <c r="G732" i="1"/>
  <c r="O806" i="1"/>
  <c r="A807" i="1"/>
  <c r="D806" i="1"/>
  <c r="E806" i="1" l="1"/>
  <c r="F807" i="1" s="1"/>
  <c r="K733" i="1"/>
  <c r="L733" i="1" s="1"/>
  <c r="M733" i="1" s="1"/>
  <c r="J734" i="1"/>
  <c r="D807" i="1"/>
  <c r="O807" i="1"/>
  <c r="A808" i="1"/>
  <c r="H732" i="1"/>
  <c r="N732" i="1" s="1"/>
  <c r="P732" i="1" s="1"/>
  <c r="G733" i="1"/>
  <c r="R806" i="1"/>
  <c r="S806" i="1" s="1"/>
  <c r="C807" i="1" s="1"/>
  <c r="U807" i="1"/>
  <c r="T807" i="1"/>
  <c r="E807" i="1" l="1"/>
  <c r="F808" i="1" s="1"/>
  <c r="B732" i="1"/>
  <c r="H733" i="1"/>
  <c r="N733" i="1" s="1"/>
  <c r="P733" i="1" s="1"/>
  <c r="B733" i="1" s="1"/>
  <c r="G734" i="1"/>
  <c r="O808" i="1"/>
  <c r="A809" i="1"/>
  <c r="D808" i="1"/>
  <c r="R807" i="1"/>
  <c r="S807" i="1" s="1"/>
  <c r="C808" i="1" s="1"/>
  <c r="U808" i="1"/>
  <c r="T808" i="1"/>
  <c r="K734" i="1"/>
  <c r="L734" i="1" s="1"/>
  <c r="M734" i="1" s="1"/>
  <c r="J735" i="1"/>
  <c r="E808" i="1" l="1"/>
  <c r="F809" i="1" s="1"/>
  <c r="A810" i="1"/>
  <c r="D809" i="1"/>
  <c r="O809" i="1"/>
  <c r="R808" i="1"/>
  <c r="S808" i="1" s="1"/>
  <c r="C809" i="1" s="1"/>
  <c r="U809" i="1"/>
  <c r="T809" i="1"/>
  <c r="K735" i="1"/>
  <c r="L735" i="1" s="1"/>
  <c r="M735" i="1" s="1"/>
  <c r="J736" i="1"/>
  <c r="H734" i="1"/>
  <c r="N734" i="1" s="1"/>
  <c r="P734" i="1" s="1"/>
  <c r="G735" i="1"/>
  <c r="E809" i="1" l="1"/>
  <c r="F810" i="1" s="1"/>
  <c r="B734" i="1"/>
  <c r="H735" i="1"/>
  <c r="N735" i="1" s="1"/>
  <c r="P735" i="1" s="1"/>
  <c r="B735" i="1" s="1"/>
  <c r="G736" i="1"/>
  <c r="R809" i="1"/>
  <c r="S809" i="1" s="1"/>
  <c r="C810" i="1" s="1"/>
  <c r="U810" i="1"/>
  <c r="T810" i="1"/>
  <c r="K736" i="1"/>
  <c r="L736" i="1" s="1"/>
  <c r="M736" i="1" s="1"/>
  <c r="J737" i="1"/>
  <c r="O810" i="1"/>
  <c r="A811" i="1"/>
  <c r="D810" i="1"/>
  <c r="E810" i="1" l="1"/>
  <c r="F811" i="1" s="1"/>
  <c r="O811" i="1"/>
  <c r="D811" i="1"/>
  <c r="E811" i="1" s="1"/>
  <c r="F812" i="1" s="1"/>
  <c r="A812" i="1"/>
  <c r="U811" i="1"/>
  <c r="T811" i="1"/>
  <c r="R810" i="1"/>
  <c r="S810" i="1" s="1"/>
  <c r="C811" i="1" s="1"/>
  <c r="K737" i="1"/>
  <c r="L737" i="1" s="1"/>
  <c r="M737" i="1" s="1"/>
  <c r="J738" i="1"/>
  <c r="H736" i="1"/>
  <c r="N736" i="1" s="1"/>
  <c r="P736" i="1" s="1"/>
  <c r="B736" i="1" s="1"/>
  <c r="G737" i="1"/>
  <c r="H737" i="1" l="1"/>
  <c r="N737" i="1" s="1"/>
  <c r="P737" i="1" s="1"/>
  <c r="G738" i="1"/>
  <c r="O812" i="1"/>
  <c r="D812" i="1"/>
  <c r="E812" i="1" s="1"/>
  <c r="F813" i="1" s="1"/>
  <c r="A813" i="1"/>
  <c r="K738" i="1"/>
  <c r="L738" i="1" s="1"/>
  <c r="M738" i="1" s="1"/>
  <c r="J739" i="1"/>
  <c r="U812" i="1"/>
  <c r="T812" i="1"/>
  <c r="R811" i="1"/>
  <c r="S811" i="1" s="1"/>
  <c r="C812" i="1"/>
  <c r="B737" i="1" l="1"/>
  <c r="O813" i="1"/>
  <c r="A814" i="1"/>
  <c r="D813" i="1"/>
  <c r="T813" i="1"/>
  <c r="R812" i="1"/>
  <c r="S812" i="1" s="1"/>
  <c r="C813" i="1" s="1"/>
  <c r="U813" i="1"/>
  <c r="H738" i="1"/>
  <c r="N738" i="1" s="1"/>
  <c r="P738" i="1" s="1"/>
  <c r="B738" i="1" s="1"/>
  <c r="G739" i="1"/>
  <c r="K739" i="1"/>
  <c r="L739" i="1" s="1"/>
  <c r="M739" i="1" s="1"/>
  <c r="J740" i="1"/>
  <c r="E813" i="1" l="1"/>
  <c r="F814" i="1" s="1"/>
  <c r="H739" i="1"/>
  <c r="N739" i="1" s="1"/>
  <c r="P739" i="1" s="1"/>
  <c r="B739" i="1" s="1"/>
  <c r="G740" i="1"/>
  <c r="O814" i="1"/>
  <c r="D814" i="1"/>
  <c r="A815" i="1"/>
  <c r="R813" i="1"/>
  <c r="S813" i="1" s="1"/>
  <c r="C814" i="1" s="1"/>
  <c r="U814" i="1"/>
  <c r="T814" i="1"/>
  <c r="K740" i="1"/>
  <c r="L740" i="1" s="1"/>
  <c r="M740" i="1" s="1"/>
  <c r="J741" i="1"/>
  <c r="E814" i="1" l="1"/>
  <c r="F815" i="1" s="1"/>
  <c r="A816" i="1"/>
  <c r="O815" i="1"/>
  <c r="D815" i="1"/>
  <c r="R814" i="1"/>
  <c r="S814" i="1" s="1"/>
  <c r="C815" i="1" s="1"/>
  <c r="T815" i="1"/>
  <c r="U815" i="1"/>
  <c r="K741" i="1"/>
  <c r="L741" i="1" s="1"/>
  <c r="M741" i="1" s="1"/>
  <c r="J742" i="1"/>
  <c r="H740" i="1"/>
  <c r="N740" i="1" s="1"/>
  <c r="P740" i="1" s="1"/>
  <c r="G741" i="1"/>
  <c r="E815" i="1" l="1"/>
  <c r="F816" i="1" s="1"/>
  <c r="B740" i="1"/>
  <c r="H741" i="1"/>
  <c r="N741" i="1" s="1"/>
  <c r="P741" i="1" s="1"/>
  <c r="B741" i="1" s="1"/>
  <c r="G742" i="1"/>
  <c r="T816" i="1"/>
  <c r="U816" i="1"/>
  <c r="R815" i="1"/>
  <c r="S815" i="1" s="1"/>
  <c r="C816" i="1" s="1"/>
  <c r="K742" i="1"/>
  <c r="L742" i="1" s="1"/>
  <c r="M742" i="1" s="1"/>
  <c r="J743" i="1"/>
  <c r="A817" i="1"/>
  <c r="D816" i="1"/>
  <c r="O816" i="1"/>
  <c r="E816" i="1" l="1"/>
  <c r="F817" i="1" s="1"/>
  <c r="U817" i="1"/>
  <c r="R816" i="1"/>
  <c r="S816" i="1" s="1"/>
  <c r="C817" i="1" s="1"/>
  <c r="T817" i="1"/>
  <c r="O817" i="1"/>
  <c r="D817" i="1"/>
  <c r="A818" i="1"/>
  <c r="K743" i="1"/>
  <c r="L743" i="1" s="1"/>
  <c r="M743" i="1" s="1"/>
  <c r="J744" i="1"/>
  <c r="H742" i="1"/>
  <c r="N742" i="1" s="1"/>
  <c r="P742" i="1" s="1"/>
  <c r="B742" i="1" s="1"/>
  <c r="G743" i="1"/>
  <c r="E817" i="1" l="1"/>
  <c r="F818" i="1" s="1"/>
  <c r="U818" i="1"/>
  <c r="T818" i="1"/>
  <c r="R817" i="1"/>
  <c r="S817" i="1" s="1"/>
  <c r="C818" i="1" s="1"/>
  <c r="H743" i="1"/>
  <c r="N743" i="1" s="1"/>
  <c r="P743" i="1" s="1"/>
  <c r="B743" i="1" s="1"/>
  <c r="G744" i="1"/>
  <c r="K744" i="1"/>
  <c r="L744" i="1" s="1"/>
  <c r="M744" i="1" s="1"/>
  <c r="J745" i="1"/>
  <c r="O818" i="1"/>
  <c r="D818" i="1"/>
  <c r="E818" i="1" s="1"/>
  <c r="F819" i="1" s="1"/>
  <c r="A819" i="1"/>
  <c r="H744" i="1" l="1"/>
  <c r="N744" i="1" s="1"/>
  <c r="P744" i="1" s="1"/>
  <c r="G745" i="1"/>
  <c r="A820" i="1"/>
  <c r="D819" i="1"/>
  <c r="E819" i="1" s="1"/>
  <c r="F820" i="1" s="1"/>
  <c r="O819" i="1"/>
  <c r="T819" i="1"/>
  <c r="R818" i="1"/>
  <c r="S818" i="1" s="1"/>
  <c r="C819" i="1" s="1"/>
  <c r="U819" i="1"/>
  <c r="K745" i="1"/>
  <c r="L745" i="1" s="1"/>
  <c r="M745" i="1" s="1"/>
  <c r="J746" i="1"/>
  <c r="B744" i="1" l="1"/>
  <c r="U820" i="1"/>
  <c r="R819" i="1"/>
  <c r="S819" i="1" s="1"/>
  <c r="T820" i="1"/>
  <c r="C820" i="1"/>
  <c r="D820" i="1"/>
  <c r="E820" i="1" s="1"/>
  <c r="O820" i="1"/>
  <c r="R820" i="1" s="1"/>
  <c r="K746" i="1"/>
  <c r="L746" i="1" s="1"/>
  <c r="M746" i="1" s="1"/>
  <c r="J747" i="1"/>
  <c r="H745" i="1"/>
  <c r="N745" i="1" s="1"/>
  <c r="P745" i="1" s="1"/>
  <c r="B745" i="1" s="1"/>
  <c r="G746" i="1"/>
  <c r="H746" i="1" l="1"/>
  <c r="N746" i="1" s="1"/>
  <c r="P746" i="1" s="1"/>
  <c r="G747" i="1"/>
  <c r="K747" i="1"/>
  <c r="L747" i="1" s="1"/>
  <c r="M747" i="1" s="1"/>
  <c r="J748" i="1"/>
  <c r="S820" i="1"/>
  <c r="B746" i="1" l="1"/>
  <c r="K748" i="1"/>
  <c r="L748" i="1" s="1"/>
  <c r="M748" i="1" s="1"/>
  <c r="J749" i="1"/>
  <c r="H747" i="1"/>
  <c r="N747" i="1" s="1"/>
  <c r="P747" i="1" s="1"/>
  <c r="B747" i="1" s="1"/>
  <c r="G748" i="1"/>
  <c r="H748" i="1" l="1"/>
  <c r="N748" i="1" s="1"/>
  <c r="P748" i="1" s="1"/>
  <c r="G749" i="1"/>
  <c r="K749" i="1"/>
  <c r="L749" i="1" s="1"/>
  <c r="M749" i="1" s="1"/>
  <c r="J750" i="1"/>
  <c r="B748" i="1" l="1"/>
  <c r="K750" i="1"/>
  <c r="L750" i="1" s="1"/>
  <c r="M750" i="1" s="1"/>
  <c r="J751" i="1"/>
  <c r="H749" i="1"/>
  <c r="N749" i="1" s="1"/>
  <c r="P749" i="1" s="1"/>
  <c r="B749" i="1" s="1"/>
  <c r="G750" i="1"/>
  <c r="H750" i="1" l="1"/>
  <c r="N750" i="1" s="1"/>
  <c r="P750" i="1" s="1"/>
  <c r="B750" i="1" s="1"/>
  <c r="G751" i="1"/>
  <c r="K751" i="1"/>
  <c r="L751" i="1" s="1"/>
  <c r="M751" i="1" s="1"/>
  <c r="J752" i="1"/>
  <c r="K752" i="1" l="1"/>
  <c r="L752" i="1" s="1"/>
  <c r="M752" i="1" s="1"/>
  <c r="J753" i="1"/>
  <c r="H751" i="1"/>
  <c r="N751" i="1" s="1"/>
  <c r="P751" i="1" s="1"/>
  <c r="G752" i="1"/>
  <c r="B751" i="1" l="1"/>
  <c r="H752" i="1"/>
  <c r="N752" i="1" s="1"/>
  <c r="P752" i="1" s="1"/>
  <c r="B752" i="1" s="1"/>
  <c r="G753" i="1"/>
  <c r="K753" i="1"/>
  <c r="L753" i="1" s="1"/>
  <c r="M753" i="1" s="1"/>
  <c r="J754" i="1"/>
  <c r="K754" i="1" l="1"/>
  <c r="L754" i="1" s="1"/>
  <c r="M754" i="1" s="1"/>
  <c r="J755" i="1"/>
  <c r="H753" i="1"/>
  <c r="N753" i="1" s="1"/>
  <c r="P753" i="1" s="1"/>
  <c r="G754" i="1"/>
  <c r="B753" i="1" l="1"/>
  <c r="H754" i="1"/>
  <c r="N754" i="1" s="1"/>
  <c r="P754" i="1" s="1"/>
  <c r="B754" i="1" s="1"/>
  <c r="G755" i="1"/>
  <c r="K755" i="1"/>
  <c r="L755" i="1" s="1"/>
  <c r="M755" i="1" s="1"/>
  <c r="J756" i="1"/>
  <c r="K756" i="1" l="1"/>
  <c r="L756" i="1" s="1"/>
  <c r="M756" i="1" s="1"/>
  <c r="J757" i="1"/>
  <c r="H755" i="1"/>
  <c r="N755" i="1" s="1"/>
  <c r="P755" i="1" s="1"/>
  <c r="G756" i="1"/>
  <c r="B755" i="1" l="1"/>
  <c r="H756" i="1"/>
  <c r="N756" i="1" s="1"/>
  <c r="P756" i="1" s="1"/>
  <c r="B756" i="1" s="1"/>
  <c r="G757" i="1"/>
  <c r="K757" i="1"/>
  <c r="L757" i="1" s="1"/>
  <c r="M757" i="1" s="1"/>
  <c r="J758" i="1"/>
  <c r="H757" i="1" l="1"/>
  <c r="N757" i="1" s="1"/>
  <c r="P757" i="1" s="1"/>
  <c r="B757" i="1" s="1"/>
  <c r="G758" i="1"/>
  <c r="K758" i="1"/>
  <c r="L758" i="1" s="1"/>
  <c r="M758" i="1" s="1"/>
  <c r="J759" i="1"/>
  <c r="H758" i="1" l="1"/>
  <c r="N758" i="1" s="1"/>
  <c r="P758" i="1" s="1"/>
  <c r="G759" i="1"/>
  <c r="K759" i="1"/>
  <c r="L759" i="1" s="1"/>
  <c r="M759" i="1" s="1"/>
  <c r="J760" i="1"/>
  <c r="B758" i="1" l="1"/>
  <c r="K760" i="1"/>
  <c r="L760" i="1" s="1"/>
  <c r="M760" i="1" s="1"/>
  <c r="J761" i="1"/>
  <c r="H759" i="1"/>
  <c r="N759" i="1" s="1"/>
  <c r="P759" i="1" s="1"/>
  <c r="B759" i="1" s="1"/>
  <c r="G760" i="1"/>
  <c r="H760" i="1" l="1"/>
  <c r="N760" i="1" s="1"/>
  <c r="P760" i="1" s="1"/>
  <c r="B760" i="1" s="1"/>
  <c r="G761" i="1"/>
  <c r="K761" i="1"/>
  <c r="L761" i="1" s="1"/>
  <c r="M761" i="1" s="1"/>
  <c r="J762" i="1"/>
  <c r="H761" i="1" l="1"/>
  <c r="N761" i="1" s="1"/>
  <c r="P761" i="1" s="1"/>
  <c r="G762" i="1"/>
  <c r="K762" i="1"/>
  <c r="L762" i="1" s="1"/>
  <c r="M762" i="1" s="1"/>
  <c r="J763" i="1"/>
  <c r="B761" i="1" l="1"/>
  <c r="H762" i="1"/>
  <c r="N762" i="1" s="1"/>
  <c r="P762" i="1" s="1"/>
  <c r="B762" i="1" s="1"/>
  <c r="G763" i="1"/>
  <c r="K763" i="1"/>
  <c r="L763" i="1" s="1"/>
  <c r="M763" i="1" s="1"/>
  <c r="J764" i="1"/>
  <c r="K764" i="1" l="1"/>
  <c r="L764" i="1" s="1"/>
  <c r="M764" i="1" s="1"/>
  <c r="J765" i="1"/>
  <c r="H763" i="1"/>
  <c r="N763" i="1" s="1"/>
  <c r="P763" i="1" s="1"/>
  <c r="B763" i="1" s="1"/>
  <c r="G764" i="1"/>
  <c r="H764" i="1" l="1"/>
  <c r="N764" i="1" s="1"/>
  <c r="P764" i="1" s="1"/>
  <c r="B764" i="1" s="1"/>
  <c r="G765" i="1"/>
  <c r="K765" i="1"/>
  <c r="L765" i="1" s="1"/>
  <c r="M765" i="1" s="1"/>
  <c r="J766" i="1"/>
  <c r="K766" i="1" l="1"/>
  <c r="L766" i="1" s="1"/>
  <c r="M766" i="1" s="1"/>
  <c r="J767" i="1"/>
  <c r="H765" i="1"/>
  <c r="N765" i="1" s="1"/>
  <c r="P765" i="1" s="1"/>
  <c r="G766" i="1"/>
  <c r="B765" i="1" l="1"/>
  <c r="H766" i="1"/>
  <c r="N766" i="1" s="1"/>
  <c r="P766" i="1" s="1"/>
  <c r="B766" i="1" s="1"/>
  <c r="G767" i="1"/>
  <c r="K767" i="1"/>
  <c r="L767" i="1" s="1"/>
  <c r="M767" i="1" s="1"/>
  <c r="J768" i="1"/>
  <c r="K768" i="1" l="1"/>
  <c r="L768" i="1" s="1"/>
  <c r="M768" i="1" s="1"/>
  <c r="J769" i="1"/>
  <c r="H767" i="1"/>
  <c r="N767" i="1" s="1"/>
  <c r="P767" i="1" s="1"/>
  <c r="G768" i="1"/>
  <c r="B767" i="1" l="1"/>
  <c r="H768" i="1"/>
  <c r="N768" i="1" s="1"/>
  <c r="P768" i="1" s="1"/>
  <c r="B768" i="1" s="1"/>
  <c r="G769" i="1"/>
  <c r="K769" i="1"/>
  <c r="L769" i="1" s="1"/>
  <c r="M769" i="1" s="1"/>
  <c r="J770" i="1"/>
  <c r="H769" i="1" l="1"/>
  <c r="N769" i="1" s="1"/>
  <c r="P769" i="1" s="1"/>
  <c r="G770" i="1"/>
  <c r="K770" i="1"/>
  <c r="L770" i="1" s="1"/>
  <c r="M770" i="1" s="1"/>
  <c r="J771" i="1"/>
  <c r="B769" i="1" l="1"/>
  <c r="K771" i="1"/>
  <c r="L771" i="1" s="1"/>
  <c r="M771" i="1" s="1"/>
  <c r="J772" i="1"/>
  <c r="H770" i="1"/>
  <c r="N770" i="1" s="1"/>
  <c r="P770" i="1" s="1"/>
  <c r="B770" i="1" s="1"/>
  <c r="G771" i="1"/>
  <c r="H771" i="1" l="1"/>
  <c r="N771" i="1" s="1"/>
  <c r="P771" i="1" s="1"/>
  <c r="B771" i="1" s="1"/>
  <c r="G772" i="1"/>
  <c r="K772" i="1"/>
  <c r="L772" i="1" s="1"/>
  <c r="M772" i="1" s="1"/>
  <c r="J773" i="1"/>
  <c r="K773" i="1" l="1"/>
  <c r="L773" i="1" s="1"/>
  <c r="M773" i="1" s="1"/>
  <c r="J774" i="1"/>
  <c r="H772" i="1"/>
  <c r="N772" i="1" s="1"/>
  <c r="P772" i="1" s="1"/>
  <c r="G773" i="1"/>
  <c r="B772" i="1" l="1"/>
  <c r="H773" i="1"/>
  <c r="N773" i="1" s="1"/>
  <c r="P773" i="1" s="1"/>
  <c r="B773" i="1" s="1"/>
  <c r="G774" i="1"/>
  <c r="K774" i="1"/>
  <c r="L774" i="1" s="1"/>
  <c r="M774" i="1" s="1"/>
  <c r="J775" i="1"/>
  <c r="K775" i="1" l="1"/>
  <c r="L775" i="1" s="1"/>
  <c r="M775" i="1" s="1"/>
  <c r="J776" i="1"/>
  <c r="H774" i="1"/>
  <c r="N774" i="1" s="1"/>
  <c r="P774" i="1" s="1"/>
  <c r="G775" i="1"/>
  <c r="B774" i="1" l="1"/>
  <c r="H775" i="1"/>
  <c r="N775" i="1" s="1"/>
  <c r="P775" i="1" s="1"/>
  <c r="B775" i="1" s="1"/>
  <c r="G776" i="1"/>
  <c r="K776" i="1"/>
  <c r="L776" i="1" s="1"/>
  <c r="M776" i="1" s="1"/>
  <c r="J777" i="1"/>
  <c r="K777" i="1" l="1"/>
  <c r="L777" i="1" s="1"/>
  <c r="M777" i="1" s="1"/>
  <c r="J778" i="1"/>
  <c r="H776" i="1"/>
  <c r="N776" i="1" s="1"/>
  <c r="P776" i="1" s="1"/>
  <c r="G777" i="1"/>
  <c r="B776" i="1" l="1"/>
  <c r="H777" i="1"/>
  <c r="N777" i="1" s="1"/>
  <c r="P777" i="1" s="1"/>
  <c r="B777" i="1" s="1"/>
  <c r="G778" i="1"/>
  <c r="K778" i="1"/>
  <c r="L778" i="1" s="1"/>
  <c r="M778" i="1" s="1"/>
  <c r="J779" i="1"/>
  <c r="K779" i="1" l="1"/>
  <c r="L779" i="1" s="1"/>
  <c r="M779" i="1" s="1"/>
  <c r="J780" i="1"/>
  <c r="H778" i="1"/>
  <c r="N778" i="1" s="1"/>
  <c r="P778" i="1" s="1"/>
  <c r="B778" i="1" s="1"/>
  <c r="G779" i="1"/>
  <c r="H779" i="1" l="1"/>
  <c r="N779" i="1" s="1"/>
  <c r="P779" i="1" s="1"/>
  <c r="G780" i="1"/>
  <c r="K780" i="1"/>
  <c r="L780" i="1" s="1"/>
  <c r="M780" i="1" s="1"/>
  <c r="J781" i="1"/>
  <c r="B779" i="1" l="1"/>
  <c r="K781" i="1"/>
  <c r="L781" i="1" s="1"/>
  <c r="M781" i="1" s="1"/>
  <c r="J782" i="1"/>
  <c r="H780" i="1"/>
  <c r="N780" i="1" s="1"/>
  <c r="P780" i="1" s="1"/>
  <c r="B780" i="1" s="1"/>
  <c r="G781" i="1"/>
  <c r="H781" i="1" l="1"/>
  <c r="N781" i="1" s="1"/>
  <c r="P781" i="1" s="1"/>
  <c r="G782" i="1"/>
  <c r="K782" i="1"/>
  <c r="L782" i="1" s="1"/>
  <c r="M782" i="1" s="1"/>
  <c r="J783" i="1"/>
  <c r="B781" i="1" l="1"/>
  <c r="H782" i="1"/>
  <c r="N782" i="1" s="1"/>
  <c r="P782" i="1" s="1"/>
  <c r="B782" i="1" s="1"/>
  <c r="G783" i="1"/>
  <c r="K783" i="1"/>
  <c r="L783" i="1" s="1"/>
  <c r="M783" i="1" s="1"/>
  <c r="J784" i="1"/>
  <c r="K784" i="1" l="1"/>
  <c r="L784" i="1" s="1"/>
  <c r="M784" i="1" s="1"/>
  <c r="J785" i="1"/>
  <c r="H783" i="1"/>
  <c r="N783" i="1" s="1"/>
  <c r="P783" i="1" s="1"/>
  <c r="G784" i="1"/>
  <c r="B783" i="1" l="1"/>
  <c r="H784" i="1"/>
  <c r="N784" i="1" s="1"/>
  <c r="P784" i="1" s="1"/>
  <c r="B784" i="1" s="1"/>
  <c r="G785" i="1"/>
  <c r="K785" i="1"/>
  <c r="L785" i="1" s="1"/>
  <c r="M785" i="1" s="1"/>
  <c r="J786" i="1"/>
  <c r="K786" i="1" l="1"/>
  <c r="L786" i="1" s="1"/>
  <c r="M786" i="1" s="1"/>
  <c r="J787" i="1"/>
  <c r="H785" i="1"/>
  <c r="N785" i="1" s="1"/>
  <c r="P785" i="1" s="1"/>
  <c r="B785" i="1" s="1"/>
  <c r="G786" i="1"/>
  <c r="H786" i="1" l="1"/>
  <c r="N786" i="1" s="1"/>
  <c r="P786" i="1" s="1"/>
  <c r="G787" i="1"/>
  <c r="K787" i="1"/>
  <c r="L787" i="1" s="1"/>
  <c r="M787" i="1" s="1"/>
  <c r="J788" i="1"/>
  <c r="B786" i="1" l="1"/>
  <c r="K788" i="1"/>
  <c r="L788" i="1" s="1"/>
  <c r="M788" i="1" s="1"/>
  <c r="J789" i="1"/>
  <c r="H787" i="1"/>
  <c r="N787" i="1" s="1"/>
  <c r="P787" i="1" s="1"/>
  <c r="B787" i="1" s="1"/>
  <c r="G788" i="1"/>
  <c r="H788" i="1" l="1"/>
  <c r="N788" i="1" s="1"/>
  <c r="P788" i="1" s="1"/>
  <c r="G789" i="1"/>
  <c r="K789" i="1"/>
  <c r="L789" i="1" s="1"/>
  <c r="M789" i="1" s="1"/>
  <c r="J790" i="1"/>
  <c r="B788" i="1" l="1"/>
  <c r="K790" i="1"/>
  <c r="L790" i="1" s="1"/>
  <c r="M790" i="1" s="1"/>
  <c r="J791" i="1"/>
  <c r="H789" i="1"/>
  <c r="N789" i="1" s="1"/>
  <c r="P789" i="1" s="1"/>
  <c r="B789" i="1" s="1"/>
  <c r="G790" i="1"/>
  <c r="H790" i="1" l="1"/>
  <c r="N790" i="1" s="1"/>
  <c r="P790" i="1" s="1"/>
  <c r="G791" i="1"/>
  <c r="K791" i="1"/>
  <c r="L791" i="1" s="1"/>
  <c r="M791" i="1" s="1"/>
  <c r="J792" i="1"/>
  <c r="B790" i="1" l="1"/>
  <c r="K792" i="1"/>
  <c r="L792" i="1" s="1"/>
  <c r="M792" i="1" s="1"/>
  <c r="J793" i="1"/>
  <c r="H791" i="1"/>
  <c r="N791" i="1" s="1"/>
  <c r="P791" i="1" s="1"/>
  <c r="B791" i="1" s="1"/>
  <c r="G792" i="1"/>
  <c r="H792" i="1" l="1"/>
  <c r="N792" i="1" s="1"/>
  <c r="P792" i="1" s="1"/>
  <c r="B792" i="1" s="1"/>
  <c r="G793" i="1"/>
  <c r="K793" i="1"/>
  <c r="L793" i="1" s="1"/>
  <c r="M793" i="1" s="1"/>
  <c r="J794" i="1"/>
  <c r="K794" i="1" l="1"/>
  <c r="L794" i="1" s="1"/>
  <c r="M794" i="1" s="1"/>
  <c r="J795" i="1"/>
  <c r="H793" i="1"/>
  <c r="N793" i="1" s="1"/>
  <c r="P793" i="1" s="1"/>
  <c r="G794" i="1"/>
  <c r="B793" i="1" l="1"/>
  <c r="H794" i="1"/>
  <c r="N794" i="1" s="1"/>
  <c r="P794" i="1" s="1"/>
  <c r="B794" i="1" s="1"/>
  <c r="G795" i="1"/>
  <c r="K795" i="1"/>
  <c r="L795" i="1" s="1"/>
  <c r="M795" i="1" s="1"/>
  <c r="J796" i="1"/>
  <c r="K796" i="1" l="1"/>
  <c r="L796" i="1" s="1"/>
  <c r="M796" i="1" s="1"/>
  <c r="J797" i="1"/>
  <c r="H795" i="1"/>
  <c r="N795" i="1" s="1"/>
  <c r="P795" i="1" s="1"/>
  <c r="G796" i="1"/>
  <c r="B795" i="1" l="1"/>
  <c r="H796" i="1"/>
  <c r="N796" i="1" s="1"/>
  <c r="P796" i="1" s="1"/>
  <c r="B796" i="1" s="1"/>
  <c r="G797" i="1"/>
  <c r="K797" i="1"/>
  <c r="L797" i="1" s="1"/>
  <c r="M797" i="1" s="1"/>
  <c r="J798" i="1"/>
  <c r="K798" i="1" l="1"/>
  <c r="L798" i="1" s="1"/>
  <c r="M798" i="1" s="1"/>
  <c r="J799" i="1"/>
  <c r="H797" i="1"/>
  <c r="N797" i="1" s="1"/>
  <c r="P797" i="1" s="1"/>
  <c r="G798" i="1"/>
  <c r="B797" i="1" l="1"/>
  <c r="H798" i="1"/>
  <c r="N798" i="1" s="1"/>
  <c r="P798" i="1" s="1"/>
  <c r="B798" i="1" s="1"/>
  <c r="G799" i="1"/>
  <c r="K799" i="1"/>
  <c r="L799" i="1" s="1"/>
  <c r="M799" i="1" s="1"/>
  <c r="J800" i="1"/>
  <c r="K800" i="1" l="1"/>
  <c r="L800" i="1" s="1"/>
  <c r="M800" i="1" s="1"/>
  <c r="J801" i="1"/>
  <c r="H799" i="1"/>
  <c r="N799" i="1" s="1"/>
  <c r="P799" i="1" s="1"/>
  <c r="B799" i="1" s="1"/>
  <c r="G800" i="1"/>
  <c r="H800" i="1" l="1"/>
  <c r="N800" i="1" s="1"/>
  <c r="P800" i="1" s="1"/>
  <c r="G801" i="1"/>
  <c r="K801" i="1"/>
  <c r="L801" i="1" s="1"/>
  <c r="M801" i="1" s="1"/>
  <c r="J802" i="1"/>
  <c r="B800" i="1" l="1"/>
  <c r="K802" i="1"/>
  <c r="L802" i="1" s="1"/>
  <c r="M802" i="1" s="1"/>
  <c r="J803" i="1"/>
  <c r="H801" i="1"/>
  <c r="N801" i="1" s="1"/>
  <c r="P801" i="1" s="1"/>
  <c r="B801" i="1" s="1"/>
  <c r="G802" i="1"/>
  <c r="H802" i="1" l="1"/>
  <c r="N802" i="1" s="1"/>
  <c r="P802" i="1" s="1"/>
  <c r="G803" i="1"/>
  <c r="K803" i="1"/>
  <c r="L803" i="1" s="1"/>
  <c r="M803" i="1" s="1"/>
  <c r="J804" i="1"/>
  <c r="B802" i="1" l="1"/>
  <c r="K804" i="1"/>
  <c r="L804" i="1" s="1"/>
  <c r="M804" i="1" s="1"/>
  <c r="J805" i="1"/>
  <c r="H803" i="1"/>
  <c r="N803" i="1" s="1"/>
  <c r="P803" i="1" s="1"/>
  <c r="B803" i="1" s="1"/>
  <c r="G804" i="1"/>
  <c r="H804" i="1" l="1"/>
  <c r="N804" i="1" s="1"/>
  <c r="P804" i="1" s="1"/>
  <c r="G805" i="1"/>
  <c r="K805" i="1"/>
  <c r="L805" i="1" s="1"/>
  <c r="M805" i="1" s="1"/>
  <c r="J806" i="1"/>
  <c r="B804" i="1" l="1"/>
  <c r="K806" i="1"/>
  <c r="L806" i="1" s="1"/>
  <c r="M806" i="1" s="1"/>
  <c r="J807" i="1"/>
  <c r="H805" i="1"/>
  <c r="N805" i="1" s="1"/>
  <c r="P805" i="1" s="1"/>
  <c r="B805" i="1" s="1"/>
  <c r="G806" i="1"/>
  <c r="H806" i="1" l="1"/>
  <c r="N806" i="1" s="1"/>
  <c r="P806" i="1" s="1"/>
  <c r="B806" i="1" s="1"/>
  <c r="G807" i="1"/>
  <c r="K807" i="1"/>
  <c r="L807" i="1" s="1"/>
  <c r="M807" i="1" s="1"/>
  <c r="J808" i="1"/>
  <c r="K808" i="1" l="1"/>
  <c r="L808" i="1" s="1"/>
  <c r="M808" i="1" s="1"/>
  <c r="J809" i="1"/>
  <c r="H807" i="1"/>
  <c r="N807" i="1" s="1"/>
  <c r="P807" i="1" s="1"/>
  <c r="G808" i="1"/>
  <c r="B807" i="1" l="1"/>
  <c r="H808" i="1"/>
  <c r="N808" i="1" s="1"/>
  <c r="P808" i="1" s="1"/>
  <c r="B808" i="1" s="1"/>
  <c r="G809" i="1"/>
  <c r="K809" i="1"/>
  <c r="L809" i="1" s="1"/>
  <c r="M809" i="1" s="1"/>
  <c r="J810" i="1"/>
  <c r="K810" i="1" l="1"/>
  <c r="L810" i="1" s="1"/>
  <c r="M810" i="1" s="1"/>
  <c r="J811" i="1"/>
  <c r="H809" i="1"/>
  <c r="N809" i="1" s="1"/>
  <c r="P809" i="1" s="1"/>
  <c r="G810" i="1"/>
  <c r="B809" i="1" l="1"/>
  <c r="H810" i="1"/>
  <c r="N810" i="1" s="1"/>
  <c r="P810" i="1" s="1"/>
  <c r="B810" i="1" s="1"/>
  <c r="G811" i="1"/>
  <c r="K811" i="1"/>
  <c r="L811" i="1" s="1"/>
  <c r="M811" i="1" s="1"/>
  <c r="J812" i="1"/>
  <c r="K812" i="1" l="1"/>
  <c r="L812" i="1" s="1"/>
  <c r="M812" i="1" s="1"/>
  <c r="J813" i="1"/>
  <c r="H811" i="1"/>
  <c r="N811" i="1" s="1"/>
  <c r="P811" i="1" s="1"/>
  <c r="G812" i="1"/>
  <c r="B811" i="1" l="1"/>
  <c r="H812" i="1"/>
  <c r="N812" i="1" s="1"/>
  <c r="P812" i="1" s="1"/>
  <c r="B812" i="1" s="1"/>
  <c r="G813" i="1"/>
  <c r="K813" i="1"/>
  <c r="L813" i="1" s="1"/>
  <c r="M813" i="1" s="1"/>
  <c r="J814" i="1"/>
  <c r="K814" i="1" l="1"/>
  <c r="L814" i="1" s="1"/>
  <c r="M814" i="1" s="1"/>
  <c r="J815" i="1"/>
  <c r="H813" i="1"/>
  <c r="N813" i="1" s="1"/>
  <c r="P813" i="1" s="1"/>
  <c r="B813" i="1" s="1"/>
  <c r="G814" i="1"/>
  <c r="H814" i="1" l="1"/>
  <c r="N814" i="1" s="1"/>
  <c r="P814" i="1" s="1"/>
  <c r="G815" i="1"/>
  <c r="K815" i="1"/>
  <c r="L815" i="1" s="1"/>
  <c r="M815" i="1" s="1"/>
  <c r="J816" i="1"/>
  <c r="B814" i="1" l="1"/>
  <c r="K816" i="1"/>
  <c r="L816" i="1" s="1"/>
  <c r="M816" i="1" s="1"/>
  <c r="J817" i="1"/>
  <c r="H815" i="1"/>
  <c r="N815" i="1" s="1"/>
  <c r="P815" i="1" s="1"/>
  <c r="B815" i="1" s="1"/>
  <c r="G816" i="1"/>
  <c r="H816" i="1" l="1"/>
  <c r="N816" i="1" s="1"/>
  <c r="P816" i="1" s="1"/>
  <c r="G817" i="1"/>
  <c r="K817" i="1"/>
  <c r="L817" i="1" s="1"/>
  <c r="M817" i="1" s="1"/>
  <c r="J818" i="1"/>
  <c r="B816" i="1" l="1"/>
  <c r="K818" i="1"/>
  <c r="L818" i="1" s="1"/>
  <c r="M818" i="1" s="1"/>
  <c r="J819" i="1"/>
  <c r="H817" i="1"/>
  <c r="N817" i="1" s="1"/>
  <c r="P817" i="1" s="1"/>
  <c r="B817" i="1" s="1"/>
  <c r="G818" i="1"/>
  <c r="H818" i="1" l="1"/>
  <c r="N818" i="1" s="1"/>
  <c r="P818" i="1" s="1"/>
  <c r="G819" i="1"/>
  <c r="K819" i="1"/>
  <c r="L819" i="1" s="1"/>
  <c r="M819" i="1" s="1"/>
  <c r="J820" i="1"/>
  <c r="K820" i="1" s="1"/>
  <c r="L820" i="1" s="1"/>
  <c r="M820" i="1" s="1"/>
  <c r="B818" i="1" l="1"/>
  <c r="H819" i="1"/>
  <c r="N819" i="1" s="1"/>
  <c r="P819" i="1" s="1"/>
  <c r="B819" i="1" s="1"/>
  <c r="G820" i="1"/>
  <c r="H820" i="1" s="1"/>
  <c r="N820" i="1" s="1"/>
  <c r="P820" i="1" s="1"/>
  <c r="B820" i="1" l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<sst xmlns="http://schemas.openxmlformats.org/spreadsheetml/2006/main" count="264" uniqueCount="103">
  <si>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</si>
  <si>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</si>
  <si>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</si>
  <si>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</si>
  <si>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</si>
  <si>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</si>
  <si>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</si>
  <si>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</si>
  <si>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</si>
  <si>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</si>
  <si>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</si>
  <si>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</si>
  <si>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</si>
  <si>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</si>
  <si>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</si>
  <si>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</si>
  <si>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</si>
  <si>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</si>
  <si>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</si>
  <si>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</si>
  <si>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</si>
  <si>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</si>
  <si>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</si>
  <si>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</si>
  <si>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</si>
  <si>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</si>
  <si>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</si>
  <si>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</si>
  <si>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</si>
  <si>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</si>
  <si>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</si>
  <si>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</si>
  <si>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</si>
  <si>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</si>
  <si>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</si>
  <si>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</si>
  <si>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</si>
  <si>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</si>
  <si>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</si>
  <si>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</si>
  <si>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</si>
  <si>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</si>
  <si>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</si>
  <si>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</si>
  <si>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</si>
  <si>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</si>
  <si>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</si>
  <si>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</si>
  <si>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</si>
  <si>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</si>
  <si>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</si>
  <si>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</si>
  <si>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</si>
  <si>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</si>
  <si>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</si>
  <si>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</si>
  <si>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</si>
  <si>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</si>
  <si>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</si>
  <si>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</si>
  <si>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</si>
  <si>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</si>
  <si>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</si>
  <si>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</si>
  <si>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</si>
  <si>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</si>
  <si>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</si>
  <si>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</si>
  <si>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</si>
  <si>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</si>
  <si>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</si>
  <si>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</si>
  <si>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</si>
  <si>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</si>
  <si>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</si>
  <si>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</si>
  <si>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</si>
  <si>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</si>
  <si>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</si>
  <si>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</si>
  <si>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</si>
  <si>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</si>
  <si>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</si>
  <si>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</si>
  <si>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</si>
  <si>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</si>
  <si>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</si>
  <si>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</si>
  <si>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</si>
  <si>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</si>
  <si>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</si>
  <si>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</si>
  <si>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</si>
  <si>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</si>
  <si>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DI + 12,00% a.a.</t>
  </si>
  <si>
    <t>TAXA</t>
  </si>
  <si>
    <t>PRORROGAÇÃO</t>
  </si>
  <si>
    <t>CONFORME</t>
  </si>
  <si>
    <t>AGD 20/05/2022</t>
  </si>
  <si>
    <t>SANTA LUZ GERAÇÃO E COMÉRCIO DE ENERGIA SPE S.A. - 1ª Emissão de Debêntures - 2ª Série  - R$ 10.000.000,00 - 10.000 Debêntures</t>
  </si>
  <si>
    <t>BRSLZGDBS018</t>
  </si>
  <si>
    <t>SLZG21</t>
  </si>
  <si>
    <t>SANTA LUZ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</si>
</sst>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left" vertic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6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19">
        <f ca="1">WORKDAY(TODAY(),1,$X$31:$X$544)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7" t="s">
        <v>97</v>
      </c>
      <c r="B3" s="98" t="s">
        <v>94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7" t="s">
        <v>98</v>
      </c>
      <c r="B4" s="78" t="s">
        <v>100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6" t="str">
        <f>IF(A4="Sim",VLOOKUP($B$1,$A$12:$U$4692,18),"")</f>
        <v/>
      </c>
      <c r="B6" s="120" t="s">
        <v>73</v>
      </c>
      <c r="C6" s="120" t="s">
        <v>91</v>
      </c>
      <c r="D6" s="120" t="s">
        <v>74</v>
      </c>
      <c r="E6" s="120" t="s">
        <v>75</v>
      </c>
      <c r="F6" s="120" t="s">
        <v>76</v>
      </c>
      <c r="G6" s="120" t="s">
        <v>77</v>
      </c>
      <c r="H6" s="120" t="s">
        <v>78</v>
      </c>
      <c r="I6" s="120" t="s">
        <v>79</v>
      </c>
      <c r="J6" s="120" t="s">
        <v>80</v>
      </c>
      <c r="K6" s="120" t="s">
        <v>81</v>
      </c>
      <c r="L6" s="120" t="s">
        <v>82</v>
      </c>
      <c r="M6" s="120" t="s">
        <v>83</v>
      </c>
      <c r="N6" s="120" t="s">
        <v>84</v>
      </c>
      <c r="O6" s="120" t="s">
        <v>85</v>
      </c>
      <c r="P6" s="120" t="s">
        <v>86</v>
      </c>
      <c r="Q6" s="120"/>
      <c r="R6" s="120" t="s">
        <v>87</v>
      </c>
      <c r="S6" s="120" t="s">
        <v>88</v>
      </c>
      <c r="T6" s="120" t="s">
        <v>89</v>
      </c>
      <c r="U6" s="120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95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2">
        <v>44102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96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3" t="s">
        <v>101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2">
        <v>44120</v>
      </c>
      <c r="B10" s="94" t="s">
        <v>102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44120</v>
      </c>
      <c r="B12" s="70">
        <f ca="1">IF(A12&lt;=TODAY(),C12+P12,IF(AND(A12&gt;TODAY(),A12&lt;=$B$1),IF(VLOOKUP(TODAY(),$A$10:$D$5000,4,FALSE)=0,"n.d",C12+P12),"n.d"))</f>
        <v>1000</v>
      </c>
      <c r="C12" s="124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5">
        <v>0.12</v>
      </c>
      <c r="J12" s="71">
        <f>AE31</f>
        <v>44120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44120</v>
      </c>
      <c r="Z12" s="121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44121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44120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1">
        <f t="shared" ref="Z13" si="20">(Z12-AC13)</f>
        <v>0</v>
      </c>
      <c r="AA13" s="87">
        <f t="shared" ref="AA13" si="21">NETWORKDAYS(Y12,Y13,X$31:X$444)-1</f>
        <v>555</v>
      </c>
      <c r="AB13" s="121">
        <f>ROUND((ROUND(((1+AB$11)^(AA13/252)),9)-1)*Z12,8)</f>
        <v>283.50284499999998</v>
      </c>
      <c r="AC13" s="121">
        <f>TRUNC(Z12*AD13,6)</f>
        <v>1000</v>
      </c>
      <c r="AD13" s="88">
        <v>1</v>
      </c>
      <c r="AE13" s="121">
        <f t="shared" ref="AE13" si="22">(AB13+AC13)</f>
        <v>1283.502845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44122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44120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1"/>
      <c r="AA14" s="87"/>
      <c r="AB14" s="121"/>
      <c r="AC14" s="121"/>
      <c r="AD14" s="88"/>
      <c r="AE14" s="121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44123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44120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1"/>
      <c r="AA15" s="87"/>
      <c r="AB15" s="121"/>
      <c r="AC15" s="121"/>
      <c r="AD15" s="88"/>
      <c r="AE15" s="121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44124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44120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1"/>
      <c r="AA16" s="87"/>
      <c r="AB16" s="121"/>
      <c r="AC16" s="121"/>
      <c r="AD16" s="88"/>
      <c r="AE16" s="121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44125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44120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1"/>
      <c r="AA17" s="87"/>
      <c r="AB17" s="121"/>
      <c r="AC17" s="121"/>
      <c r="AD17" s="88"/>
      <c r="AE17" s="121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44126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44120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1"/>
      <c r="AA18" s="87"/>
      <c r="AB18" s="121"/>
      <c r="AC18" s="121"/>
      <c r="AD18" s="88"/>
      <c r="AE18" s="121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44127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44120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1"/>
      <c r="AA19" s="87"/>
      <c r="AB19" s="121"/>
      <c r="AC19" s="121"/>
      <c r="AD19" s="88"/>
      <c r="AE19" s="121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44128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44120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1"/>
      <c r="AA20" s="87"/>
      <c r="AB20" s="121"/>
      <c r="AC20" s="121"/>
      <c r="AD20" s="88"/>
      <c r="AE20" s="121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44129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44120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44130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44120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44131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44120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44132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44120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44133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44120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44134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44120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44135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44120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44136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44120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44137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44120</v>
      </c>
      <c r="K29" s="2">
        <f t="shared" si="13"/>
        <v>10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44138</v>
      </c>
      <c r="B30" s="70">
        <f t="shared" ca="1" si="24"/>
        <v>1005.785119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1.0008218968915401</v>
      </c>
      <c r="G30" s="13">
        <f t="shared" si="10"/>
        <v>1</v>
      </c>
      <c r="H30" s="13">
        <f t="shared" ca="1" si="1"/>
        <v>1.0008219</v>
      </c>
      <c r="I30" s="12">
        <f t="shared" si="11"/>
        <v>0.12</v>
      </c>
      <c r="J30" s="34">
        <f t="shared" si="12"/>
        <v>44120</v>
      </c>
      <c r="K30" s="2">
        <f t="shared" si="13"/>
        <v>11</v>
      </c>
      <c r="L30" s="17">
        <f t="shared" si="14"/>
        <v>11</v>
      </c>
      <c r="M30" s="11">
        <f t="shared" si="2"/>
        <v>1.004959143</v>
      </c>
      <c r="N30" s="11">
        <f t="shared" ca="1" si="3"/>
        <v>1.005785119</v>
      </c>
      <c r="O30" s="17">
        <f t="shared" si="15"/>
        <v>0</v>
      </c>
      <c r="P30" s="13">
        <f t="shared" ca="1" si="4"/>
        <v>5.7851189999999999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44139</v>
      </c>
      <c r="B31" s="70">
        <f t="shared" ca="1" si="24"/>
        <v>1006.312694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1.00089664827902</v>
      </c>
      <c r="G31" s="13">
        <f t="shared" si="10"/>
        <v>1</v>
      </c>
      <c r="H31" s="13">
        <f t="shared" ca="1" si="1"/>
        <v>1.0008966500000001</v>
      </c>
      <c r="I31" s="12">
        <f t="shared" si="11"/>
        <v>0.12</v>
      </c>
      <c r="J31" s="34">
        <f t="shared" si="12"/>
        <v>44120</v>
      </c>
      <c r="K31" s="2">
        <f t="shared" si="13"/>
        <v>12</v>
      </c>
      <c r="L31" s="17">
        <f t="shared" si="14"/>
        <v>12</v>
      </c>
      <c r="M31" s="11">
        <f t="shared" si="2"/>
        <v>1.005411192</v>
      </c>
      <c r="N31" s="11">
        <f t="shared" ca="1" si="3"/>
        <v>1.006312694</v>
      </c>
      <c r="O31" s="17">
        <f t="shared" si="15"/>
        <v>0</v>
      </c>
      <c r="P31" s="13">
        <f t="shared" ca="1" si="4"/>
        <v>6.3126939999999996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44119</v>
      </c>
      <c r="AD31" s="90">
        <f>A12</f>
        <v>44120</v>
      </c>
      <c r="AE31" s="90">
        <f t="shared" ref="AE31:AE32" si="26">WORKDAY(AC31,1,$X$31:$X$544)</f>
        <v>44120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44140</v>
      </c>
      <c r="B32" s="70">
        <f t="shared" ca="1" si="24"/>
        <v>1006.84054999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1.0009714052496801</v>
      </c>
      <c r="G32" s="13">
        <f t="shared" si="10"/>
        <v>1</v>
      </c>
      <c r="H32" s="13">
        <f t="shared" ca="1" si="1"/>
        <v>1.00097141</v>
      </c>
      <c r="I32" s="12">
        <f t="shared" si="11"/>
        <v>0.12</v>
      </c>
      <c r="J32" s="34">
        <f t="shared" si="12"/>
        <v>44120</v>
      </c>
      <c r="K32" s="2">
        <f t="shared" si="13"/>
        <v>13</v>
      </c>
      <c r="L32" s="17">
        <f t="shared" si="14"/>
        <v>13</v>
      </c>
      <c r="M32" s="11">
        <f t="shared" si="2"/>
        <v>1.0058634440000001</v>
      </c>
      <c r="N32" s="11">
        <f t="shared" ca="1" si="3"/>
        <v>1.0068405499999999</v>
      </c>
      <c r="O32" s="17">
        <f t="shared" si="15"/>
        <v>0</v>
      </c>
      <c r="P32" s="13">
        <f t="shared" ca="1" si="4"/>
        <v>6.8405499900000004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44141</v>
      </c>
      <c r="B33" s="70">
        <f t="shared" ca="1" si="24"/>
        <v>1007.36867799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0.12</v>
      </c>
      <c r="J33" s="34">
        <f t="shared" si="12"/>
        <v>44120</v>
      </c>
      <c r="K33" s="2">
        <f t="shared" si="13"/>
        <v>14</v>
      </c>
      <c r="L33" s="17">
        <f t="shared" si="14"/>
        <v>14</v>
      </c>
      <c r="M33" s="11">
        <f t="shared" si="2"/>
        <v>1.0063158999999999</v>
      </c>
      <c r="N33" s="11">
        <f t="shared" ca="1" si="3"/>
        <v>1.007368678</v>
      </c>
      <c r="O33" s="17">
        <f t="shared" si="15"/>
        <v>0</v>
      </c>
      <c r="P33" s="13">
        <f t="shared" ca="1" si="4"/>
        <v>7.3686779900000001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44142</v>
      </c>
      <c r="B34" s="70">
        <f t="shared" ca="1" si="24"/>
        <v>1007.8970859999999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0.12</v>
      </c>
      <c r="J34" s="34">
        <f t="shared" si="12"/>
        <v>44120</v>
      </c>
      <c r="K34" s="2">
        <f t="shared" si="13"/>
        <v>14</v>
      </c>
      <c r="L34" s="17">
        <f t="shared" si="14"/>
        <v>15</v>
      </c>
      <c r="M34" s="11">
        <f t="shared" si="2"/>
        <v>1.006768559</v>
      </c>
      <c r="N34" s="11">
        <f t="shared" ca="1" si="3"/>
        <v>1.0078970860000001</v>
      </c>
      <c r="O34" s="17">
        <f t="shared" si="15"/>
        <v>0</v>
      </c>
      <c r="P34" s="13">
        <f t="shared" ca="1" si="4"/>
        <v>7.8970859999999998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44143</v>
      </c>
      <c r="B35" s="70">
        <f t="shared" ca="1" si="24"/>
        <v>1007.8970859999999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1.00112093594221</v>
      </c>
      <c r="G35" s="13">
        <f t="shared" si="10"/>
        <v>1</v>
      </c>
      <c r="H35" s="13">
        <f t="shared" ca="1" si="1"/>
        <v>1.0011209400000001</v>
      </c>
      <c r="I35" s="12">
        <f t="shared" si="11"/>
        <v>0.12</v>
      </c>
      <c r="J35" s="34">
        <f t="shared" si="12"/>
        <v>44120</v>
      </c>
      <c r="K35" s="2">
        <f t="shared" si="13"/>
        <v>14</v>
      </c>
      <c r="L35" s="17">
        <f t="shared" si="14"/>
        <v>15</v>
      </c>
      <c r="M35" s="11">
        <f t="shared" si="2"/>
        <v>1.006768559</v>
      </c>
      <c r="N35" s="11">
        <f t="shared" ca="1" si="3"/>
        <v>1.0078970860000001</v>
      </c>
      <c r="O35" s="17">
        <f t="shared" si="15"/>
        <v>0</v>
      </c>
      <c r="P35" s="13">
        <f t="shared" ca="1" si="4"/>
        <v>7.8970859999999998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44144</v>
      </c>
      <c r="B36" s="70">
        <f t="shared" ca="1" si="24"/>
        <v>1007.8970859999999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1.00112093594221</v>
      </c>
      <c r="G36" s="13">
        <f t="shared" si="10"/>
        <v>1</v>
      </c>
      <c r="H36" s="13">
        <f t="shared" ca="1" si="1"/>
        <v>1.0011209400000001</v>
      </c>
      <c r="I36" s="12">
        <f t="shared" si="11"/>
        <v>0.12</v>
      </c>
      <c r="J36" s="34">
        <f t="shared" si="12"/>
        <v>44120</v>
      </c>
      <c r="K36" s="2">
        <f t="shared" si="13"/>
        <v>15</v>
      </c>
      <c r="L36" s="17">
        <f t="shared" si="14"/>
        <v>15</v>
      </c>
      <c r="M36" s="11">
        <f t="shared" si="2"/>
        <v>1.006768559</v>
      </c>
      <c r="N36" s="11">
        <f t="shared" ca="1" si="3"/>
        <v>1.0078970860000001</v>
      </c>
      <c r="O36" s="17">
        <f t="shared" si="15"/>
        <v>0</v>
      </c>
      <c r="P36" s="13">
        <f t="shared" ca="1" si="4"/>
        <v>7.8970859999999998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44145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44120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44146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44120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44147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44120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44148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44120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44149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44120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44150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44120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44151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44120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44152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44120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44153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44120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44154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44120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44155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44120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44156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44120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44157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44120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44158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44120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44159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44120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44160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44120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44161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44120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44162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44120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44163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44120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44164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44120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44165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44120</v>
      </c>
      <c r="K57" s="2">
        <f t="shared" si="13"/>
        <v>30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44166</v>
      </c>
      <c r="B58" s="70">
        <f t="shared" ca="1" si="24"/>
        <v>1016.38939099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1.00231798592107</v>
      </c>
      <c r="G58" s="13">
        <f t="shared" si="10"/>
        <v>1</v>
      </c>
      <c r="H58" s="13">
        <f t="shared" ca="1" si="1"/>
        <v>1.0023179900000001</v>
      </c>
      <c r="I58" s="12">
        <f t="shared" si="11"/>
        <v>0.12</v>
      </c>
      <c r="J58" s="34">
        <f t="shared" si="12"/>
        <v>44120</v>
      </c>
      <c r="K58" s="2">
        <f t="shared" si="13"/>
        <v>31</v>
      </c>
      <c r="L58" s="17">
        <f t="shared" si="14"/>
        <v>31</v>
      </c>
      <c r="M58" s="11">
        <f t="shared" si="2"/>
        <v>1.014038859</v>
      </c>
      <c r="N58" s="11">
        <f t="shared" ca="1" si="3"/>
        <v>1.0163893909999999</v>
      </c>
      <c r="O58" s="17">
        <f t="shared" si="15"/>
        <v>0</v>
      </c>
      <c r="P58" s="13">
        <f t="shared" ca="1" si="4"/>
        <v>16.389390989999999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44167</v>
      </c>
      <c r="B59" s="70">
        <f t="shared" ca="1" si="24"/>
        <v>1016.9225259999999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1.00239284905144</v>
      </c>
      <c r="G59" s="13">
        <f t="shared" si="10"/>
        <v>1</v>
      </c>
      <c r="H59" s="13">
        <f t="shared" ca="1" si="1"/>
        <v>1.0023928499999999</v>
      </c>
      <c r="I59" s="12">
        <f t="shared" si="11"/>
        <v>0.12</v>
      </c>
      <c r="J59" s="34">
        <f t="shared" si="12"/>
        <v>44120</v>
      </c>
      <c r="K59" s="2">
        <f t="shared" si="13"/>
        <v>32</v>
      </c>
      <c r="L59" s="17">
        <f t="shared" si="14"/>
        <v>32</v>
      </c>
      <c r="M59" s="11">
        <f t="shared" si="2"/>
        <v>1.0144949919999999</v>
      </c>
      <c r="N59" s="11">
        <f t="shared" ca="1" si="3"/>
        <v>1.0169225260000001</v>
      </c>
      <c r="O59" s="17">
        <f t="shared" si="15"/>
        <v>0</v>
      </c>
      <c r="P59" s="13">
        <f t="shared" ca="1" si="4"/>
        <v>16.922526000000001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44168</v>
      </c>
      <c r="B60" s="70">
        <f t="shared" ca="1" si="24"/>
        <v>1017.455947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0.12</v>
      </c>
      <c r="J60" s="34">
        <f t="shared" si="12"/>
        <v>44120</v>
      </c>
      <c r="K60" s="2">
        <f t="shared" si="13"/>
        <v>33</v>
      </c>
      <c r="L60" s="17">
        <f t="shared" si="14"/>
        <v>33</v>
      </c>
      <c r="M60" s="11">
        <f t="shared" si="2"/>
        <v>1.014951331</v>
      </c>
      <c r="N60" s="11">
        <f t="shared" ca="1" si="3"/>
        <v>1.017455947</v>
      </c>
      <c r="O60" s="17">
        <f t="shared" si="15"/>
        <v>0</v>
      </c>
      <c r="P60" s="13">
        <f t="shared" ca="1" si="4"/>
        <v>17.455946999999998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44169</v>
      </c>
      <c r="B61" s="70">
        <f t="shared" ca="1" si="24"/>
        <v>1017.98963999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0.12</v>
      </c>
      <c r="J61" s="34">
        <f t="shared" si="12"/>
        <v>44120</v>
      </c>
      <c r="K61" s="2">
        <f t="shared" si="13"/>
        <v>34</v>
      </c>
      <c r="L61" s="17">
        <f t="shared" si="14"/>
        <v>34</v>
      </c>
      <c r="M61" s="11">
        <f t="shared" si="2"/>
        <v>1.0154078740000001</v>
      </c>
      <c r="N61" s="11">
        <f t="shared" ca="1" si="3"/>
        <v>1.0179896399999999</v>
      </c>
      <c r="O61" s="17">
        <f t="shared" si="15"/>
        <v>0</v>
      </c>
      <c r="P61" s="13">
        <f t="shared" ca="1" si="4"/>
        <v>17.989639990000001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44170</v>
      </c>
      <c r="B62" s="70">
        <f t="shared" ca="1" si="24"/>
        <v>1018.52361799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0.12</v>
      </c>
      <c r="J62" s="34">
        <f t="shared" si="12"/>
        <v>44120</v>
      </c>
      <c r="K62" s="2">
        <f t="shared" si="13"/>
        <v>34</v>
      </c>
      <c r="L62" s="17">
        <f t="shared" si="14"/>
        <v>35</v>
      </c>
      <c r="M62" s="11">
        <f t="shared" si="2"/>
        <v>1.0158646229999999</v>
      </c>
      <c r="N62" s="11">
        <f t="shared" ca="1" si="3"/>
        <v>1.0185236179999999</v>
      </c>
      <c r="O62" s="17">
        <f t="shared" si="15"/>
        <v>0</v>
      </c>
      <c r="P62" s="13">
        <f t="shared" ca="1" si="4"/>
        <v>18.523617990000002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44171</v>
      </c>
      <c r="B63" s="70">
        <f t="shared" ca="1" si="24"/>
        <v>1018.52361799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1.00261747199338</v>
      </c>
      <c r="G63" s="13">
        <f t="shared" si="10"/>
        <v>1</v>
      </c>
      <c r="H63" s="13">
        <f t="shared" ca="1" si="1"/>
        <v>1.0026174699999999</v>
      </c>
      <c r="I63" s="12">
        <f t="shared" si="11"/>
        <v>0.12</v>
      </c>
      <c r="J63" s="34">
        <f t="shared" si="12"/>
        <v>44120</v>
      </c>
      <c r="K63" s="2">
        <f t="shared" si="13"/>
        <v>34</v>
      </c>
      <c r="L63" s="17">
        <f t="shared" si="14"/>
        <v>35</v>
      </c>
      <c r="M63" s="11">
        <f t="shared" si="2"/>
        <v>1.0158646229999999</v>
      </c>
      <c r="N63" s="11">
        <f t="shared" ca="1" si="3"/>
        <v>1.0185236179999999</v>
      </c>
      <c r="O63" s="17">
        <f t="shared" si="15"/>
        <v>0</v>
      </c>
      <c r="P63" s="13">
        <f t="shared" ca="1" si="4"/>
        <v>18.523617990000002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44172</v>
      </c>
      <c r="B64" s="70">
        <f t="shared" ca="1" si="24"/>
        <v>1018.52361799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1.00261747199338</v>
      </c>
      <c r="G64" s="13">
        <f t="shared" si="10"/>
        <v>1</v>
      </c>
      <c r="H64" s="13">
        <f t="shared" ca="1" si="1"/>
        <v>1.0026174699999999</v>
      </c>
      <c r="I64" s="12">
        <f t="shared" si="11"/>
        <v>0.12</v>
      </c>
      <c r="J64" s="34">
        <f t="shared" si="12"/>
        <v>44120</v>
      </c>
      <c r="K64" s="2">
        <f t="shared" si="13"/>
        <v>35</v>
      </c>
      <c r="L64" s="17">
        <f t="shared" si="14"/>
        <v>35</v>
      </c>
      <c r="M64" s="11">
        <f t="shared" si="2"/>
        <v>1.0158646229999999</v>
      </c>
      <c r="N64" s="11">
        <f t="shared" ca="1" si="3"/>
        <v>1.0185236179999999</v>
      </c>
      <c r="O64" s="17">
        <f t="shared" si="15"/>
        <v>0</v>
      </c>
      <c r="P64" s="13">
        <f t="shared" ca="1" si="4"/>
        <v>18.523617990000002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44173</v>
      </c>
      <c r="B65" s="70">
        <f t="shared" ca="1" si="24"/>
        <v>1019.0578809900001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1.0026923574923701</v>
      </c>
      <c r="G65" s="13">
        <f t="shared" si="10"/>
        <v>1</v>
      </c>
      <c r="H65" s="13">
        <f t="shared" ca="1" si="1"/>
        <v>1.0026923599999999</v>
      </c>
      <c r="I65" s="12">
        <f t="shared" si="11"/>
        <v>0.12</v>
      </c>
      <c r="J65" s="34">
        <f t="shared" si="12"/>
        <v>44120</v>
      </c>
      <c r="K65" s="2">
        <f t="shared" si="13"/>
        <v>36</v>
      </c>
      <c r="L65" s="17">
        <f t="shared" si="14"/>
        <v>36</v>
      </c>
      <c r="M65" s="11">
        <f t="shared" si="2"/>
        <v>1.016321577</v>
      </c>
      <c r="N65" s="11">
        <f t="shared" ca="1" si="3"/>
        <v>1.0190578809999999</v>
      </c>
      <c r="O65" s="17">
        <f t="shared" si="15"/>
        <v>0</v>
      </c>
      <c r="P65" s="13">
        <f t="shared" ca="1" si="4"/>
        <v>19.057880990000001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44174</v>
      </c>
      <c r="B66" s="70">
        <f t="shared" ca="1" si="24"/>
        <v>1019.592418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1.00276724858455</v>
      </c>
      <c r="G66" s="13">
        <f t="shared" si="10"/>
        <v>1</v>
      </c>
      <c r="H66" s="13">
        <f t="shared" ca="1" si="1"/>
        <v>1.00276725</v>
      </c>
      <c r="I66" s="12">
        <f t="shared" si="11"/>
        <v>0.12</v>
      </c>
      <c r="J66" s="34">
        <f t="shared" si="12"/>
        <v>44120</v>
      </c>
      <c r="K66" s="2">
        <f t="shared" si="13"/>
        <v>37</v>
      </c>
      <c r="L66" s="17">
        <f t="shared" si="14"/>
        <v>37</v>
      </c>
      <c r="M66" s="11">
        <f t="shared" si="2"/>
        <v>1.0167787370000001</v>
      </c>
      <c r="N66" s="11">
        <f t="shared" ca="1" si="3"/>
        <v>1.019592418</v>
      </c>
      <c r="O66" s="17">
        <f t="shared" si="15"/>
        <v>0</v>
      </c>
      <c r="P66" s="13">
        <f t="shared" ca="1" si="4"/>
        <v>19.592417999999999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44175</v>
      </c>
      <c r="B67" s="70">
        <f t="shared" ca="1" si="24"/>
        <v>1020.127241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0.12</v>
      </c>
      <c r="J67" s="34">
        <f t="shared" si="12"/>
        <v>44120</v>
      </c>
      <c r="K67" s="2">
        <f t="shared" si="13"/>
        <v>38</v>
      </c>
      <c r="L67" s="17">
        <f t="shared" si="14"/>
        <v>38</v>
      </c>
      <c r="M67" s="11">
        <f t="shared" si="2"/>
        <v>1.0172361029999999</v>
      </c>
      <c r="N67" s="11">
        <f t="shared" ca="1" si="3"/>
        <v>1.020127241</v>
      </c>
      <c r="O67" s="17">
        <f t="shared" si="15"/>
        <v>0</v>
      </c>
      <c r="P67" s="13">
        <f t="shared" ca="1" si="4"/>
        <v>20.127241000000001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44176</v>
      </c>
      <c r="B68" s="70">
        <f t="shared" ca="1" si="24"/>
        <v>1020.662337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1.0029170475501701</v>
      </c>
      <c r="G68" s="13">
        <f t="shared" si="10"/>
        <v>1</v>
      </c>
      <c r="H68" s="13">
        <f t="shared" ca="1" si="1"/>
        <v>1.00291705</v>
      </c>
      <c r="I68" s="12">
        <f t="shared" si="11"/>
        <v>0.12</v>
      </c>
      <c r="J68" s="34">
        <f t="shared" si="12"/>
        <v>44120</v>
      </c>
      <c r="K68" s="2">
        <f t="shared" si="13"/>
        <v>39</v>
      </c>
      <c r="L68" s="17">
        <f t="shared" si="14"/>
        <v>39</v>
      </c>
      <c r="M68" s="11">
        <f t="shared" si="2"/>
        <v>1.017693674</v>
      </c>
      <c r="N68" s="11">
        <f t="shared" ca="1" si="3"/>
        <v>1.0206623370000001</v>
      </c>
      <c r="O68" s="17">
        <f t="shared" si="15"/>
        <v>0</v>
      </c>
      <c r="P68" s="13">
        <f t="shared" ca="1" si="4"/>
        <v>20.662337000000001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44177</v>
      </c>
      <c r="B69" s="70">
        <f t="shared" ca="1" si="24"/>
        <v>1021.19771899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1.00299195542445</v>
      </c>
      <c r="G69" s="13">
        <f t="shared" si="10"/>
        <v>1</v>
      </c>
      <c r="H69" s="13">
        <f t="shared" ca="1" si="1"/>
        <v>1.0029919599999999</v>
      </c>
      <c r="I69" s="12">
        <f t="shared" si="11"/>
        <v>0.12</v>
      </c>
      <c r="J69" s="34">
        <f t="shared" si="12"/>
        <v>44120</v>
      </c>
      <c r="K69" s="2">
        <f t="shared" si="13"/>
        <v>39</v>
      </c>
      <c r="L69" s="17">
        <f t="shared" si="14"/>
        <v>40</v>
      </c>
      <c r="M69" s="11">
        <f t="shared" si="2"/>
        <v>1.018151451</v>
      </c>
      <c r="N69" s="11">
        <f t="shared" ca="1" si="3"/>
        <v>1.0211977189999999</v>
      </c>
      <c r="O69" s="17">
        <f t="shared" si="15"/>
        <v>0</v>
      </c>
      <c r="P69" s="13">
        <f t="shared" ca="1" si="4"/>
        <v>21.197718989999998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44178</v>
      </c>
      <c r="B70" s="70">
        <f t="shared" ca="1" si="24"/>
        <v>1021.19771899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0.12</v>
      </c>
      <c r="J70" s="34">
        <f t="shared" si="12"/>
        <v>44120</v>
      </c>
      <c r="K70" s="2">
        <f t="shared" si="13"/>
        <v>39</v>
      </c>
      <c r="L70" s="17">
        <f t="shared" si="14"/>
        <v>40</v>
      </c>
      <c r="M70" s="11">
        <f t="shared" si="2"/>
        <v>1.018151451</v>
      </c>
      <c r="N70" s="11">
        <f t="shared" ca="1" si="3"/>
        <v>1.0211977189999999</v>
      </c>
      <c r="O70" s="17">
        <f t="shared" si="15"/>
        <v>0</v>
      </c>
      <c r="P70" s="13">
        <f t="shared" ca="1" si="4"/>
        <v>21.197718989999998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44179</v>
      </c>
      <c r="B71" s="70">
        <f t="shared" ca="1" si="24"/>
        <v>1021.19771899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1.00299195542445</v>
      </c>
      <c r="G71" s="13">
        <f t="shared" si="10"/>
        <v>1</v>
      </c>
      <c r="H71" s="13">
        <f t="shared" ca="1" si="1"/>
        <v>1.0029919599999999</v>
      </c>
      <c r="I71" s="12">
        <f t="shared" si="11"/>
        <v>0.12</v>
      </c>
      <c r="J71" s="34">
        <f t="shared" si="12"/>
        <v>44120</v>
      </c>
      <c r="K71" s="2">
        <f t="shared" si="13"/>
        <v>40</v>
      </c>
      <c r="L71" s="17">
        <f t="shared" si="14"/>
        <v>40</v>
      </c>
      <c r="M71" s="11">
        <f t="shared" si="2"/>
        <v>1.018151451</v>
      </c>
      <c r="N71" s="11">
        <f t="shared" ca="1" si="3"/>
        <v>1.0211977189999999</v>
      </c>
      <c r="O71" s="17">
        <f t="shared" si="15"/>
        <v>0</v>
      </c>
      <c r="P71" s="13">
        <f t="shared" ca="1" si="4"/>
        <v>21.197718989999998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44180</v>
      </c>
      <c r="B72" s="70">
        <f t="shared" ca="1" si="24"/>
        <v>1021.733377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1.00306686889361</v>
      </c>
      <c r="G72" s="13">
        <f t="shared" si="10"/>
        <v>1</v>
      </c>
      <c r="H72" s="13">
        <f t="shared" ca="1" si="1"/>
        <v>1.0030668700000001</v>
      </c>
      <c r="I72" s="12">
        <f t="shared" si="11"/>
        <v>0.12</v>
      </c>
      <c r="J72" s="34">
        <f t="shared" si="12"/>
        <v>44120</v>
      </c>
      <c r="K72" s="2">
        <f t="shared" si="13"/>
        <v>41</v>
      </c>
      <c r="L72" s="17">
        <f t="shared" si="14"/>
        <v>41</v>
      </c>
      <c r="M72" s="11">
        <f t="shared" si="2"/>
        <v>1.018609434</v>
      </c>
      <c r="N72" s="11">
        <f t="shared" ca="1" si="3"/>
        <v>1.0217333770000001</v>
      </c>
      <c r="O72" s="17">
        <f t="shared" si="15"/>
        <v>0</v>
      </c>
      <c r="P72" s="13">
        <f t="shared" ca="1" si="4"/>
        <v>21.733377000000001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44181</v>
      </c>
      <c r="B73" s="70">
        <f t="shared" ca="1" si="24"/>
        <v>1022.269319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0.12</v>
      </c>
      <c r="J73" s="34">
        <f t="shared" si="12"/>
        <v>44120</v>
      </c>
      <c r="K73" s="2">
        <f t="shared" si="13"/>
        <v>42</v>
      </c>
      <c r="L73" s="17">
        <f t="shared" si="14"/>
        <v>42</v>
      </c>
      <c r="M73" s="11">
        <f t="shared" si="2"/>
        <v>1.019067623</v>
      </c>
      <c r="N73" s="11">
        <f t="shared" ca="1" si="3"/>
        <v>1.0222693190000001</v>
      </c>
      <c r="O73" s="17">
        <f t="shared" si="15"/>
        <v>0</v>
      </c>
      <c r="P73" s="13">
        <f t="shared" ca="1" si="4"/>
        <v>22.269318999999999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44182</v>
      </c>
      <c r="B74" s="70">
        <f t="shared" ca="1" si="24"/>
        <v>1022.805538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1.0032167126181899</v>
      </c>
      <c r="G74" s="13">
        <f t="shared" si="10"/>
        <v>1</v>
      </c>
      <c r="H74" s="13">
        <f t="shared" ca="1" si="1"/>
        <v>1.00321671</v>
      </c>
      <c r="I74" s="12">
        <f t="shared" si="11"/>
        <v>0.12</v>
      </c>
      <c r="J74" s="34">
        <f t="shared" si="12"/>
        <v>44120</v>
      </c>
      <c r="K74" s="2">
        <f t="shared" si="13"/>
        <v>43</v>
      </c>
      <c r="L74" s="17">
        <f t="shared" si="14"/>
        <v>43</v>
      </c>
      <c r="M74" s="11">
        <f t="shared" si="2"/>
        <v>1.0195260180000001</v>
      </c>
      <c r="N74" s="11">
        <f t="shared" ca="1" si="3"/>
        <v>1.0228055380000001</v>
      </c>
      <c r="O74" s="17">
        <f t="shared" si="15"/>
        <v>0</v>
      </c>
      <c r="P74" s="13">
        <f t="shared" ca="1" si="4"/>
        <v>22.805537999999999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44183</v>
      </c>
      <c r="B75" s="70">
        <f t="shared" ca="1" si="24"/>
        <v>1023.342041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1.0032916428744501</v>
      </c>
      <c r="G75" s="13">
        <f t="shared" si="10"/>
        <v>1</v>
      </c>
      <c r="H75" s="13">
        <f t="shared" ca="1" si="1"/>
        <v>1.00329164</v>
      </c>
      <c r="I75" s="12">
        <f t="shared" si="11"/>
        <v>0.12</v>
      </c>
      <c r="J75" s="34">
        <f t="shared" si="12"/>
        <v>44120</v>
      </c>
      <c r="K75" s="2">
        <f t="shared" si="13"/>
        <v>44</v>
      </c>
      <c r="L75" s="17">
        <f t="shared" si="14"/>
        <v>44</v>
      </c>
      <c r="M75" s="11">
        <f t="shared" si="2"/>
        <v>1.0199846189999999</v>
      </c>
      <c r="N75" s="11">
        <f t="shared" ca="1" si="3"/>
        <v>1.023342041</v>
      </c>
      <c r="O75" s="17">
        <f t="shared" si="15"/>
        <v>0</v>
      </c>
      <c r="P75" s="13">
        <f t="shared" ca="1" si="4"/>
        <v>23.342040999999998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44184</v>
      </c>
      <c r="B76" s="70">
        <f t="shared" ca="1" si="24"/>
        <v>1023.878831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1.0033665787272601</v>
      </c>
      <c r="G76" s="13">
        <f t="shared" si="10"/>
        <v>1</v>
      </c>
      <c r="H76" s="13">
        <f t="shared" ref="H76:H139" ca="1" si="28">ROUND(F76/G76,8)</f>
        <v>1.00336658</v>
      </c>
      <c r="I76" s="12">
        <f t="shared" si="11"/>
        <v>0.12</v>
      </c>
      <c r="J76" s="34">
        <f t="shared" si="12"/>
        <v>44120</v>
      </c>
      <c r="K76" s="2">
        <f t="shared" si="13"/>
        <v>44</v>
      </c>
      <c r="L76" s="17">
        <f t="shared" si="14"/>
        <v>45</v>
      </c>
      <c r="M76" s="11">
        <f t="shared" ref="M76:M139" si="29">ROUND((I76+1)^(L76/252),9)</f>
        <v>1.020443427</v>
      </c>
      <c r="N76" s="11">
        <f t="shared" ref="N76:N139" ca="1" si="30">ROUND(H76*M76,9)</f>
        <v>1.023878831</v>
      </c>
      <c r="O76" s="17">
        <f t="shared" si="15"/>
        <v>0</v>
      </c>
      <c r="P76" s="13">
        <f t="shared" ref="P76:P139" ca="1" si="31">TRUNC(((N76-1)*C76),8)</f>
        <v>23.878831000000002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44185</v>
      </c>
      <c r="B77" s="70">
        <f t="shared" ca="1" si="24"/>
        <v>1023.878831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1.0033665787272601</v>
      </c>
      <c r="G77" s="13">
        <f t="shared" ref="G77:G140" si="35">IF(O76&gt;0,F76,G76)</f>
        <v>1</v>
      </c>
      <c r="H77" s="13">
        <f t="shared" ca="1" si="28"/>
        <v>1.00336658</v>
      </c>
      <c r="I77" s="12">
        <f t="shared" ref="I77:I140" si="36">I76</f>
        <v>0.12</v>
      </c>
      <c r="J77" s="34">
        <f t="shared" ref="J77:J140" si="37">IF(O76&gt;0,VLOOKUP(O76,X$12:AH$150,2),J76)</f>
        <v>44120</v>
      </c>
      <c r="K77" s="2">
        <f t="shared" ref="K77:K140" si="38">IF(A77&gt;J77,IF(NETWORKDAYS(J77,A77,$X$31:$X$544)-1=0,1,NETWORKDAYS(J77,A77,$X$31:$X$544)-1),0)</f>
        <v>44</v>
      </c>
      <c r="L77" s="17">
        <f t="shared" ref="L77:L140" si="39">IF(AND(K77=1,K76=1),1,IF(K77&gt;0,IF(K77=K76,K77+1,K77),0))</f>
        <v>45</v>
      </c>
      <c r="M77" s="11">
        <f t="shared" si="29"/>
        <v>1.020443427</v>
      </c>
      <c r="N77" s="11">
        <f t="shared" ca="1" si="30"/>
        <v>1.023878831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23.878831000000002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44186</v>
      </c>
      <c r="B78" s="70">
        <f t="shared" ref="B78:B141" ca="1" si="44">IF(A78&lt;=TODAY(),C78+P78,IF(AND(A78&gt;TODAY(),A78&lt;=$B$1),IF(VLOOKUP(TODAY(),$A$10:$D$5000,4,FALSE)=0,"n.d",C78+P78),"n.d"))</f>
        <v>1023.878831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1.0033665787272601</v>
      </c>
      <c r="G78" s="13">
        <f t="shared" si="35"/>
        <v>1</v>
      </c>
      <c r="H78" s="13">
        <f t="shared" ca="1" si="28"/>
        <v>1.00336658</v>
      </c>
      <c r="I78" s="12">
        <f t="shared" si="36"/>
        <v>0.12</v>
      </c>
      <c r="J78" s="34">
        <f t="shared" si="37"/>
        <v>44120</v>
      </c>
      <c r="K78" s="2">
        <f t="shared" si="38"/>
        <v>45</v>
      </c>
      <c r="L78" s="17">
        <f t="shared" si="39"/>
        <v>45</v>
      </c>
      <c r="M78" s="11">
        <f t="shared" si="29"/>
        <v>1.020443427</v>
      </c>
      <c r="N78" s="11">
        <f t="shared" ca="1" si="30"/>
        <v>1.023878831</v>
      </c>
      <c r="O78" s="17">
        <f t="shared" si="40"/>
        <v>0</v>
      </c>
      <c r="P78" s="13">
        <f t="shared" ca="1" si="31"/>
        <v>23.878831000000002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44187</v>
      </c>
      <c r="B79" s="70">
        <f t="shared" ca="1" si="44"/>
        <v>1024.41589699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1.0034415201770199</v>
      </c>
      <c r="G79" s="13">
        <f t="shared" si="35"/>
        <v>1</v>
      </c>
      <c r="H79" s="13">
        <f t="shared" ca="1" si="28"/>
        <v>1.00344152</v>
      </c>
      <c r="I79" s="12">
        <f t="shared" si="36"/>
        <v>0.12</v>
      </c>
      <c r="J79" s="34">
        <f t="shared" si="37"/>
        <v>44120</v>
      </c>
      <c r="K79" s="2">
        <f t="shared" si="38"/>
        <v>46</v>
      </c>
      <c r="L79" s="17">
        <f t="shared" si="39"/>
        <v>46</v>
      </c>
      <c r="M79" s="11">
        <f t="shared" si="29"/>
        <v>1.020902441</v>
      </c>
      <c r="N79" s="11">
        <f t="shared" ca="1" si="30"/>
        <v>1.0244158969999999</v>
      </c>
      <c r="O79" s="17">
        <f t="shared" si="40"/>
        <v>0</v>
      </c>
      <c r="P79" s="13">
        <f t="shared" ca="1" si="31"/>
        <v>24.41589699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44188</v>
      </c>
      <c r="B80" s="70">
        <f t="shared" ca="1" si="44"/>
        <v>1024.9532489999999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1.0035164672241601</v>
      </c>
      <c r="G80" s="13">
        <f t="shared" si="35"/>
        <v>1</v>
      </c>
      <c r="H80" s="13">
        <f t="shared" ca="1" si="28"/>
        <v>1.0035164700000001</v>
      </c>
      <c r="I80" s="12">
        <f t="shared" si="36"/>
        <v>0.12</v>
      </c>
      <c r="J80" s="34">
        <f t="shared" si="37"/>
        <v>44120</v>
      </c>
      <c r="K80" s="2">
        <f t="shared" si="38"/>
        <v>47</v>
      </c>
      <c r="L80" s="17">
        <f t="shared" si="39"/>
        <v>47</v>
      </c>
      <c r="M80" s="11">
        <f t="shared" si="29"/>
        <v>1.021361661</v>
      </c>
      <c r="N80" s="11">
        <f t="shared" ca="1" si="30"/>
        <v>1.024953249</v>
      </c>
      <c r="O80" s="17">
        <f t="shared" si="40"/>
        <v>0</v>
      </c>
      <c r="P80" s="13">
        <f t="shared" ca="1" si="31"/>
        <v>24.953249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44189</v>
      </c>
      <c r="B81" s="70">
        <f t="shared" ca="1" si="44"/>
        <v>1025.490877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1.0035914198691001</v>
      </c>
      <c r="G81" s="13">
        <f t="shared" si="35"/>
        <v>1</v>
      </c>
      <c r="H81" s="13">
        <f t="shared" ca="1" si="28"/>
        <v>1.00359142</v>
      </c>
      <c r="I81" s="12">
        <f t="shared" si="36"/>
        <v>0.12</v>
      </c>
      <c r="J81" s="34">
        <f t="shared" si="37"/>
        <v>44120</v>
      </c>
      <c r="K81" s="2">
        <f t="shared" si="38"/>
        <v>48</v>
      </c>
      <c r="L81" s="17">
        <f t="shared" si="39"/>
        <v>48</v>
      </c>
      <c r="M81" s="11">
        <f t="shared" si="29"/>
        <v>1.021821088</v>
      </c>
      <c r="N81" s="11">
        <f t="shared" ca="1" si="30"/>
        <v>1.025490877</v>
      </c>
      <c r="O81" s="17">
        <f t="shared" si="40"/>
        <v>0</v>
      </c>
      <c r="P81" s="13">
        <f t="shared" ca="1" si="31"/>
        <v>25.490877000000001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44190</v>
      </c>
      <c r="B82" s="70">
        <f t="shared" ca="1" si="44"/>
        <v>1026.0287920000001</v>
      </c>
      <c r="C82" s="6">
        <f t="shared" si="34"/>
        <v>1000</v>
      </c>
      <c r="D82" s="12">
        <f ca="1">IF(A82&lt;$B$1,VLOOKUP(A82,[1]DI!$A$4:$B$15000,2,FALSE),0)</f>
        <v>0</v>
      </c>
      <c r="E82" s="13">
        <f t="shared" ca="1" si="27"/>
        <v>1</v>
      </c>
      <c r="F82" s="13">
        <f ca="1">(TRUNC(PRODUCT($E$12:$E81),16))</f>
        <v>1.0036663781122499</v>
      </c>
      <c r="G82" s="13">
        <f t="shared" si="35"/>
        <v>1</v>
      </c>
      <c r="H82" s="13">
        <f t="shared" ca="1" si="28"/>
        <v>1.0036663800000001</v>
      </c>
      <c r="I82" s="12">
        <f t="shared" si="36"/>
        <v>0.12</v>
      </c>
      <c r="J82" s="34">
        <f t="shared" si="37"/>
        <v>44120</v>
      </c>
      <c r="K82" s="2">
        <f t="shared" si="38"/>
        <v>48</v>
      </c>
      <c r="L82" s="17">
        <f t="shared" si="39"/>
        <v>49</v>
      </c>
      <c r="M82" s="11">
        <f t="shared" si="29"/>
        <v>1.0222807220000001</v>
      </c>
      <c r="N82" s="11">
        <f t="shared" ca="1" si="30"/>
        <v>1.026028792</v>
      </c>
      <c r="O82" s="17">
        <f t="shared" si="40"/>
        <v>0</v>
      </c>
      <c r="P82" s="13">
        <f t="shared" ca="1" si="31"/>
        <v>26.028791999999999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44191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44120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44192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44120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44193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44120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44194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44120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44195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44120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44196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44120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44197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0</v>
      </c>
      <c r="E89" s="13">
        <f t="shared" ca="1" si="27"/>
        <v>1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44120</v>
      </c>
      <c r="K89" s="2">
        <f t="shared" si="38"/>
        <v>52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44198</v>
      </c>
      <c r="B90" s="70">
        <f t="shared" ca="1" si="44"/>
        <v>1028.1832669999999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1.00396626707534</v>
      </c>
      <c r="G90" s="13">
        <f t="shared" si="35"/>
        <v>1</v>
      </c>
      <c r="H90" s="13">
        <f t="shared" ca="1" si="28"/>
        <v>1.00396627</v>
      </c>
      <c r="I90" s="12">
        <f t="shared" si="36"/>
        <v>0.12</v>
      </c>
      <c r="J90" s="34">
        <f t="shared" si="37"/>
        <v>44120</v>
      </c>
      <c r="K90" s="2">
        <f t="shared" si="38"/>
        <v>52</v>
      </c>
      <c r="L90" s="17">
        <f t="shared" si="39"/>
        <v>53</v>
      </c>
      <c r="M90" s="11">
        <f t="shared" si="29"/>
        <v>1.0241213250000001</v>
      </c>
      <c r="N90" s="11">
        <f t="shared" ca="1" si="30"/>
        <v>1.028183267</v>
      </c>
      <c r="O90" s="17">
        <f t="shared" si="40"/>
        <v>0</v>
      </c>
      <c r="P90" s="13">
        <f t="shared" ca="1" si="31"/>
        <v>28.183267000000001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44199</v>
      </c>
      <c r="B91" s="70">
        <f t="shared" ca="1" si="44"/>
        <v>1028.1832669999999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1.00396626707534</v>
      </c>
      <c r="G91" s="13">
        <f t="shared" si="35"/>
        <v>1</v>
      </c>
      <c r="H91" s="13">
        <f t="shared" ca="1" si="28"/>
        <v>1.00396627</v>
      </c>
      <c r="I91" s="12">
        <f t="shared" si="36"/>
        <v>0.12</v>
      </c>
      <c r="J91" s="34">
        <f t="shared" si="37"/>
        <v>44120</v>
      </c>
      <c r="K91" s="2">
        <f t="shared" si="38"/>
        <v>52</v>
      </c>
      <c r="L91" s="17">
        <f t="shared" si="39"/>
        <v>53</v>
      </c>
      <c r="M91" s="11">
        <f t="shared" si="29"/>
        <v>1.0241213250000001</v>
      </c>
      <c r="N91" s="11">
        <f t="shared" ca="1" si="30"/>
        <v>1.028183267</v>
      </c>
      <c r="O91" s="17">
        <f t="shared" si="40"/>
        <v>0</v>
      </c>
      <c r="P91" s="13">
        <f t="shared" ca="1" si="31"/>
        <v>28.183267000000001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44200</v>
      </c>
      <c r="B92" s="70">
        <f t="shared" ca="1" si="44"/>
        <v>1028.1832669999999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1.00396626707534</v>
      </c>
      <c r="G92" s="13">
        <f t="shared" si="35"/>
        <v>1</v>
      </c>
      <c r="H92" s="13">
        <f t="shared" ca="1" si="28"/>
        <v>1.00396627</v>
      </c>
      <c r="I92" s="12">
        <f t="shared" si="36"/>
        <v>0.12</v>
      </c>
      <c r="J92" s="34">
        <f t="shared" si="37"/>
        <v>44120</v>
      </c>
      <c r="K92" s="2">
        <f t="shared" si="38"/>
        <v>53</v>
      </c>
      <c r="L92" s="17">
        <f t="shared" si="39"/>
        <v>53</v>
      </c>
      <c r="M92" s="11">
        <f t="shared" si="29"/>
        <v>1.0241213250000001</v>
      </c>
      <c r="N92" s="11">
        <f t="shared" ca="1" si="30"/>
        <v>1.028183267</v>
      </c>
      <c r="O92" s="17">
        <f t="shared" si="40"/>
        <v>0</v>
      </c>
      <c r="P92" s="13">
        <f t="shared" ca="1" si="31"/>
        <v>28.183267000000001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44201</v>
      </c>
      <c r="B93" s="70">
        <f t="shared" ca="1" si="44"/>
        <v>1028.7225860000001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1.0040412533158301</v>
      </c>
      <c r="G93" s="13">
        <f t="shared" si="35"/>
        <v>1</v>
      </c>
      <c r="H93" s="13">
        <f t="shared" ca="1" si="28"/>
        <v>1.00404125</v>
      </c>
      <c r="I93" s="12">
        <f t="shared" si="36"/>
        <v>0.12</v>
      </c>
      <c r="J93" s="34">
        <f t="shared" si="37"/>
        <v>44120</v>
      </c>
      <c r="K93" s="2">
        <f t="shared" si="38"/>
        <v>54</v>
      </c>
      <c r="L93" s="17">
        <f t="shared" si="39"/>
        <v>54</v>
      </c>
      <c r="M93" s="11">
        <f t="shared" si="29"/>
        <v>1.0245819940000001</v>
      </c>
      <c r="N93" s="11">
        <f t="shared" ca="1" si="30"/>
        <v>1.028722586</v>
      </c>
      <c r="O93" s="17">
        <f t="shared" si="40"/>
        <v>0</v>
      </c>
      <c r="P93" s="13">
        <f t="shared" ca="1" si="31"/>
        <v>28.722586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44202</v>
      </c>
      <c r="B94" s="70">
        <f t="shared" ca="1" si="44"/>
        <v>1029.2622019999999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1.00411624515704</v>
      </c>
      <c r="G94" s="13">
        <f t="shared" si="35"/>
        <v>1</v>
      </c>
      <c r="H94" s="13">
        <f t="shared" ca="1" si="28"/>
        <v>1.00411625</v>
      </c>
      <c r="I94" s="12">
        <f t="shared" si="36"/>
        <v>0.12</v>
      </c>
      <c r="J94" s="34">
        <f t="shared" si="37"/>
        <v>44120</v>
      </c>
      <c r="K94" s="2">
        <f t="shared" si="38"/>
        <v>55</v>
      </c>
      <c r="L94" s="17">
        <f t="shared" si="39"/>
        <v>55</v>
      </c>
      <c r="M94" s="11">
        <f t="shared" si="29"/>
        <v>1.025042869</v>
      </c>
      <c r="N94" s="11">
        <f t="shared" ca="1" si="30"/>
        <v>1.029262202</v>
      </c>
      <c r="O94" s="17">
        <f t="shared" si="40"/>
        <v>0</v>
      </c>
      <c r="P94" s="13">
        <f t="shared" ca="1" si="31"/>
        <v>29.262201999999998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44203</v>
      </c>
      <c r="B95" s="70">
        <f t="shared" ca="1" si="44"/>
        <v>1029.802085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1.00419124259939</v>
      </c>
      <c r="G95" s="13">
        <f t="shared" si="35"/>
        <v>1</v>
      </c>
      <c r="H95" s="13">
        <f t="shared" ca="1" si="28"/>
        <v>1.0041912399999999</v>
      </c>
      <c r="I95" s="12">
        <f t="shared" si="36"/>
        <v>0.12</v>
      </c>
      <c r="J95" s="34">
        <f t="shared" si="37"/>
        <v>44120</v>
      </c>
      <c r="K95" s="2">
        <f t="shared" si="38"/>
        <v>56</v>
      </c>
      <c r="L95" s="17">
        <f t="shared" si="39"/>
        <v>56</v>
      </c>
      <c r="M95" s="11">
        <f t="shared" si="29"/>
        <v>1.025503952</v>
      </c>
      <c r="N95" s="11">
        <f t="shared" ca="1" si="30"/>
        <v>1.029802085</v>
      </c>
      <c r="O95" s="17">
        <f t="shared" si="40"/>
        <v>0</v>
      </c>
      <c r="P95" s="13">
        <f t="shared" ca="1" si="31"/>
        <v>29.802085000000002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44204</v>
      </c>
      <c r="B96" s="70">
        <f t="shared" ca="1" si="44"/>
        <v>1030.34226599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1.0042662456433</v>
      </c>
      <c r="G96" s="13">
        <f t="shared" si="35"/>
        <v>1</v>
      </c>
      <c r="H96" s="13">
        <f t="shared" ca="1" si="28"/>
        <v>1.0042662499999999</v>
      </c>
      <c r="I96" s="12">
        <f t="shared" si="36"/>
        <v>0.12</v>
      </c>
      <c r="J96" s="34">
        <f t="shared" si="37"/>
        <v>44120</v>
      </c>
      <c r="K96" s="2">
        <f t="shared" si="38"/>
        <v>57</v>
      </c>
      <c r="L96" s="17">
        <f t="shared" si="39"/>
        <v>57</v>
      </c>
      <c r="M96" s="11">
        <f t="shared" si="29"/>
        <v>1.0259652420000001</v>
      </c>
      <c r="N96" s="11">
        <f t="shared" ca="1" si="30"/>
        <v>1.0303422659999999</v>
      </c>
      <c r="O96" s="17">
        <f t="shared" si="40"/>
        <v>0</v>
      </c>
      <c r="P96" s="13">
        <f t="shared" ca="1" si="31"/>
        <v>30.342265990000001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44205</v>
      </c>
      <c r="B97" s="70">
        <f t="shared" ca="1" si="44"/>
        <v>1030.8827149900001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1.0043412542891901</v>
      </c>
      <c r="G97" s="13">
        <f t="shared" si="35"/>
        <v>1</v>
      </c>
      <c r="H97" s="13">
        <f t="shared" ca="1" si="28"/>
        <v>1.00434125</v>
      </c>
      <c r="I97" s="12">
        <f t="shared" si="36"/>
        <v>0.12</v>
      </c>
      <c r="J97" s="34">
        <f t="shared" si="37"/>
        <v>44120</v>
      </c>
      <c r="K97" s="2">
        <f t="shared" si="38"/>
        <v>57</v>
      </c>
      <c r="L97" s="17">
        <f t="shared" si="39"/>
        <v>58</v>
      </c>
      <c r="M97" s="11">
        <f t="shared" si="29"/>
        <v>1.02642674</v>
      </c>
      <c r="N97" s="11">
        <f t="shared" ca="1" si="30"/>
        <v>1.0308827149999999</v>
      </c>
      <c r="O97" s="17">
        <f t="shared" si="40"/>
        <v>0</v>
      </c>
      <c r="P97" s="13">
        <f t="shared" ca="1" si="31"/>
        <v>30.88271499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44206</v>
      </c>
      <c r="B98" s="70">
        <f t="shared" ca="1" si="44"/>
        <v>1030.8827149900001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1.0043412542891901</v>
      </c>
      <c r="G98" s="13">
        <f t="shared" si="35"/>
        <v>1</v>
      </c>
      <c r="H98" s="13">
        <f t="shared" ca="1" si="28"/>
        <v>1.00434125</v>
      </c>
      <c r="I98" s="12">
        <f t="shared" si="36"/>
        <v>0.12</v>
      </c>
      <c r="J98" s="34">
        <f t="shared" si="37"/>
        <v>44120</v>
      </c>
      <c r="K98" s="2">
        <f t="shared" si="38"/>
        <v>57</v>
      </c>
      <c r="L98" s="17">
        <f t="shared" si="39"/>
        <v>58</v>
      </c>
      <c r="M98" s="11">
        <f t="shared" si="29"/>
        <v>1.02642674</v>
      </c>
      <c r="N98" s="11">
        <f t="shared" ca="1" si="30"/>
        <v>1.0308827149999999</v>
      </c>
      <c r="O98" s="17">
        <f t="shared" si="40"/>
        <v>0</v>
      </c>
      <c r="P98" s="13">
        <f t="shared" ca="1" si="31"/>
        <v>30.88271499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44207</v>
      </c>
      <c r="B99" s="70">
        <f t="shared" ca="1" si="44"/>
        <v>1030.8827149900001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1.0043412542891901</v>
      </c>
      <c r="G99" s="13">
        <f t="shared" si="35"/>
        <v>1</v>
      </c>
      <c r="H99" s="13">
        <f t="shared" ca="1" si="28"/>
        <v>1.00434125</v>
      </c>
      <c r="I99" s="12">
        <f t="shared" si="36"/>
        <v>0.12</v>
      </c>
      <c r="J99" s="34">
        <f t="shared" si="37"/>
        <v>44120</v>
      </c>
      <c r="K99" s="2">
        <f t="shared" si="38"/>
        <v>58</v>
      </c>
      <c r="L99" s="17">
        <f t="shared" si="39"/>
        <v>58</v>
      </c>
      <c r="M99" s="11">
        <f t="shared" si="29"/>
        <v>1.02642674</v>
      </c>
      <c r="N99" s="11">
        <f t="shared" ca="1" si="30"/>
        <v>1.0308827149999999</v>
      </c>
      <c r="O99" s="17">
        <f t="shared" si="40"/>
        <v>0</v>
      </c>
      <c r="P99" s="13">
        <f t="shared" ca="1" si="31"/>
        <v>30.88271499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44208</v>
      </c>
      <c r="B100" s="70">
        <f t="shared" ca="1" si="44"/>
        <v>1031.423462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1.00441626853747</v>
      </c>
      <c r="G100" s="13">
        <f t="shared" si="35"/>
        <v>1</v>
      </c>
      <c r="H100" s="13">
        <f t="shared" ca="1" si="28"/>
        <v>1.0044162700000001</v>
      </c>
      <c r="I100" s="12">
        <f t="shared" si="36"/>
        <v>0.12</v>
      </c>
      <c r="J100" s="34">
        <f t="shared" si="37"/>
        <v>44120</v>
      </c>
      <c r="K100" s="2">
        <f t="shared" si="38"/>
        <v>59</v>
      </c>
      <c r="L100" s="17">
        <f t="shared" si="39"/>
        <v>59</v>
      </c>
      <c r="M100" s="11">
        <f t="shared" si="29"/>
        <v>1.026888445</v>
      </c>
      <c r="N100" s="11">
        <f t="shared" ca="1" si="30"/>
        <v>1.031423462</v>
      </c>
      <c r="O100" s="17">
        <f t="shared" si="40"/>
        <v>0</v>
      </c>
      <c r="P100" s="13">
        <f t="shared" ca="1" si="31"/>
        <v>31.423462000000001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44209</v>
      </c>
      <c r="B101" s="70">
        <f t="shared" ca="1" si="44"/>
        <v>1031.964487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1.0044912883885699</v>
      </c>
      <c r="G101" s="13">
        <f t="shared" si="35"/>
        <v>1</v>
      </c>
      <c r="H101" s="13">
        <f t="shared" ca="1" si="28"/>
        <v>1.00449129</v>
      </c>
      <c r="I101" s="12">
        <f t="shared" si="36"/>
        <v>0.12</v>
      </c>
      <c r="J101" s="34">
        <f t="shared" si="37"/>
        <v>44120</v>
      </c>
      <c r="K101" s="2">
        <f t="shared" si="38"/>
        <v>60</v>
      </c>
      <c r="L101" s="17">
        <f t="shared" si="39"/>
        <v>60</v>
      </c>
      <c r="M101" s="11">
        <f t="shared" si="29"/>
        <v>1.0273503589999999</v>
      </c>
      <c r="N101" s="11">
        <f t="shared" ca="1" si="30"/>
        <v>1.031964487</v>
      </c>
      <c r="O101" s="17">
        <f t="shared" si="40"/>
        <v>0</v>
      </c>
      <c r="P101" s="13">
        <f t="shared" ca="1" si="31"/>
        <v>31.964486999999998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44210</v>
      </c>
      <c r="B102" s="70">
        <f t="shared" ca="1" si="44"/>
        <v>1032.505789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1.0045663138429</v>
      </c>
      <c r="G102" s="13">
        <f t="shared" si="35"/>
        <v>1</v>
      </c>
      <c r="H102" s="13">
        <f t="shared" ca="1" si="28"/>
        <v>1.00456631</v>
      </c>
      <c r="I102" s="12">
        <f t="shared" si="36"/>
        <v>0.12</v>
      </c>
      <c r="J102" s="34">
        <f t="shared" si="37"/>
        <v>44120</v>
      </c>
      <c r="K102" s="2">
        <f t="shared" si="38"/>
        <v>61</v>
      </c>
      <c r="L102" s="17">
        <f t="shared" si="39"/>
        <v>61</v>
      </c>
      <c r="M102" s="11">
        <f t="shared" si="29"/>
        <v>1.0278124790000001</v>
      </c>
      <c r="N102" s="11">
        <f t="shared" ca="1" si="30"/>
        <v>1.032505789</v>
      </c>
      <c r="O102" s="17">
        <f t="shared" si="40"/>
        <v>0</v>
      </c>
      <c r="P102" s="13">
        <f t="shared" ca="1" si="31"/>
        <v>32.505789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44211</v>
      </c>
      <c r="B103" s="70">
        <f t="shared" ca="1" si="44"/>
        <v>1033.0473810000001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1.00464134490088</v>
      </c>
      <c r="G103" s="13">
        <f t="shared" si="35"/>
        <v>1</v>
      </c>
      <c r="H103" s="13">
        <f t="shared" ca="1" si="28"/>
        <v>1.00464134</v>
      </c>
      <c r="I103" s="12">
        <f t="shared" si="36"/>
        <v>0.12</v>
      </c>
      <c r="J103" s="34">
        <f t="shared" si="37"/>
        <v>44120</v>
      </c>
      <c r="K103" s="2">
        <f t="shared" si="38"/>
        <v>62</v>
      </c>
      <c r="L103" s="17">
        <f t="shared" si="39"/>
        <v>62</v>
      </c>
      <c r="M103" s="11">
        <f t="shared" si="29"/>
        <v>1.0282748079999999</v>
      </c>
      <c r="N103" s="11">
        <f t="shared" ca="1" si="30"/>
        <v>1.033047381</v>
      </c>
      <c r="O103" s="17">
        <f t="shared" si="40"/>
        <v>0</v>
      </c>
      <c r="P103" s="13">
        <f t="shared" ca="1" si="31"/>
        <v>33.047381000000001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44212</v>
      </c>
      <c r="B104" s="70">
        <f t="shared" ca="1" si="44"/>
        <v>1033.58926099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1.0047163815629301</v>
      </c>
      <c r="G104" s="13">
        <f t="shared" si="35"/>
        <v>1</v>
      </c>
      <c r="H104" s="13">
        <f t="shared" ca="1" si="28"/>
        <v>1.0047163800000001</v>
      </c>
      <c r="I104" s="12">
        <f t="shared" si="36"/>
        <v>0.12</v>
      </c>
      <c r="J104" s="34">
        <f t="shared" si="37"/>
        <v>44120</v>
      </c>
      <c r="K104" s="2">
        <f t="shared" si="38"/>
        <v>62</v>
      </c>
      <c r="L104" s="17">
        <f t="shared" si="39"/>
        <v>63</v>
      </c>
      <c r="M104" s="11">
        <f t="shared" si="29"/>
        <v>1.0287373449999999</v>
      </c>
      <c r="N104" s="11">
        <f t="shared" ca="1" si="30"/>
        <v>1.0335892609999999</v>
      </c>
      <c r="O104" s="17">
        <f t="shared" si="40"/>
        <v>0</v>
      </c>
      <c r="P104" s="13">
        <f t="shared" ca="1" si="31"/>
        <v>33.58926099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44213</v>
      </c>
      <c r="B105" s="70">
        <f t="shared" ca="1" si="44"/>
        <v>1033.58926099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1.0047163815629301</v>
      </c>
      <c r="G105" s="13">
        <f t="shared" si="35"/>
        <v>1</v>
      </c>
      <c r="H105" s="13">
        <f t="shared" ca="1" si="28"/>
        <v>1.0047163800000001</v>
      </c>
      <c r="I105" s="12">
        <f t="shared" si="36"/>
        <v>0.12</v>
      </c>
      <c r="J105" s="34">
        <f t="shared" si="37"/>
        <v>44120</v>
      </c>
      <c r="K105" s="2">
        <f t="shared" si="38"/>
        <v>62</v>
      </c>
      <c r="L105" s="17">
        <f t="shared" si="39"/>
        <v>63</v>
      </c>
      <c r="M105" s="11">
        <f t="shared" si="29"/>
        <v>1.0287373449999999</v>
      </c>
      <c r="N105" s="11">
        <f t="shared" ca="1" si="30"/>
        <v>1.0335892609999999</v>
      </c>
      <c r="O105" s="17">
        <f t="shared" si="40"/>
        <v>0</v>
      </c>
      <c r="P105" s="13">
        <f t="shared" ca="1" si="31"/>
        <v>33.58926099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44214</v>
      </c>
      <c r="B106" s="70">
        <f t="shared" ca="1" si="44"/>
        <v>1033.58926099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1.0047163815629301</v>
      </c>
      <c r="G106" s="13">
        <f t="shared" si="35"/>
        <v>1</v>
      </c>
      <c r="H106" s="13">
        <f t="shared" ca="1" si="28"/>
        <v>1.0047163800000001</v>
      </c>
      <c r="I106" s="12">
        <f t="shared" si="36"/>
        <v>0.12</v>
      </c>
      <c r="J106" s="34">
        <f t="shared" si="37"/>
        <v>44120</v>
      </c>
      <c r="K106" s="2">
        <f t="shared" si="38"/>
        <v>63</v>
      </c>
      <c r="L106" s="17">
        <f t="shared" si="39"/>
        <v>63</v>
      </c>
      <c r="M106" s="11">
        <f t="shared" si="29"/>
        <v>1.0287373449999999</v>
      </c>
      <c r="N106" s="11">
        <f t="shared" ca="1" si="30"/>
        <v>1.0335892609999999</v>
      </c>
      <c r="O106" s="17">
        <f t="shared" si="40"/>
        <v>0</v>
      </c>
      <c r="P106" s="13">
        <f t="shared" ca="1" si="31"/>
        <v>33.58926099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44215</v>
      </c>
      <c r="B107" s="70">
        <f t="shared" ca="1" si="44"/>
        <v>1034.1314189899999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1.00479142382947</v>
      </c>
      <c r="G107" s="13">
        <f t="shared" si="35"/>
        <v>1</v>
      </c>
      <c r="H107" s="13">
        <f t="shared" ca="1" si="28"/>
        <v>1.0047914200000001</v>
      </c>
      <c r="I107" s="12">
        <f t="shared" si="36"/>
        <v>0.12</v>
      </c>
      <c r="J107" s="34">
        <f t="shared" si="37"/>
        <v>44120</v>
      </c>
      <c r="K107" s="2">
        <f t="shared" si="38"/>
        <v>64</v>
      </c>
      <c r="L107" s="17">
        <f t="shared" si="39"/>
        <v>64</v>
      </c>
      <c r="M107" s="11">
        <f t="shared" si="29"/>
        <v>1.0292000889999999</v>
      </c>
      <c r="N107" s="11">
        <f t="shared" ca="1" si="30"/>
        <v>1.0341314189999999</v>
      </c>
      <c r="O107" s="17">
        <f t="shared" si="40"/>
        <v>0</v>
      </c>
      <c r="P107" s="13">
        <f t="shared" ca="1" si="31"/>
        <v>34.13141899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44216</v>
      </c>
      <c r="B108" s="70">
        <f t="shared" ca="1" si="44"/>
        <v>1034.6738660000001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1.0048664717009099</v>
      </c>
      <c r="G108" s="13">
        <f t="shared" si="35"/>
        <v>1</v>
      </c>
      <c r="H108" s="13">
        <f t="shared" ca="1" si="28"/>
        <v>1.0048664700000001</v>
      </c>
      <c r="I108" s="12">
        <f t="shared" si="36"/>
        <v>0.12</v>
      </c>
      <c r="J108" s="34">
        <f t="shared" si="37"/>
        <v>44120</v>
      </c>
      <c r="K108" s="2">
        <f t="shared" si="38"/>
        <v>65</v>
      </c>
      <c r="L108" s="17">
        <f t="shared" si="39"/>
        <v>65</v>
      </c>
      <c r="M108" s="11">
        <f t="shared" si="29"/>
        <v>1.0296630419999999</v>
      </c>
      <c r="N108" s="11">
        <f t="shared" ca="1" si="30"/>
        <v>1.0346738660000001</v>
      </c>
      <c r="O108" s="17">
        <f t="shared" si="40"/>
        <v>0</v>
      </c>
      <c r="P108" s="13">
        <f t="shared" ca="1" si="31"/>
        <v>34.673865999999997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44217</v>
      </c>
      <c r="B109" s="70">
        <f t="shared" ca="1" si="44"/>
        <v>1035.2166030000001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1.0049415251776901</v>
      </c>
      <c r="G109" s="13">
        <f t="shared" si="35"/>
        <v>1</v>
      </c>
      <c r="H109" s="13">
        <f t="shared" ca="1" si="28"/>
        <v>1.00494153</v>
      </c>
      <c r="I109" s="12">
        <f t="shared" si="36"/>
        <v>0.12</v>
      </c>
      <c r="J109" s="34">
        <f t="shared" si="37"/>
        <v>44120</v>
      </c>
      <c r="K109" s="2">
        <f t="shared" si="38"/>
        <v>66</v>
      </c>
      <c r="L109" s="17">
        <f t="shared" si="39"/>
        <v>66</v>
      </c>
      <c r="M109" s="11">
        <f t="shared" si="29"/>
        <v>1.030126203</v>
      </c>
      <c r="N109" s="11">
        <f t="shared" ca="1" si="30"/>
        <v>1.0352166030000001</v>
      </c>
      <c r="O109" s="17">
        <f t="shared" si="40"/>
        <v>0</v>
      </c>
      <c r="P109" s="13">
        <f t="shared" ca="1" si="31"/>
        <v>35.216602999999999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44218</v>
      </c>
      <c r="B110" s="70">
        <f t="shared" ca="1" si="44"/>
        <v>1035.7596080000001</v>
      </c>
      <c r="C110" s="6">
        <f t="shared" si="34"/>
        <v>1000</v>
      </c>
      <c r="D110" s="12">
        <f ca="1">IF(A110&lt;$B$1,VLOOKUP(A110,[1]DI!$A$4:$B$15000,2,FALSE),0)</f>
        <v>1.9000000000000006E-2</v>
      </c>
      <c r="E110" s="13">
        <f t="shared" ca="1" si="27"/>
        <v>1.0000746899999999</v>
      </c>
      <c r="F110" s="13">
        <f ca="1">(TRUNC(PRODUCT($E$12:$E109),16))</f>
        <v>1.0050165842601999</v>
      </c>
      <c r="G110" s="13">
        <f t="shared" si="35"/>
        <v>1</v>
      </c>
      <c r="H110" s="13">
        <f t="shared" ca="1" si="28"/>
        <v>1.0050165799999999</v>
      </c>
      <c r="I110" s="12">
        <f t="shared" si="36"/>
        <v>0.12</v>
      </c>
      <c r="J110" s="34">
        <f t="shared" si="37"/>
        <v>44120</v>
      </c>
      <c r="K110" s="2">
        <f t="shared" si="38"/>
        <v>67</v>
      </c>
      <c r="L110" s="17">
        <f t="shared" si="39"/>
        <v>67</v>
      </c>
      <c r="M110" s="11">
        <f t="shared" si="29"/>
        <v>1.0305895730000001</v>
      </c>
      <c r="N110" s="11">
        <f t="shared" ca="1" si="30"/>
        <v>1.035759608</v>
      </c>
      <c r="O110" s="17">
        <f t="shared" si="40"/>
        <v>0</v>
      </c>
      <c r="P110" s="13">
        <f t="shared" ca="1" si="31"/>
        <v>35.759608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44219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44120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44220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44120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44221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44120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44222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44120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44223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44120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44224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44120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44225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1.9000000000000006E-2</v>
      </c>
      <c r="E117" s="13">
        <f t="shared" ca="1" si="27"/>
        <v>1.0000746899999999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44120</v>
      </c>
      <c r="K117" s="2">
        <f t="shared" si="38"/>
        <v>72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44226</v>
      </c>
      <c r="B118" s="70">
        <f t="shared" ca="1" si="44"/>
        <v>1039.0236890000001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1.00546705649937</v>
      </c>
      <c r="G118" s="13">
        <f t="shared" si="35"/>
        <v>1</v>
      </c>
      <c r="H118" s="13">
        <f t="shared" ca="1" si="28"/>
        <v>1.00546706</v>
      </c>
      <c r="I118" s="12">
        <f t="shared" si="36"/>
        <v>0.12</v>
      </c>
      <c r="J118" s="34">
        <f t="shared" si="37"/>
        <v>44120</v>
      </c>
      <c r="K118" s="2">
        <f t="shared" si="38"/>
        <v>72</v>
      </c>
      <c r="L118" s="17">
        <f t="shared" si="39"/>
        <v>73</v>
      </c>
      <c r="M118" s="11">
        <f t="shared" si="29"/>
        <v>1.0333741700000001</v>
      </c>
      <c r="N118" s="11">
        <f t="shared" ca="1" si="30"/>
        <v>1.039023689</v>
      </c>
      <c r="O118" s="17">
        <f t="shared" si="40"/>
        <v>0</v>
      </c>
      <c r="P118" s="13">
        <f t="shared" ca="1" si="31"/>
        <v>39.023688999999997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44227</v>
      </c>
      <c r="B119" s="70">
        <f t="shared" ca="1" si="44"/>
        <v>1039.0236890000001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1.00546705649937</v>
      </c>
      <c r="G119" s="13">
        <f t="shared" si="35"/>
        <v>1</v>
      </c>
      <c r="H119" s="13">
        <f t="shared" ca="1" si="28"/>
        <v>1.00546706</v>
      </c>
      <c r="I119" s="12">
        <f t="shared" si="36"/>
        <v>0.12</v>
      </c>
      <c r="J119" s="34">
        <f t="shared" si="37"/>
        <v>44120</v>
      </c>
      <c r="K119" s="2">
        <f t="shared" si="38"/>
        <v>72</v>
      </c>
      <c r="L119" s="17">
        <f t="shared" si="39"/>
        <v>73</v>
      </c>
      <c r="M119" s="11">
        <f t="shared" si="29"/>
        <v>1.0333741700000001</v>
      </c>
      <c r="N119" s="11">
        <f t="shared" ca="1" si="30"/>
        <v>1.039023689</v>
      </c>
      <c r="O119" s="17">
        <f t="shared" si="40"/>
        <v>0</v>
      </c>
      <c r="P119" s="13">
        <f t="shared" ca="1" si="31"/>
        <v>39.023688999999997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44228</v>
      </c>
      <c r="B120" s="70">
        <f t="shared" ca="1" si="44"/>
        <v>1039.0236890000001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1.00546705649937</v>
      </c>
      <c r="G120" s="13">
        <f t="shared" si="35"/>
        <v>1</v>
      </c>
      <c r="H120" s="13">
        <f t="shared" ca="1" si="28"/>
        <v>1.00546706</v>
      </c>
      <c r="I120" s="12">
        <f t="shared" si="36"/>
        <v>0.12</v>
      </c>
      <c r="J120" s="34">
        <f t="shared" si="37"/>
        <v>44120</v>
      </c>
      <c r="K120" s="2">
        <f t="shared" si="38"/>
        <v>73</v>
      </c>
      <c r="L120" s="17">
        <f t="shared" si="39"/>
        <v>73</v>
      </c>
      <c r="M120" s="11">
        <f t="shared" si="29"/>
        <v>1.0333741700000001</v>
      </c>
      <c r="N120" s="11">
        <f t="shared" ca="1" si="30"/>
        <v>1.039023689</v>
      </c>
      <c r="O120" s="17">
        <f t="shared" si="40"/>
        <v>0</v>
      </c>
      <c r="P120" s="13">
        <f t="shared" ca="1" si="31"/>
        <v>39.023688999999997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44229</v>
      </c>
      <c r="B121" s="70">
        <f t="shared" ca="1" si="44"/>
        <v>1039.5686909900001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1.0055421548338199</v>
      </c>
      <c r="G121" s="13">
        <f t="shared" si="35"/>
        <v>1</v>
      </c>
      <c r="H121" s="13">
        <f t="shared" ca="1" si="28"/>
        <v>1.0055421499999999</v>
      </c>
      <c r="I121" s="12">
        <f t="shared" si="36"/>
        <v>0.12</v>
      </c>
      <c r="J121" s="34">
        <f t="shared" si="37"/>
        <v>44120</v>
      </c>
      <c r="K121" s="2">
        <f t="shared" si="38"/>
        <v>74</v>
      </c>
      <c r="L121" s="17">
        <f t="shared" si="39"/>
        <v>74</v>
      </c>
      <c r="M121" s="11">
        <f t="shared" si="29"/>
        <v>1.033839</v>
      </c>
      <c r="N121" s="11">
        <f t="shared" ca="1" si="30"/>
        <v>1.0395686909999999</v>
      </c>
      <c r="O121" s="17">
        <f t="shared" si="40"/>
        <v>0</v>
      </c>
      <c r="P121" s="13">
        <f t="shared" ca="1" si="31"/>
        <v>39.56869099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44230</v>
      </c>
      <c r="B122" s="70">
        <f t="shared" ca="1" si="44"/>
        <v>1040.1139949999999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1.00561725877737</v>
      </c>
      <c r="G122" s="13">
        <f t="shared" si="35"/>
        <v>1</v>
      </c>
      <c r="H122" s="13">
        <f t="shared" ca="1" si="28"/>
        <v>1.00561726</v>
      </c>
      <c r="I122" s="12">
        <f t="shared" si="36"/>
        <v>0.12</v>
      </c>
      <c r="J122" s="34">
        <f t="shared" si="37"/>
        <v>44120</v>
      </c>
      <c r="K122" s="2">
        <f t="shared" si="38"/>
        <v>75</v>
      </c>
      <c r="L122" s="17">
        <f t="shared" si="39"/>
        <v>75</v>
      </c>
      <c r="M122" s="11">
        <f t="shared" si="29"/>
        <v>1.0343040400000001</v>
      </c>
      <c r="N122" s="11">
        <f t="shared" ca="1" si="30"/>
        <v>1.040113995</v>
      </c>
      <c r="O122" s="17">
        <f t="shared" si="40"/>
        <v>0</v>
      </c>
      <c r="P122" s="13">
        <f t="shared" ca="1" si="31"/>
        <v>40.113995000000003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44231</v>
      </c>
      <c r="B123" s="70">
        <f t="shared" ca="1" si="44"/>
        <v>1040.65957899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1.00569236833042</v>
      </c>
      <c r="G123" s="13">
        <f t="shared" si="35"/>
        <v>1</v>
      </c>
      <c r="H123" s="13">
        <f t="shared" ca="1" si="28"/>
        <v>1.00569237</v>
      </c>
      <c r="I123" s="12">
        <f t="shared" si="36"/>
        <v>0.12</v>
      </c>
      <c r="J123" s="34">
        <f t="shared" si="37"/>
        <v>44120</v>
      </c>
      <c r="K123" s="2">
        <f t="shared" si="38"/>
        <v>76</v>
      </c>
      <c r="L123" s="17">
        <f t="shared" si="39"/>
        <v>76</v>
      </c>
      <c r="M123" s="11">
        <f t="shared" si="29"/>
        <v>1.034769289</v>
      </c>
      <c r="N123" s="11">
        <f t="shared" ca="1" si="30"/>
        <v>1.0406595789999999</v>
      </c>
      <c r="O123" s="17">
        <f t="shared" si="40"/>
        <v>0</v>
      </c>
      <c r="P123" s="13">
        <f t="shared" ca="1" si="31"/>
        <v>40.65957899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44232</v>
      </c>
      <c r="B124" s="70">
        <f t="shared" ca="1" si="44"/>
        <v>1041.2054430000001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1.0057674834934101</v>
      </c>
      <c r="G124" s="13">
        <f t="shared" si="35"/>
        <v>1</v>
      </c>
      <c r="H124" s="13">
        <f t="shared" ca="1" si="28"/>
        <v>1.00576748</v>
      </c>
      <c r="I124" s="12">
        <f t="shared" si="36"/>
        <v>0.12</v>
      </c>
      <c r="J124" s="34">
        <f t="shared" si="37"/>
        <v>44120</v>
      </c>
      <c r="K124" s="2">
        <f t="shared" si="38"/>
        <v>77</v>
      </c>
      <c r="L124" s="17">
        <f t="shared" si="39"/>
        <v>77</v>
      </c>
      <c r="M124" s="11">
        <f t="shared" si="29"/>
        <v>1.0352347470000001</v>
      </c>
      <c r="N124" s="11">
        <f t="shared" ca="1" si="30"/>
        <v>1.041205443</v>
      </c>
      <c r="O124" s="17">
        <f t="shared" si="40"/>
        <v>0</v>
      </c>
      <c r="P124" s="13">
        <f t="shared" ca="1" si="31"/>
        <v>41.205443000000002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44233</v>
      </c>
      <c r="B125" s="70">
        <f t="shared" ca="1" si="44"/>
        <v>1041.7515969999999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1.0058426042667601</v>
      </c>
      <c r="G125" s="13">
        <f t="shared" si="35"/>
        <v>1</v>
      </c>
      <c r="H125" s="13">
        <f t="shared" ca="1" si="28"/>
        <v>1.0058426</v>
      </c>
      <c r="I125" s="12">
        <f t="shared" si="36"/>
        <v>0.12</v>
      </c>
      <c r="J125" s="34">
        <f t="shared" si="37"/>
        <v>44120</v>
      </c>
      <c r="K125" s="2">
        <f t="shared" si="38"/>
        <v>77</v>
      </c>
      <c r="L125" s="17">
        <f t="shared" si="39"/>
        <v>78</v>
      </c>
      <c r="M125" s="11">
        <f t="shared" si="29"/>
        <v>1.0357004139999999</v>
      </c>
      <c r="N125" s="11">
        <f t="shared" ca="1" si="30"/>
        <v>1.041751597</v>
      </c>
      <c r="O125" s="17">
        <f t="shared" si="40"/>
        <v>0</v>
      </c>
      <c r="P125" s="13">
        <f t="shared" ca="1" si="31"/>
        <v>41.751596999999997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44234</v>
      </c>
      <c r="B126" s="70">
        <f t="shared" ca="1" si="44"/>
        <v>1041.7515969999999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1.0058426042667601</v>
      </c>
      <c r="G126" s="13">
        <f t="shared" si="35"/>
        <v>1</v>
      </c>
      <c r="H126" s="13">
        <f t="shared" ca="1" si="28"/>
        <v>1.0058426</v>
      </c>
      <c r="I126" s="12">
        <f t="shared" si="36"/>
        <v>0.12</v>
      </c>
      <c r="J126" s="34">
        <f t="shared" si="37"/>
        <v>44120</v>
      </c>
      <c r="K126" s="2">
        <f t="shared" si="38"/>
        <v>77</v>
      </c>
      <c r="L126" s="17">
        <f t="shared" si="39"/>
        <v>78</v>
      </c>
      <c r="M126" s="11">
        <f t="shared" si="29"/>
        <v>1.0357004139999999</v>
      </c>
      <c r="N126" s="11">
        <f t="shared" ca="1" si="30"/>
        <v>1.041751597</v>
      </c>
      <c r="O126" s="17">
        <f t="shared" si="40"/>
        <v>0</v>
      </c>
      <c r="P126" s="13">
        <f t="shared" ca="1" si="31"/>
        <v>41.751596999999997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44235</v>
      </c>
      <c r="B127" s="70">
        <f t="shared" ca="1" si="44"/>
        <v>1041.7515969999999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1.0058426042667601</v>
      </c>
      <c r="G127" s="13">
        <f t="shared" si="35"/>
        <v>1</v>
      </c>
      <c r="H127" s="13">
        <f t="shared" ca="1" si="28"/>
        <v>1.0058426</v>
      </c>
      <c r="I127" s="12">
        <f t="shared" si="36"/>
        <v>0.12</v>
      </c>
      <c r="J127" s="34">
        <f t="shared" si="37"/>
        <v>44120</v>
      </c>
      <c r="K127" s="2">
        <f t="shared" si="38"/>
        <v>78</v>
      </c>
      <c r="L127" s="17">
        <f t="shared" si="39"/>
        <v>78</v>
      </c>
      <c r="M127" s="11">
        <f t="shared" si="29"/>
        <v>1.0357004139999999</v>
      </c>
      <c r="N127" s="11">
        <f t="shared" ca="1" si="30"/>
        <v>1.041751597</v>
      </c>
      <c r="O127" s="17">
        <f t="shared" si="40"/>
        <v>0</v>
      </c>
      <c r="P127" s="13">
        <f t="shared" ca="1" si="31"/>
        <v>41.751596999999997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44236</v>
      </c>
      <c r="B128" s="70">
        <f t="shared" ca="1" si="44"/>
        <v>1042.298043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1.00591773065087</v>
      </c>
      <c r="G128" s="13">
        <f t="shared" si="35"/>
        <v>1</v>
      </c>
      <c r="H128" s="13">
        <f t="shared" ca="1" si="28"/>
        <v>1.00591773</v>
      </c>
      <c r="I128" s="12">
        <f t="shared" si="36"/>
        <v>0.12</v>
      </c>
      <c r="J128" s="34">
        <f t="shared" si="37"/>
        <v>44120</v>
      </c>
      <c r="K128" s="2">
        <f t="shared" si="38"/>
        <v>79</v>
      </c>
      <c r="L128" s="17">
        <f t="shared" si="39"/>
        <v>79</v>
      </c>
      <c r="M128" s="11">
        <f t="shared" si="29"/>
        <v>1.036166291</v>
      </c>
      <c r="N128" s="11">
        <f t="shared" ca="1" si="30"/>
        <v>1.042298043</v>
      </c>
      <c r="O128" s="17">
        <f t="shared" si="40"/>
        <v>0</v>
      </c>
      <c r="P128" s="13">
        <f t="shared" ca="1" si="31"/>
        <v>42.298043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44237</v>
      </c>
      <c r="B129" s="70">
        <f t="shared" ca="1" si="44"/>
        <v>1042.8447699999999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1.00599286264617</v>
      </c>
      <c r="G129" s="13">
        <f t="shared" si="35"/>
        <v>1</v>
      </c>
      <c r="H129" s="13">
        <f t="shared" ca="1" si="28"/>
        <v>1.0059928600000001</v>
      </c>
      <c r="I129" s="12">
        <f t="shared" si="36"/>
        <v>0.12</v>
      </c>
      <c r="J129" s="34">
        <f t="shared" si="37"/>
        <v>44120</v>
      </c>
      <c r="K129" s="2">
        <f t="shared" si="38"/>
        <v>80</v>
      </c>
      <c r="L129" s="17">
        <f t="shared" si="39"/>
        <v>80</v>
      </c>
      <c r="M129" s="11">
        <f t="shared" si="29"/>
        <v>1.0366323770000001</v>
      </c>
      <c r="N129" s="11">
        <f t="shared" ca="1" si="30"/>
        <v>1.0428447700000001</v>
      </c>
      <c r="O129" s="17">
        <f t="shared" si="40"/>
        <v>0</v>
      </c>
      <c r="P129" s="13">
        <f t="shared" ca="1" si="31"/>
        <v>42.844769999999997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44238</v>
      </c>
      <c r="B130" s="70">
        <f t="shared" ca="1" si="44"/>
        <v>1043.3917879999999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1.00606800025308</v>
      </c>
      <c r="G130" s="13">
        <f t="shared" si="35"/>
        <v>1</v>
      </c>
      <c r="H130" s="13">
        <f t="shared" ca="1" si="28"/>
        <v>1.006068</v>
      </c>
      <c r="I130" s="12">
        <f t="shared" si="36"/>
        <v>0.12</v>
      </c>
      <c r="J130" s="34">
        <f t="shared" si="37"/>
        <v>44120</v>
      </c>
      <c r="K130" s="2">
        <f t="shared" si="38"/>
        <v>81</v>
      </c>
      <c r="L130" s="17">
        <f t="shared" si="39"/>
        <v>81</v>
      </c>
      <c r="M130" s="11">
        <f t="shared" si="29"/>
        <v>1.037098673</v>
      </c>
      <c r="N130" s="11">
        <f t="shared" ca="1" si="30"/>
        <v>1.0433917880000001</v>
      </c>
      <c r="O130" s="17">
        <f t="shared" si="40"/>
        <v>0</v>
      </c>
      <c r="P130" s="13">
        <f t="shared" ca="1" si="31"/>
        <v>43.391787999999998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44239</v>
      </c>
      <c r="B131" s="70">
        <f t="shared" ca="1" si="44"/>
        <v>1043.939087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1.0061431434720201</v>
      </c>
      <c r="G131" s="13">
        <f t="shared" si="35"/>
        <v>1</v>
      </c>
      <c r="H131" s="13">
        <f t="shared" ca="1" si="28"/>
        <v>1.00614314</v>
      </c>
      <c r="I131" s="12">
        <f t="shared" si="36"/>
        <v>0.12</v>
      </c>
      <c r="J131" s="34">
        <f t="shared" si="37"/>
        <v>44120</v>
      </c>
      <c r="K131" s="2">
        <f t="shared" si="38"/>
        <v>82</v>
      </c>
      <c r="L131" s="17">
        <f t="shared" si="39"/>
        <v>82</v>
      </c>
      <c r="M131" s="11">
        <f t="shared" si="29"/>
        <v>1.037565179</v>
      </c>
      <c r="N131" s="11">
        <f t="shared" ca="1" si="30"/>
        <v>1.043939087</v>
      </c>
      <c r="O131" s="17">
        <f t="shared" si="40"/>
        <v>0</v>
      </c>
      <c r="P131" s="13">
        <f t="shared" ca="1" si="31"/>
        <v>43.939087000000001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44240</v>
      </c>
      <c r="B132" s="70">
        <f t="shared" ca="1" si="44"/>
        <v>1044.4866779900001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1.00621829230341</v>
      </c>
      <c r="G132" s="13">
        <f t="shared" si="35"/>
        <v>1</v>
      </c>
      <c r="H132" s="13">
        <f t="shared" ca="1" si="28"/>
        <v>1.0062182900000001</v>
      </c>
      <c r="I132" s="12">
        <f t="shared" si="36"/>
        <v>0.12</v>
      </c>
      <c r="J132" s="34">
        <f t="shared" si="37"/>
        <v>44120</v>
      </c>
      <c r="K132" s="2">
        <f t="shared" si="38"/>
        <v>82</v>
      </c>
      <c r="L132" s="17">
        <f t="shared" si="39"/>
        <v>83</v>
      </c>
      <c r="M132" s="11">
        <f t="shared" si="29"/>
        <v>1.038031895</v>
      </c>
      <c r="N132" s="11">
        <f t="shared" ca="1" si="30"/>
        <v>1.0444866779999999</v>
      </c>
      <c r="O132" s="17">
        <f t="shared" si="40"/>
        <v>0</v>
      </c>
      <c r="P132" s="13">
        <f t="shared" ca="1" si="31"/>
        <v>44.486677989999997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44241</v>
      </c>
      <c r="B133" s="70">
        <f t="shared" ca="1" si="44"/>
        <v>1044.4866779900001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1.00621829230341</v>
      </c>
      <c r="G133" s="13">
        <f t="shared" si="35"/>
        <v>1</v>
      </c>
      <c r="H133" s="13">
        <f t="shared" ca="1" si="28"/>
        <v>1.0062182900000001</v>
      </c>
      <c r="I133" s="12">
        <f t="shared" si="36"/>
        <v>0.12</v>
      </c>
      <c r="J133" s="34">
        <f t="shared" si="37"/>
        <v>44120</v>
      </c>
      <c r="K133" s="2">
        <f t="shared" si="38"/>
        <v>82</v>
      </c>
      <c r="L133" s="17">
        <f t="shared" si="39"/>
        <v>83</v>
      </c>
      <c r="M133" s="11">
        <f t="shared" si="29"/>
        <v>1.038031895</v>
      </c>
      <c r="N133" s="11">
        <f t="shared" ca="1" si="30"/>
        <v>1.0444866779999999</v>
      </c>
      <c r="O133" s="17">
        <f t="shared" si="40"/>
        <v>0</v>
      </c>
      <c r="P133" s="13">
        <f t="shared" ca="1" si="31"/>
        <v>44.486677989999997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44242</v>
      </c>
      <c r="B134" s="70">
        <f t="shared" ca="1" si="44"/>
        <v>1044.4866779900001</v>
      </c>
      <c r="C134" s="6">
        <f t="shared" si="34"/>
        <v>1000</v>
      </c>
      <c r="D134" s="12">
        <f ca="1">IF(A134&lt;$B$1,VLOOKUP(A134,[1]DI!$A$4:$B$15000,2,FALSE),0)</f>
        <v>0</v>
      </c>
      <c r="E134" s="13">
        <f t="shared" ca="1" si="27"/>
        <v>1</v>
      </c>
      <c r="F134" s="13">
        <f ca="1">(TRUNC(PRODUCT($E$12:$E133),16))</f>
        <v>1.00621829230341</v>
      </c>
      <c r="G134" s="13">
        <f t="shared" si="35"/>
        <v>1</v>
      </c>
      <c r="H134" s="13">
        <f t="shared" ca="1" si="28"/>
        <v>1.0062182900000001</v>
      </c>
      <c r="I134" s="12">
        <f t="shared" si="36"/>
        <v>0.12</v>
      </c>
      <c r="J134" s="34">
        <f t="shared" si="37"/>
        <v>44120</v>
      </c>
      <c r="K134" s="2">
        <f t="shared" si="38"/>
        <v>82</v>
      </c>
      <c r="L134" s="17">
        <f t="shared" si="39"/>
        <v>83</v>
      </c>
      <c r="M134" s="11">
        <f t="shared" si="29"/>
        <v>1.038031895</v>
      </c>
      <c r="N134" s="11">
        <f t="shared" ca="1" si="30"/>
        <v>1.0444866779999999</v>
      </c>
      <c r="O134" s="17">
        <f t="shared" si="40"/>
        <v>0</v>
      </c>
      <c r="P134" s="13">
        <f t="shared" ca="1" si="31"/>
        <v>44.486677989999997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44243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0</v>
      </c>
      <c r="E135" s="13">
        <f t="shared" ca="1" si="27"/>
        <v>1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44120</v>
      </c>
      <c r="K135" s="2">
        <f t="shared" si="38"/>
        <v>82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44244</v>
      </c>
      <c r="B136" s="70">
        <f t="shared" ca="1" si="44"/>
        <v>1044.4866779900001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1.00621829230341</v>
      </c>
      <c r="G136" s="13">
        <f t="shared" si="35"/>
        <v>1</v>
      </c>
      <c r="H136" s="13">
        <f t="shared" ca="1" si="28"/>
        <v>1.0062182900000001</v>
      </c>
      <c r="I136" s="12">
        <f t="shared" si="36"/>
        <v>0.12</v>
      </c>
      <c r="J136" s="34">
        <f t="shared" si="37"/>
        <v>44120</v>
      </c>
      <c r="K136" s="2">
        <f t="shared" si="38"/>
        <v>83</v>
      </c>
      <c r="L136" s="17">
        <f t="shared" si="39"/>
        <v>83</v>
      </c>
      <c r="M136" s="11">
        <f t="shared" si="29"/>
        <v>1.038031895</v>
      </c>
      <c r="N136" s="11">
        <f t="shared" ca="1" si="30"/>
        <v>1.0444866779999999</v>
      </c>
      <c r="O136" s="17">
        <f t="shared" si="40"/>
        <v>0</v>
      </c>
      <c r="P136" s="13">
        <f t="shared" ca="1" si="31"/>
        <v>44.486677989999997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44245</v>
      </c>
      <c r="B137" s="70">
        <f t="shared" ca="1" si="44"/>
        <v>1045.0345599899999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1.0062934467476601</v>
      </c>
      <c r="G137" s="13">
        <f t="shared" si="35"/>
        <v>1</v>
      </c>
      <c r="H137" s="13">
        <f t="shared" ca="1" si="28"/>
        <v>1.00629345</v>
      </c>
      <c r="I137" s="12">
        <f t="shared" si="36"/>
        <v>0.12</v>
      </c>
      <c r="J137" s="34">
        <f t="shared" si="37"/>
        <v>44120</v>
      </c>
      <c r="K137" s="2">
        <f t="shared" si="38"/>
        <v>84</v>
      </c>
      <c r="L137" s="17">
        <f t="shared" si="39"/>
        <v>84</v>
      </c>
      <c r="M137" s="11">
        <f t="shared" si="29"/>
        <v>1.03849882</v>
      </c>
      <c r="N137" s="11">
        <f t="shared" ca="1" si="30"/>
        <v>1.0450345599999999</v>
      </c>
      <c r="O137" s="17">
        <f t="shared" si="40"/>
        <v>0</v>
      </c>
      <c r="P137" s="13">
        <f t="shared" ca="1" si="31"/>
        <v>45.034559989999998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44246</v>
      </c>
      <c r="B138" s="70">
        <f t="shared" ca="1" si="44"/>
        <v>1045.582725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1.0063686068052</v>
      </c>
      <c r="G138" s="13">
        <f t="shared" si="35"/>
        <v>1</v>
      </c>
      <c r="H138" s="13">
        <f t="shared" ca="1" si="28"/>
        <v>1.00636861</v>
      </c>
      <c r="I138" s="12">
        <f t="shared" si="36"/>
        <v>0.12</v>
      </c>
      <c r="J138" s="34">
        <f t="shared" si="37"/>
        <v>44120</v>
      </c>
      <c r="K138" s="2">
        <f t="shared" si="38"/>
        <v>85</v>
      </c>
      <c r="L138" s="17">
        <f t="shared" si="39"/>
        <v>85</v>
      </c>
      <c r="M138" s="11">
        <f t="shared" si="29"/>
        <v>1.038965956</v>
      </c>
      <c r="N138" s="11">
        <f t="shared" ca="1" si="30"/>
        <v>1.045582725</v>
      </c>
      <c r="O138" s="17">
        <f t="shared" si="40"/>
        <v>0</v>
      </c>
      <c r="P138" s="13">
        <f t="shared" ca="1" si="31"/>
        <v>45.582725000000003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44247</v>
      </c>
      <c r="B139" s="70">
        <f t="shared" ca="1" si="44"/>
        <v>1046.131171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1.0064437724764399</v>
      </c>
      <c r="G139" s="13">
        <f t="shared" si="35"/>
        <v>1</v>
      </c>
      <c r="H139" s="13">
        <f t="shared" ca="1" si="28"/>
        <v>1.00644377</v>
      </c>
      <c r="I139" s="12">
        <f t="shared" si="36"/>
        <v>0.12</v>
      </c>
      <c r="J139" s="34">
        <f t="shared" si="37"/>
        <v>44120</v>
      </c>
      <c r="K139" s="2">
        <f t="shared" si="38"/>
        <v>85</v>
      </c>
      <c r="L139" s="17">
        <f t="shared" si="39"/>
        <v>86</v>
      </c>
      <c r="M139" s="11">
        <f t="shared" si="29"/>
        <v>1.0394333019999999</v>
      </c>
      <c r="N139" s="11">
        <f t="shared" ca="1" si="30"/>
        <v>1.0461311710000001</v>
      </c>
      <c r="O139" s="17">
        <f t="shared" si="40"/>
        <v>0</v>
      </c>
      <c r="P139" s="13">
        <f t="shared" ca="1" si="31"/>
        <v>46.131171000000002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44248</v>
      </c>
      <c r="B140" s="70">
        <f t="shared" ca="1" si="44"/>
        <v>1046.131171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1.0064437724764399</v>
      </c>
      <c r="G140" s="13">
        <f t="shared" si="35"/>
        <v>1</v>
      </c>
      <c r="H140" s="13">
        <f t="shared" ref="H140:H203" ca="1" si="46">ROUND(F140/G140,8)</f>
        <v>1.00644377</v>
      </c>
      <c r="I140" s="12">
        <f t="shared" si="36"/>
        <v>0.12</v>
      </c>
      <c r="J140" s="34">
        <f t="shared" si="37"/>
        <v>44120</v>
      </c>
      <c r="K140" s="2">
        <f t="shared" si="38"/>
        <v>85</v>
      </c>
      <c r="L140" s="17">
        <f t="shared" si="39"/>
        <v>86</v>
      </c>
      <c r="M140" s="11">
        <f t="shared" ref="M140:M203" si="47">ROUND((I140+1)^(L140/252),9)</f>
        <v>1.0394333019999999</v>
      </c>
      <c r="N140" s="11">
        <f t="shared" ref="N140:N203" ca="1" si="48">ROUND(H140*M140,9)</f>
        <v>1.0461311710000001</v>
      </c>
      <c r="O140" s="17">
        <f t="shared" si="40"/>
        <v>0</v>
      </c>
      <c r="P140" s="13">
        <f t="shared" ref="P140:P203" ca="1" si="49">TRUNC(((N140-1)*C140),8)</f>
        <v>46.131171000000002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44249</v>
      </c>
      <c r="B141" s="70">
        <f t="shared" ca="1" si="44"/>
        <v>1046.131171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1.0064437724764399</v>
      </c>
      <c r="G141" s="13">
        <f t="shared" ref="G141:G204" si="53">IF(O140&gt;0,F140,G140)</f>
        <v>1</v>
      </c>
      <c r="H141" s="13">
        <f t="shared" ca="1" si="46"/>
        <v>1.00644377</v>
      </c>
      <c r="I141" s="12">
        <f t="shared" ref="I141:I204" si="54">I140</f>
        <v>0.12</v>
      </c>
      <c r="J141" s="34">
        <f t="shared" ref="J141:J204" si="55">IF(O140&gt;0,VLOOKUP(O140,X$12:AH$150,2),J140)</f>
        <v>44120</v>
      </c>
      <c r="K141" s="2">
        <f t="shared" ref="K141:K204" si="56">IF(A141&gt;J141,IF(NETWORKDAYS(J141,A141,$X$31:$X$544)-1=0,1,NETWORKDAYS(J141,A141,$X$31:$X$544)-1),0)</f>
        <v>86</v>
      </c>
      <c r="L141" s="17">
        <f t="shared" ref="L141:L204" si="57">IF(AND(K141=1,K140=1),1,IF(K141&gt;0,IF(K141=K140,K141+1,K141),0))</f>
        <v>86</v>
      </c>
      <c r="M141" s="11">
        <f t="shared" si="47"/>
        <v>1.0394333019999999</v>
      </c>
      <c r="N141" s="11">
        <f t="shared" ca="1" si="48"/>
        <v>1.0461311710000001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46.131171000000002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44250</v>
      </c>
      <c r="B142" s="70">
        <f t="shared" ref="B142:B205" ca="1" si="62">IF(A142&lt;=TODAY(),C142+P142,IF(AND(A142&gt;TODAY(),A142&lt;=$B$1),IF(VLOOKUP(TODAY(),$A$10:$D$5000,4,FALSE)=0,"n.d",C142+P142),"n.d"))</f>
        <v>1046.679909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1.0065189437618001</v>
      </c>
      <c r="G142" s="13">
        <f t="shared" si="53"/>
        <v>1</v>
      </c>
      <c r="H142" s="13">
        <f t="shared" ca="1" si="46"/>
        <v>1.0065189400000001</v>
      </c>
      <c r="I142" s="12">
        <f t="shared" si="54"/>
        <v>0.12</v>
      </c>
      <c r="J142" s="34">
        <f t="shared" si="55"/>
        <v>44120</v>
      </c>
      <c r="K142" s="2">
        <f t="shared" si="56"/>
        <v>87</v>
      </c>
      <c r="L142" s="17">
        <f t="shared" si="57"/>
        <v>87</v>
      </c>
      <c r="M142" s="11">
        <f t="shared" si="47"/>
        <v>1.039900858</v>
      </c>
      <c r="N142" s="11">
        <f t="shared" ca="1" si="48"/>
        <v>1.0466799090000001</v>
      </c>
      <c r="O142" s="17">
        <f t="shared" si="58"/>
        <v>0</v>
      </c>
      <c r="P142" s="13">
        <f t="shared" ca="1" si="49"/>
        <v>46.679909000000002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44251</v>
      </c>
      <c r="B143" s="70">
        <f t="shared" ca="1" si="62"/>
        <v>1047.22894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1.0065941206617099</v>
      </c>
      <c r="G143" s="13">
        <f t="shared" si="53"/>
        <v>1</v>
      </c>
      <c r="H143" s="13">
        <f t="shared" ca="1" si="46"/>
        <v>1.0065941199999999</v>
      </c>
      <c r="I143" s="12">
        <f t="shared" si="54"/>
        <v>0.12</v>
      </c>
      <c r="J143" s="34">
        <f t="shared" si="55"/>
        <v>44120</v>
      </c>
      <c r="K143" s="2">
        <f t="shared" si="56"/>
        <v>88</v>
      </c>
      <c r="L143" s="17">
        <f t="shared" si="57"/>
        <v>88</v>
      </c>
      <c r="M143" s="11">
        <f t="shared" si="47"/>
        <v>1.0403686240000001</v>
      </c>
      <c r="N143" s="11">
        <f t="shared" ca="1" si="48"/>
        <v>1.0472289400000001</v>
      </c>
      <c r="O143" s="17">
        <f t="shared" si="58"/>
        <v>0</v>
      </c>
      <c r="P143" s="13">
        <f t="shared" ca="1" si="49"/>
        <v>47.228940000000001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44252</v>
      </c>
      <c r="B144" s="70">
        <f t="shared" ca="1" si="62"/>
        <v>1047.7782529900001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1.0066693031765901</v>
      </c>
      <c r="G144" s="13">
        <f t="shared" si="53"/>
        <v>1</v>
      </c>
      <c r="H144" s="13">
        <f t="shared" ca="1" si="46"/>
        <v>1.0066693</v>
      </c>
      <c r="I144" s="12">
        <f t="shared" si="54"/>
        <v>0.12</v>
      </c>
      <c r="J144" s="34">
        <f t="shared" si="55"/>
        <v>44120</v>
      </c>
      <c r="K144" s="2">
        <f t="shared" si="56"/>
        <v>89</v>
      </c>
      <c r="L144" s="17">
        <f t="shared" si="57"/>
        <v>89</v>
      </c>
      <c r="M144" s="11">
        <f t="shared" si="47"/>
        <v>1.0408366010000001</v>
      </c>
      <c r="N144" s="11">
        <f t="shared" ca="1" si="48"/>
        <v>1.0477782529999999</v>
      </c>
      <c r="O144" s="17">
        <f t="shared" si="58"/>
        <v>0</v>
      </c>
      <c r="P144" s="13">
        <f t="shared" ca="1" si="49"/>
        <v>47.778252989999999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44253</v>
      </c>
      <c r="B145" s="70">
        <f t="shared" ca="1" si="62"/>
        <v>1048.32785799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1.00674449130684</v>
      </c>
      <c r="G145" s="13">
        <f t="shared" si="53"/>
        <v>1</v>
      </c>
      <c r="H145" s="13">
        <f t="shared" ca="1" si="46"/>
        <v>1.00674449</v>
      </c>
      <c r="I145" s="12">
        <f t="shared" si="54"/>
        <v>0.12</v>
      </c>
      <c r="J145" s="34">
        <f t="shared" si="55"/>
        <v>44120</v>
      </c>
      <c r="K145" s="2">
        <f t="shared" si="56"/>
        <v>90</v>
      </c>
      <c r="L145" s="17">
        <f t="shared" si="57"/>
        <v>90</v>
      </c>
      <c r="M145" s="11">
        <f t="shared" si="47"/>
        <v>1.0413047879999999</v>
      </c>
      <c r="N145" s="11">
        <f t="shared" ca="1" si="48"/>
        <v>1.0483278579999999</v>
      </c>
      <c r="O145" s="17">
        <f t="shared" si="58"/>
        <v>0</v>
      </c>
      <c r="P145" s="13">
        <f t="shared" ca="1" si="49"/>
        <v>48.327857989999998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44254</v>
      </c>
      <c r="B146" s="70">
        <f t="shared" ca="1" si="62"/>
        <v>1048.8777560000001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1.0068196850529001</v>
      </c>
      <c r="G146" s="13">
        <f t="shared" si="53"/>
        <v>1</v>
      </c>
      <c r="H146" s="13">
        <f t="shared" ca="1" si="46"/>
        <v>1.0068196899999999</v>
      </c>
      <c r="I146" s="12">
        <f t="shared" si="54"/>
        <v>0.12</v>
      </c>
      <c r="J146" s="34">
        <f t="shared" si="55"/>
        <v>44120</v>
      </c>
      <c r="K146" s="2">
        <f t="shared" si="56"/>
        <v>90</v>
      </c>
      <c r="L146" s="17">
        <f t="shared" si="57"/>
        <v>91</v>
      </c>
      <c r="M146" s="11">
        <f t="shared" si="47"/>
        <v>1.0417731859999999</v>
      </c>
      <c r="N146" s="11">
        <f t="shared" ca="1" si="48"/>
        <v>1.048877756</v>
      </c>
      <c r="O146" s="17">
        <f t="shared" si="58"/>
        <v>0</v>
      </c>
      <c r="P146" s="13">
        <f t="shared" ca="1" si="49"/>
        <v>48.877755999999998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44255</v>
      </c>
      <c r="B147" s="70">
        <f t="shared" ca="1" si="62"/>
        <v>1048.8777560000001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1.0068196850529001</v>
      </c>
      <c r="G147" s="13">
        <f t="shared" si="53"/>
        <v>1</v>
      </c>
      <c r="H147" s="13">
        <f t="shared" ca="1" si="46"/>
        <v>1.0068196899999999</v>
      </c>
      <c r="I147" s="12">
        <f t="shared" si="54"/>
        <v>0.12</v>
      </c>
      <c r="J147" s="34">
        <f t="shared" si="55"/>
        <v>44120</v>
      </c>
      <c r="K147" s="2">
        <f t="shared" si="56"/>
        <v>90</v>
      </c>
      <c r="L147" s="17">
        <f t="shared" si="57"/>
        <v>91</v>
      </c>
      <c r="M147" s="11">
        <f t="shared" si="47"/>
        <v>1.0417731859999999</v>
      </c>
      <c r="N147" s="11">
        <f t="shared" ca="1" si="48"/>
        <v>1.048877756</v>
      </c>
      <c r="O147" s="17">
        <f t="shared" si="58"/>
        <v>0</v>
      </c>
      <c r="P147" s="13">
        <f t="shared" ca="1" si="49"/>
        <v>48.877755999999998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44256</v>
      </c>
      <c r="B148" s="70">
        <f t="shared" ca="1" si="62"/>
        <v>1048.8777560000001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1.0068196850529001</v>
      </c>
      <c r="G148" s="13">
        <f t="shared" si="53"/>
        <v>1</v>
      </c>
      <c r="H148" s="13">
        <f t="shared" ca="1" si="46"/>
        <v>1.0068196899999999</v>
      </c>
      <c r="I148" s="12">
        <f t="shared" si="54"/>
        <v>0.12</v>
      </c>
      <c r="J148" s="34">
        <f t="shared" si="55"/>
        <v>44120</v>
      </c>
      <c r="K148" s="2">
        <f t="shared" si="56"/>
        <v>91</v>
      </c>
      <c r="L148" s="17">
        <f t="shared" si="57"/>
        <v>91</v>
      </c>
      <c r="M148" s="11">
        <f t="shared" si="47"/>
        <v>1.0417731859999999</v>
      </c>
      <c r="N148" s="11">
        <f t="shared" ca="1" si="48"/>
        <v>1.048877756</v>
      </c>
      <c r="O148" s="17">
        <f t="shared" si="58"/>
        <v>0</v>
      </c>
      <c r="P148" s="13">
        <f t="shared" ca="1" si="49"/>
        <v>48.877755999999998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44257</v>
      </c>
      <c r="B149" s="70">
        <f t="shared" ca="1" si="62"/>
        <v>1049.4279259899999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1.0068948844151699</v>
      </c>
      <c r="G149" s="13">
        <f t="shared" si="53"/>
        <v>1</v>
      </c>
      <c r="H149" s="13">
        <f t="shared" ca="1" si="46"/>
        <v>1.0068948799999999</v>
      </c>
      <c r="I149" s="12">
        <f t="shared" si="54"/>
        <v>0.12</v>
      </c>
      <c r="J149" s="34">
        <f t="shared" si="55"/>
        <v>44120</v>
      </c>
      <c r="K149" s="2">
        <f t="shared" si="56"/>
        <v>92</v>
      </c>
      <c r="L149" s="17">
        <f t="shared" si="57"/>
        <v>92</v>
      </c>
      <c r="M149" s="11">
        <f t="shared" si="47"/>
        <v>1.0422417939999999</v>
      </c>
      <c r="N149" s="11">
        <f t="shared" ca="1" si="48"/>
        <v>1.0494279259999999</v>
      </c>
      <c r="O149" s="17">
        <f t="shared" si="58"/>
        <v>0</v>
      </c>
      <c r="P149" s="13">
        <f t="shared" ca="1" si="49"/>
        <v>49.427925989999999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44258</v>
      </c>
      <c r="B150" s="70">
        <f t="shared" ca="1" si="62"/>
        <v>1049.9784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1.0069700893940901</v>
      </c>
      <c r="G150" s="13">
        <f t="shared" si="53"/>
        <v>1</v>
      </c>
      <c r="H150" s="13">
        <f t="shared" ca="1" si="46"/>
        <v>1.00697009</v>
      </c>
      <c r="I150" s="12">
        <f t="shared" si="54"/>
        <v>0.12</v>
      </c>
      <c r="J150" s="34">
        <f t="shared" si="55"/>
        <v>44120</v>
      </c>
      <c r="K150" s="2">
        <f t="shared" si="56"/>
        <v>93</v>
      </c>
      <c r="L150" s="17">
        <f t="shared" si="57"/>
        <v>93</v>
      </c>
      <c r="M150" s="11">
        <f t="shared" si="47"/>
        <v>1.0427106129999999</v>
      </c>
      <c r="N150" s="11">
        <f t="shared" ca="1" si="48"/>
        <v>1.0499784000000001</v>
      </c>
      <c r="O150" s="17">
        <f t="shared" si="58"/>
        <v>0</v>
      </c>
      <c r="P150" s="13">
        <f t="shared" ca="1" si="49"/>
        <v>49.978400000000001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44259</v>
      </c>
      <c r="B151" s="70">
        <f t="shared" ca="1" si="62"/>
        <v>1050.5291580000001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1.0070452999900701</v>
      </c>
      <c r="G151" s="13">
        <f t="shared" si="53"/>
        <v>1</v>
      </c>
      <c r="H151" s="13">
        <f t="shared" ca="1" si="46"/>
        <v>1.0070452999999999</v>
      </c>
      <c r="I151" s="12">
        <f t="shared" si="54"/>
        <v>0.12</v>
      </c>
      <c r="J151" s="34">
        <f t="shared" si="55"/>
        <v>44120</v>
      </c>
      <c r="K151" s="2">
        <f t="shared" si="56"/>
        <v>94</v>
      </c>
      <c r="L151" s="17">
        <f t="shared" si="57"/>
        <v>94</v>
      </c>
      <c r="M151" s="11">
        <f t="shared" si="47"/>
        <v>1.0431796440000001</v>
      </c>
      <c r="N151" s="11">
        <f t="shared" ca="1" si="48"/>
        <v>1.050529158</v>
      </c>
      <c r="O151" s="17">
        <f t="shared" si="58"/>
        <v>0</v>
      </c>
      <c r="P151" s="13">
        <f t="shared" ca="1" si="49"/>
        <v>50.529158000000002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44260</v>
      </c>
      <c r="B152" s="70">
        <f t="shared" ca="1" si="62"/>
        <v>1051.08020799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1.0071205162035199</v>
      </c>
      <c r="G152" s="13">
        <f t="shared" si="53"/>
        <v>1</v>
      </c>
      <c r="H152" s="13">
        <f t="shared" ca="1" si="46"/>
        <v>1.00712052</v>
      </c>
      <c r="I152" s="12">
        <f t="shared" si="54"/>
        <v>0.12</v>
      </c>
      <c r="J152" s="34">
        <f t="shared" si="55"/>
        <v>44120</v>
      </c>
      <c r="K152" s="2">
        <f t="shared" si="56"/>
        <v>95</v>
      </c>
      <c r="L152" s="17">
        <f t="shared" si="57"/>
        <v>95</v>
      </c>
      <c r="M152" s="11">
        <f t="shared" si="47"/>
        <v>1.0436488850000001</v>
      </c>
      <c r="N152" s="11">
        <f t="shared" ca="1" si="48"/>
        <v>1.0510802079999999</v>
      </c>
      <c r="O152" s="17">
        <f t="shared" si="58"/>
        <v>0</v>
      </c>
      <c r="P152" s="13">
        <f t="shared" ca="1" si="49"/>
        <v>51.080207989999998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44261</v>
      </c>
      <c r="B153" s="70">
        <f t="shared" ca="1" si="62"/>
        <v>1051.6315409900001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1.0071957380348799</v>
      </c>
      <c r="G153" s="13">
        <f t="shared" si="53"/>
        <v>1</v>
      </c>
      <c r="H153" s="13">
        <f t="shared" ca="1" si="46"/>
        <v>1.00719574</v>
      </c>
      <c r="I153" s="12">
        <f t="shared" si="54"/>
        <v>0.12</v>
      </c>
      <c r="J153" s="34">
        <f t="shared" si="55"/>
        <v>44120</v>
      </c>
      <c r="K153" s="2">
        <f t="shared" si="56"/>
        <v>95</v>
      </c>
      <c r="L153" s="17">
        <f t="shared" si="57"/>
        <v>96</v>
      </c>
      <c r="M153" s="11">
        <f t="shared" si="47"/>
        <v>1.044118337</v>
      </c>
      <c r="N153" s="11">
        <f t="shared" ca="1" si="48"/>
        <v>1.0516315409999999</v>
      </c>
      <c r="O153" s="17">
        <f t="shared" si="58"/>
        <v>0</v>
      </c>
      <c r="P153" s="13">
        <f t="shared" ca="1" si="49"/>
        <v>51.631540989999998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44262</v>
      </c>
      <c r="B154" s="70">
        <f t="shared" ca="1" si="62"/>
        <v>1051.6315409900001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1.0071957380348799</v>
      </c>
      <c r="G154" s="13">
        <f t="shared" si="53"/>
        <v>1</v>
      </c>
      <c r="H154" s="13">
        <f t="shared" ca="1" si="46"/>
        <v>1.00719574</v>
      </c>
      <c r="I154" s="12">
        <f t="shared" si="54"/>
        <v>0.12</v>
      </c>
      <c r="J154" s="34">
        <f t="shared" si="55"/>
        <v>44120</v>
      </c>
      <c r="K154" s="2">
        <f t="shared" si="56"/>
        <v>95</v>
      </c>
      <c r="L154" s="17">
        <f t="shared" si="57"/>
        <v>96</v>
      </c>
      <c r="M154" s="11">
        <f t="shared" si="47"/>
        <v>1.044118337</v>
      </c>
      <c r="N154" s="11">
        <f t="shared" ca="1" si="48"/>
        <v>1.0516315409999999</v>
      </c>
      <c r="O154" s="17">
        <f t="shared" si="58"/>
        <v>0</v>
      </c>
      <c r="P154" s="13">
        <f t="shared" ca="1" si="49"/>
        <v>51.631540989999998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44263</v>
      </c>
      <c r="B155" s="70">
        <f t="shared" ca="1" si="62"/>
        <v>1051.6315409900001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1.0071957380348799</v>
      </c>
      <c r="G155" s="13">
        <f t="shared" si="53"/>
        <v>1</v>
      </c>
      <c r="H155" s="13">
        <f t="shared" ca="1" si="46"/>
        <v>1.00719574</v>
      </c>
      <c r="I155" s="12">
        <f t="shared" si="54"/>
        <v>0.12</v>
      </c>
      <c r="J155" s="34">
        <f t="shared" si="55"/>
        <v>44120</v>
      </c>
      <c r="K155" s="2">
        <f t="shared" si="56"/>
        <v>96</v>
      </c>
      <c r="L155" s="17">
        <f t="shared" si="57"/>
        <v>96</v>
      </c>
      <c r="M155" s="11">
        <f t="shared" si="47"/>
        <v>1.044118337</v>
      </c>
      <c r="N155" s="11">
        <f t="shared" ca="1" si="48"/>
        <v>1.0516315409999999</v>
      </c>
      <c r="O155" s="17">
        <f t="shared" si="58"/>
        <v>0</v>
      </c>
      <c r="P155" s="13">
        <f t="shared" ca="1" si="49"/>
        <v>51.631540989999998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44264</v>
      </c>
      <c r="B156" s="70">
        <f t="shared" ca="1" si="62"/>
        <v>1052.183168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1.00727096548455</v>
      </c>
      <c r="G156" s="13">
        <f t="shared" si="53"/>
        <v>1</v>
      </c>
      <c r="H156" s="13">
        <f t="shared" ca="1" si="46"/>
        <v>1.00727097</v>
      </c>
      <c r="I156" s="12">
        <f t="shared" si="54"/>
        <v>0.12</v>
      </c>
      <c r="J156" s="34">
        <f t="shared" si="55"/>
        <v>44120</v>
      </c>
      <c r="K156" s="2">
        <f t="shared" si="56"/>
        <v>97</v>
      </c>
      <c r="L156" s="17">
        <f t="shared" si="57"/>
        <v>97</v>
      </c>
      <c r="M156" s="11">
        <f t="shared" si="47"/>
        <v>1.0445880000000001</v>
      </c>
      <c r="N156" s="11">
        <f t="shared" ca="1" si="48"/>
        <v>1.052183168</v>
      </c>
      <c r="O156" s="17">
        <f t="shared" si="58"/>
        <v>0</v>
      </c>
      <c r="P156" s="13">
        <f t="shared" ca="1" si="49"/>
        <v>52.183168000000002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44265</v>
      </c>
      <c r="B157" s="70">
        <f t="shared" ca="1" si="62"/>
        <v>1052.735079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1.0073461985529599</v>
      </c>
      <c r="G157" s="13">
        <f t="shared" si="53"/>
        <v>1</v>
      </c>
      <c r="H157" s="13">
        <f t="shared" ca="1" si="46"/>
        <v>1.0073462</v>
      </c>
      <c r="I157" s="12">
        <f t="shared" si="54"/>
        <v>0.12</v>
      </c>
      <c r="J157" s="34">
        <f t="shared" si="55"/>
        <v>44120</v>
      </c>
      <c r="K157" s="2">
        <f t="shared" si="56"/>
        <v>98</v>
      </c>
      <c r="L157" s="17">
        <f t="shared" si="57"/>
        <v>98</v>
      </c>
      <c r="M157" s="11">
        <f t="shared" si="47"/>
        <v>1.0450578749999999</v>
      </c>
      <c r="N157" s="11">
        <f t="shared" ca="1" si="48"/>
        <v>1.0527350790000001</v>
      </c>
      <c r="O157" s="17">
        <f t="shared" si="58"/>
        <v>0</v>
      </c>
      <c r="P157" s="13">
        <f t="shared" ca="1" si="49"/>
        <v>52.735078999999999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44266</v>
      </c>
      <c r="B158" s="70">
        <f t="shared" ca="1" si="62"/>
        <v>1053.287284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1.0074214372405299</v>
      </c>
      <c r="G158" s="13">
        <f t="shared" si="53"/>
        <v>1</v>
      </c>
      <c r="H158" s="13">
        <f t="shared" ca="1" si="46"/>
        <v>1.0074214399999999</v>
      </c>
      <c r="I158" s="12">
        <f t="shared" si="54"/>
        <v>0.12</v>
      </c>
      <c r="J158" s="34">
        <f t="shared" si="55"/>
        <v>44120</v>
      </c>
      <c r="K158" s="2">
        <f t="shared" si="56"/>
        <v>99</v>
      </c>
      <c r="L158" s="17">
        <f t="shared" si="57"/>
        <v>99</v>
      </c>
      <c r="M158" s="11">
        <f t="shared" si="47"/>
        <v>1.0455279609999999</v>
      </c>
      <c r="N158" s="11">
        <f t="shared" ca="1" si="48"/>
        <v>1.053287284</v>
      </c>
      <c r="O158" s="17">
        <f t="shared" si="58"/>
        <v>0</v>
      </c>
      <c r="P158" s="13">
        <f t="shared" ca="1" si="49"/>
        <v>53.287284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44267</v>
      </c>
      <c r="B159" s="70">
        <f t="shared" ca="1" si="62"/>
        <v>1053.8397719899999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1.00749668154768</v>
      </c>
      <c r="G159" s="13">
        <f t="shared" si="53"/>
        <v>1</v>
      </c>
      <c r="H159" s="13">
        <f t="shared" ca="1" si="46"/>
        <v>1.00749668</v>
      </c>
      <c r="I159" s="12">
        <f t="shared" si="54"/>
        <v>0.12</v>
      </c>
      <c r="J159" s="34">
        <f t="shared" si="55"/>
        <v>44120</v>
      </c>
      <c r="K159" s="2">
        <f t="shared" si="56"/>
        <v>100</v>
      </c>
      <c r="L159" s="17">
        <f t="shared" si="57"/>
        <v>100</v>
      </c>
      <c r="M159" s="11">
        <f t="shared" si="47"/>
        <v>1.045998258</v>
      </c>
      <c r="N159" s="11">
        <f t="shared" ca="1" si="48"/>
        <v>1.0538397719999999</v>
      </c>
      <c r="O159" s="17">
        <f t="shared" si="58"/>
        <v>0</v>
      </c>
      <c r="P159" s="13">
        <f t="shared" ca="1" si="49"/>
        <v>53.839771990000003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44268</v>
      </c>
      <c r="B160" s="70">
        <f t="shared" ca="1" si="62"/>
        <v>1054.3925549999999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1.0075719314748299</v>
      </c>
      <c r="G160" s="13">
        <f t="shared" si="53"/>
        <v>1</v>
      </c>
      <c r="H160" s="13">
        <f t="shared" ca="1" si="46"/>
        <v>1.0075719299999999</v>
      </c>
      <c r="I160" s="12">
        <f t="shared" si="54"/>
        <v>0.12</v>
      </c>
      <c r="J160" s="34">
        <f t="shared" si="55"/>
        <v>44120</v>
      </c>
      <c r="K160" s="2">
        <f t="shared" si="56"/>
        <v>100</v>
      </c>
      <c r="L160" s="17">
        <f t="shared" si="57"/>
        <v>101</v>
      </c>
      <c r="M160" s="11">
        <f t="shared" si="47"/>
        <v>1.0464687669999999</v>
      </c>
      <c r="N160" s="11">
        <f t="shared" ca="1" si="48"/>
        <v>1.054392555</v>
      </c>
      <c r="O160" s="17">
        <f t="shared" si="58"/>
        <v>0</v>
      </c>
      <c r="P160" s="13">
        <f t="shared" ca="1" si="49"/>
        <v>54.392555000000002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44269</v>
      </c>
      <c r="B161" s="70">
        <f t="shared" ca="1" si="62"/>
        <v>1054.3925549999999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1.0075719314748299</v>
      </c>
      <c r="G161" s="13">
        <f t="shared" si="53"/>
        <v>1</v>
      </c>
      <c r="H161" s="13">
        <f t="shared" ca="1" si="46"/>
        <v>1.0075719299999999</v>
      </c>
      <c r="I161" s="12">
        <f t="shared" si="54"/>
        <v>0.12</v>
      </c>
      <c r="J161" s="34">
        <f t="shared" si="55"/>
        <v>44120</v>
      </c>
      <c r="K161" s="2">
        <f t="shared" si="56"/>
        <v>100</v>
      </c>
      <c r="L161" s="17">
        <f t="shared" si="57"/>
        <v>101</v>
      </c>
      <c r="M161" s="11">
        <f t="shared" si="47"/>
        <v>1.0464687669999999</v>
      </c>
      <c r="N161" s="11">
        <f t="shared" ca="1" si="48"/>
        <v>1.054392555</v>
      </c>
      <c r="O161" s="17">
        <f t="shared" si="58"/>
        <v>0</v>
      </c>
      <c r="P161" s="13">
        <f t="shared" ca="1" si="49"/>
        <v>54.392555000000002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44270</v>
      </c>
      <c r="B162" s="70">
        <f t="shared" ca="1" si="62"/>
        <v>1054.3925549999999</v>
      </c>
      <c r="C162" s="6">
        <f t="shared" si="52"/>
        <v>1000</v>
      </c>
      <c r="D162" s="12">
        <f ca="1">IF(A162&lt;$B$1,VLOOKUP(A162,[1]DI!$A$4:$B$15000,2,FALSE),0)</f>
        <v>1.9000000000000006E-2</v>
      </c>
      <c r="E162" s="13">
        <f t="shared" ca="1" si="45"/>
        <v>1.0000746899999999</v>
      </c>
      <c r="F162" s="13">
        <f ca="1">(TRUNC(PRODUCT($E$12:$E161),16))</f>
        <v>1.0075719314748299</v>
      </c>
      <c r="G162" s="13">
        <f t="shared" si="53"/>
        <v>1</v>
      </c>
      <c r="H162" s="13">
        <f t="shared" ca="1" si="46"/>
        <v>1.0075719299999999</v>
      </c>
      <c r="I162" s="12">
        <f t="shared" si="54"/>
        <v>0.12</v>
      </c>
      <c r="J162" s="34">
        <f t="shared" si="55"/>
        <v>44120</v>
      </c>
      <c r="K162" s="2">
        <f t="shared" si="56"/>
        <v>101</v>
      </c>
      <c r="L162" s="17">
        <f t="shared" si="57"/>
        <v>101</v>
      </c>
      <c r="M162" s="11">
        <f t="shared" si="47"/>
        <v>1.0464687669999999</v>
      </c>
      <c r="N162" s="11">
        <f t="shared" ca="1" si="48"/>
        <v>1.054392555</v>
      </c>
      <c r="O162" s="17">
        <f t="shared" si="58"/>
        <v>0</v>
      </c>
      <c r="P162" s="13">
        <f t="shared" ca="1" si="49"/>
        <v>54.392555000000002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44271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1.9000000000000006E-2</v>
      </c>
      <c r="E163" s="13">
        <f t="shared" ca="1" si="45"/>
        <v>1.0000746899999999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44120</v>
      </c>
      <c r="K163" s="2">
        <f t="shared" si="56"/>
        <v>102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44272</v>
      </c>
      <c r="B164" s="70">
        <f t="shared" ca="1" si="62"/>
        <v>1055.4989949999999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1.00772244819079</v>
      </c>
      <c r="G164" s="13">
        <f t="shared" si="53"/>
        <v>1</v>
      </c>
      <c r="H164" s="13">
        <f t="shared" ca="1" si="46"/>
        <v>1.0077224499999999</v>
      </c>
      <c r="I164" s="12">
        <f t="shared" si="54"/>
        <v>0.12</v>
      </c>
      <c r="J164" s="34">
        <f t="shared" si="55"/>
        <v>44120</v>
      </c>
      <c r="K164" s="2">
        <f t="shared" si="56"/>
        <v>103</v>
      </c>
      <c r="L164" s="17">
        <f t="shared" si="57"/>
        <v>103</v>
      </c>
      <c r="M164" s="11">
        <f t="shared" si="47"/>
        <v>1.0474104200000001</v>
      </c>
      <c r="N164" s="11">
        <f t="shared" ca="1" si="48"/>
        <v>1.055498995</v>
      </c>
      <c r="O164" s="17">
        <f t="shared" si="58"/>
        <v>0</v>
      </c>
      <c r="P164" s="13">
        <f t="shared" ca="1" si="49"/>
        <v>55.498995000000001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44273</v>
      </c>
      <c r="B165" s="70">
        <f t="shared" ca="1" si="62"/>
        <v>1056.0526420000001</v>
      </c>
      <c r="C165" s="6">
        <f t="shared" si="52"/>
        <v>1000</v>
      </c>
      <c r="D165" s="12">
        <f ca="1">IF(A165&lt;$B$1,VLOOKUP(A165,[1]DI!$A$4:$B$15000,2,FALSE),0)</f>
        <v>2.6499999999999999E-2</v>
      </c>
      <c r="E165" s="13">
        <f t="shared" ca="1" si="45"/>
        <v>1.00010379</v>
      </c>
      <c r="F165" s="13">
        <f ca="1">(TRUNC(PRODUCT($E$12:$E164),16))</f>
        <v>1.00779771498044</v>
      </c>
      <c r="G165" s="13">
        <f t="shared" si="53"/>
        <v>1</v>
      </c>
      <c r="H165" s="13">
        <f t="shared" ca="1" si="46"/>
        <v>1.00779771</v>
      </c>
      <c r="I165" s="12">
        <f t="shared" si="54"/>
        <v>0.12</v>
      </c>
      <c r="J165" s="34">
        <f t="shared" si="55"/>
        <v>44120</v>
      </c>
      <c r="K165" s="2">
        <f t="shared" si="56"/>
        <v>104</v>
      </c>
      <c r="L165" s="17">
        <f t="shared" si="57"/>
        <v>104</v>
      </c>
      <c r="M165" s="11">
        <f t="shared" si="47"/>
        <v>1.047881565</v>
      </c>
      <c r="N165" s="11">
        <f t="shared" ca="1" si="48"/>
        <v>1.056052642</v>
      </c>
      <c r="O165" s="17">
        <f t="shared" si="58"/>
        <v>0</v>
      </c>
      <c r="P165" s="13">
        <f t="shared" ca="1" si="49"/>
        <v>56.052641999999999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44274</v>
      </c>
      <c r="B166" s="70">
        <f t="shared" ca="1" si="62"/>
        <v>1056.63733099</v>
      </c>
      <c r="C166" s="6">
        <f t="shared" si="52"/>
        <v>1000</v>
      </c>
      <c r="D166" s="12">
        <f ca="1">IF(A166&lt;$B$1,VLOOKUP(A166,[1]DI!$A$4:$B$15000,2,FALSE),0)</f>
        <v>2.6499999999999999E-2</v>
      </c>
      <c r="E166" s="13">
        <f t="shared" ca="1" si="45"/>
        <v>1.00010379</v>
      </c>
      <c r="F166" s="13">
        <f ca="1">(TRUNC(PRODUCT($E$12:$E165),16))</f>
        <v>1.0079023143052801</v>
      </c>
      <c r="G166" s="13">
        <f t="shared" si="53"/>
        <v>1</v>
      </c>
      <c r="H166" s="13">
        <f t="shared" ca="1" si="46"/>
        <v>1.00790231</v>
      </c>
      <c r="I166" s="12">
        <f t="shared" si="54"/>
        <v>0.12</v>
      </c>
      <c r="J166" s="34">
        <f t="shared" si="55"/>
        <v>44120</v>
      </c>
      <c r="K166" s="2">
        <f t="shared" si="56"/>
        <v>105</v>
      </c>
      <c r="L166" s="17">
        <f t="shared" si="57"/>
        <v>105</v>
      </c>
      <c r="M166" s="11">
        <f t="shared" si="47"/>
        <v>1.048352921</v>
      </c>
      <c r="N166" s="11">
        <f t="shared" ca="1" si="48"/>
        <v>1.0566373309999999</v>
      </c>
      <c r="O166" s="17">
        <f t="shared" si="58"/>
        <v>0</v>
      </c>
      <c r="P166" s="13">
        <f t="shared" ca="1" si="49"/>
        <v>56.637330990000002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44275</v>
      </c>
      <c r="B167" s="70">
        <f t="shared" ca="1" si="62"/>
        <v>1057.2223429999999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1.00800692448648</v>
      </c>
      <c r="G167" s="13">
        <f t="shared" si="53"/>
        <v>1</v>
      </c>
      <c r="H167" s="13">
        <f t="shared" ca="1" si="46"/>
        <v>1.0080069199999999</v>
      </c>
      <c r="I167" s="12">
        <f t="shared" si="54"/>
        <v>0.12</v>
      </c>
      <c r="J167" s="34">
        <f t="shared" si="55"/>
        <v>44120</v>
      </c>
      <c r="K167" s="2">
        <f t="shared" si="56"/>
        <v>105</v>
      </c>
      <c r="L167" s="17">
        <f t="shared" si="57"/>
        <v>106</v>
      </c>
      <c r="M167" s="11">
        <f t="shared" si="47"/>
        <v>1.048824489</v>
      </c>
      <c r="N167" s="11">
        <f t="shared" ca="1" si="48"/>
        <v>1.0572223430000001</v>
      </c>
      <c r="O167" s="17">
        <f t="shared" si="58"/>
        <v>0</v>
      </c>
      <c r="P167" s="13">
        <f t="shared" ca="1" si="49"/>
        <v>57.222343000000002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44276</v>
      </c>
      <c r="B168" s="70">
        <f t="shared" ca="1" si="62"/>
        <v>1057.2223429999999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1.00800692448648</v>
      </c>
      <c r="G168" s="13">
        <f t="shared" si="53"/>
        <v>1</v>
      </c>
      <c r="H168" s="13">
        <f t="shared" ca="1" si="46"/>
        <v>1.0080069199999999</v>
      </c>
      <c r="I168" s="12">
        <f t="shared" si="54"/>
        <v>0.12</v>
      </c>
      <c r="J168" s="34">
        <f t="shared" si="55"/>
        <v>44120</v>
      </c>
      <c r="K168" s="2">
        <f t="shared" si="56"/>
        <v>105</v>
      </c>
      <c r="L168" s="17">
        <f t="shared" si="57"/>
        <v>106</v>
      </c>
      <c r="M168" s="11">
        <f t="shared" si="47"/>
        <v>1.048824489</v>
      </c>
      <c r="N168" s="11">
        <f t="shared" ca="1" si="48"/>
        <v>1.0572223430000001</v>
      </c>
      <c r="O168" s="17">
        <f t="shared" si="58"/>
        <v>0</v>
      </c>
      <c r="P168" s="13">
        <f t="shared" ca="1" si="49"/>
        <v>57.222343000000002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44277</v>
      </c>
      <c r="B169" s="70">
        <f t="shared" ca="1" si="62"/>
        <v>1057.2223429999999</v>
      </c>
      <c r="C169" s="6">
        <f t="shared" si="52"/>
        <v>1000</v>
      </c>
      <c r="D169" s="12">
        <f ca="1">IF(A169&lt;$B$1,VLOOKUP(A169,[1]DI!$A$4:$B$15000,2,FALSE),0)</f>
        <v>2.6499999999999999E-2</v>
      </c>
      <c r="E169" s="13">
        <f t="shared" ca="1" si="45"/>
        <v>1.00010379</v>
      </c>
      <c r="F169" s="13">
        <f ca="1">(TRUNC(PRODUCT($E$12:$E168),16))</f>
        <v>1.00800692448648</v>
      </c>
      <c r="G169" s="13">
        <f t="shared" si="53"/>
        <v>1</v>
      </c>
      <c r="H169" s="13">
        <f t="shared" ca="1" si="46"/>
        <v>1.0080069199999999</v>
      </c>
      <c r="I169" s="12">
        <f t="shared" si="54"/>
        <v>0.12</v>
      </c>
      <c r="J169" s="34">
        <f t="shared" si="55"/>
        <v>44120</v>
      </c>
      <c r="K169" s="2">
        <f t="shared" si="56"/>
        <v>106</v>
      </c>
      <c r="L169" s="17">
        <f t="shared" si="57"/>
        <v>106</v>
      </c>
      <c r="M169" s="11">
        <f t="shared" si="47"/>
        <v>1.048824489</v>
      </c>
      <c r="N169" s="11">
        <f t="shared" ca="1" si="48"/>
        <v>1.0572223430000001</v>
      </c>
      <c r="O169" s="17">
        <f t="shared" si="58"/>
        <v>0</v>
      </c>
      <c r="P169" s="13">
        <f t="shared" ca="1" si="49"/>
        <v>57.222343000000002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44278</v>
      </c>
      <c r="B170" s="70">
        <f t="shared" ca="1" si="62"/>
        <v>1057.8076880000001</v>
      </c>
      <c r="C170" s="6">
        <f t="shared" si="52"/>
        <v>1000</v>
      </c>
      <c r="D170" s="12">
        <f ca="1">IF(A170&lt;$B$1,VLOOKUP(A170,[1]DI!$A$4:$B$15000,2,FALSE),0)</f>
        <v>2.6499999999999999E-2</v>
      </c>
      <c r="E170" s="13">
        <f t="shared" ca="1" si="45"/>
        <v>1.00010379</v>
      </c>
      <c r="F170" s="13">
        <f ca="1">(TRUNC(PRODUCT($E$12:$E169),16))</f>
        <v>1.0081115455251699</v>
      </c>
      <c r="G170" s="13">
        <f t="shared" si="53"/>
        <v>1</v>
      </c>
      <c r="H170" s="13">
        <f t="shared" ca="1" si="46"/>
        <v>1.00811155</v>
      </c>
      <c r="I170" s="12">
        <f t="shared" si="54"/>
        <v>0.12</v>
      </c>
      <c r="J170" s="34">
        <f t="shared" si="55"/>
        <v>44120</v>
      </c>
      <c r="K170" s="2">
        <f t="shared" si="56"/>
        <v>107</v>
      </c>
      <c r="L170" s="17">
        <f t="shared" si="57"/>
        <v>107</v>
      </c>
      <c r="M170" s="11">
        <f t="shared" si="47"/>
        <v>1.0492962690000001</v>
      </c>
      <c r="N170" s="11">
        <f t="shared" ca="1" si="48"/>
        <v>1.057807688</v>
      </c>
      <c r="O170" s="17">
        <f t="shared" si="58"/>
        <v>0</v>
      </c>
      <c r="P170" s="13">
        <f t="shared" ca="1" si="49"/>
        <v>57.807687999999999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44279</v>
      </c>
      <c r="B171" s="70">
        <f t="shared" ca="1" si="62"/>
        <v>1058.3933469999999</v>
      </c>
      <c r="C171" s="6">
        <f t="shared" si="52"/>
        <v>1000</v>
      </c>
      <c r="D171" s="12">
        <f ca="1">IF(A171&lt;$B$1,VLOOKUP(A171,[1]DI!$A$4:$B$15000,2,FALSE),0)</f>
        <v>2.6499999999999999E-2</v>
      </c>
      <c r="E171" s="13">
        <f t="shared" ca="1" si="45"/>
        <v>1.00010379</v>
      </c>
      <c r="F171" s="13">
        <f ca="1">(TRUNC(PRODUCT($E$12:$E170),16))</f>
        <v>1.00821617742248</v>
      </c>
      <c r="G171" s="13">
        <f t="shared" si="53"/>
        <v>1</v>
      </c>
      <c r="H171" s="13">
        <f t="shared" ca="1" si="46"/>
        <v>1.00821618</v>
      </c>
      <c r="I171" s="12">
        <f t="shared" si="54"/>
        <v>0.12</v>
      </c>
      <c r="J171" s="34">
        <f t="shared" si="55"/>
        <v>44120</v>
      </c>
      <c r="K171" s="2">
        <f t="shared" si="56"/>
        <v>108</v>
      </c>
      <c r="L171" s="17">
        <f t="shared" si="57"/>
        <v>108</v>
      </c>
      <c r="M171" s="11">
        <f t="shared" si="47"/>
        <v>1.049768262</v>
      </c>
      <c r="N171" s="11">
        <f t="shared" ca="1" si="48"/>
        <v>1.058393347</v>
      </c>
      <c r="O171" s="17">
        <f t="shared" si="58"/>
        <v>0</v>
      </c>
      <c r="P171" s="13">
        <f t="shared" ca="1" si="49"/>
        <v>58.393346999999999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44280</v>
      </c>
      <c r="B172" s="70">
        <f t="shared" ca="1" si="62"/>
        <v>1058.97932799</v>
      </c>
      <c r="C172" s="6">
        <f t="shared" si="52"/>
        <v>1000</v>
      </c>
      <c r="D172" s="12">
        <f ca="1">IF(A172&lt;$B$1,VLOOKUP(A172,[1]DI!$A$4:$B$15000,2,FALSE),0)</f>
        <v>2.6499999999999999E-2</v>
      </c>
      <c r="E172" s="13">
        <f t="shared" ca="1" si="45"/>
        <v>1.00010379</v>
      </c>
      <c r="F172" s="13">
        <f ca="1">(TRUNC(PRODUCT($E$12:$E171),16))</f>
        <v>1.0083208201795399</v>
      </c>
      <c r="G172" s="13">
        <f t="shared" si="53"/>
        <v>1</v>
      </c>
      <c r="H172" s="13">
        <f t="shared" ca="1" si="46"/>
        <v>1.00832082</v>
      </c>
      <c r="I172" s="12">
        <f t="shared" si="54"/>
        <v>0.12</v>
      </c>
      <c r="J172" s="34">
        <f t="shared" si="55"/>
        <v>44120</v>
      </c>
      <c r="K172" s="2">
        <f t="shared" si="56"/>
        <v>109</v>
      </c>
      <c r="L172" s="17">
        <f t="shared" si="57"/>
        <v>109</v>
      </c>
      <c r="M172" s="11">
        <f t="shared" si="47"/>
        <v>1.050240466</v>
      </c>
      <c r="N172" s="11">
        <f t="shared" ca="1" si="48"/>
        <v>1.0589793279999999</v>
      </c>
      <c r="O172" s="17">
        <f t="shared" si="58"/>
        <v>0</v>
      </c>
      <c r="P172" s="13">
        <f t="shared" ca="1" si="49"/>
        <v>58.979327990000002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44281</v>
      </c>
      <c r="B173" s="70">
        <f t="shared" ca="1" si="62"/>
        <v>1059.5656339899999</v>
      </c>
      <c r="C173" s="6">
        <f t="shared" si="52"/>
        <v>1000</v>
      </c>
      <c r="D173" s="12">
        <f ca="1">IF(A173&lt;$B$1,VLOOKUP(A173,[1]DI!$A$4:$B$15000,2,FALSE),0)</f>
        <v>2.6499999999999999E-2</v>
      </c>
      <c r="E173" s="13">
        <f t="shared" ca="1" si="45"/>
        <v>1.00010379</v>
      </c>
      <c r="F173" s="13">
        <f ca="1">(TRUNC(PRODUCT($E$12:$E172),16))</f>
        <v>1.0084254737974601</v>
      </c>
      <c r="G173" s="13">
        <f t="shared" si="53"/>
        <v>1</v>
      </c>
      <c r="H173" s="13">
        <f t="shared" ca="1" si="46"/>
        <v>1.0084254699999999</v>
      </c>
      <c r="I173" s="12">
        <f t="shared" si="54"/>
        <v>0.12</v>
      </c>
      <c r="J173" s="34">
        <f t="shared" si="55"/>
        <v>44120</v>
      </c>
      <c r="K173" s="2">
        <f t="shared" si="56"/>
        <v>110</v>
      </c>
      <c r="L173" s="17">
        <f t="shared" si="57"/>
        <v>110</v>
      </c>
      <c r="M173" s="11">
        <f t="shared" si="47"/>
        <v>1.050712884</v>
      </c>
      <c r="N173" s="11">
        <f t="shared" ca="1" si="48"/>
        <v>1.0595656339999999</v>
      </c>
      <c r="O173" s="17">
        <f t="shared" si="58"/>
        <v>0</v>
      </c>
      <c r="P173" s="13">
        <f t="shared" ca="1" si="49"/>
        <v>59.565633990000002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44282</v>
      </c>
      <c r="B174" s="70">
        <f t="shared" ca="1" si="62"/>
        <v>1060.15227299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1.0085301382773899</v>
      </c>
      <c r="G174" s="13">
        <f t="shared" si="53"/>
        <v>1</v>
      </c>
      <c r="H174" s="13">
        <f t="shared" ca="1" si="46"/>
        <v>1.00853014</v>
      </c>
      <c r="I174" s="12">
        <f t="shared" si="54"/>
        <v>0.12</v>
      </c>
      <c r="J174" s="34">
        <f t="shared" si="55"/>
        <v>44120</v>
      </c>
      <c r="K174" s="2">
        <f t="shared" si="56"/>
        <v>110</v>
      </c>
      <c r="L174" s="17">
        <f t="shared" si="57"/>
        <v>111</v>
      </c>
      <c r="M174" s="11">
        <f t="shared" si="47"/>
        <v>1.0511855130000001</v>
      </c>
      <c r="N174" s="11">
        <f t="shared" ca="1" si="48"/>
        <v>1.0601522729999999</v>
      </c>
      <c r="O174" s="17">
        <f t="shared" si="58"/>
        <v>0</v>
      </c>
      <c r="P174" s="13">
        <f t="shared" ca="1" si="49"/>
        <v>60.15227299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44283</v>
      </c>
      <c r="B175" s="70">
        <f t="shared" ca="1" si="62"/>
        <v>1060.15227299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1.0085301382773899</v>
      </c>
      <c r="G175" s="13">
        <f t="shared" si="53"/>
        <v>1</v>
      </c>
      <c r="H175" s="13">
        <f t="shared" ca="1" si="46"/>
        <v>1.00853014</v>
      </c>
      <c r="I175" s="12">
        <f t="shared" si="54"/>
        <v>0.12</v>
      </c>
      <c r="J175" s="34">
        <f t="shared" si="55"/>
        <v>44120</v>
      </c>
      <c r="K175" s="2">
        <f t="shared" si="56"/>
        <v>110</v>
      </c>
      <c r="L175" s="17">
        <f t="shared" si="57"/>
        <v>111</v>
      </c>
      <c r="M175" s="11">
        <f t="shared" si="47"/>
        <v>1.0511855130000001</v>
      </c>
      <c r="N175" s="11">
        <f t="shared" ca="1" si="48"/>
        <v>1.0601522729999999</v>
      </c>
      <c r="O175" s="17">
        <f t="shared" si="58"/>
        <v>0</v>
      </c>
      <c r="P175" s="13">
        <f t="shared" ca="1" si="49"/>
        <v>60.15227299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44284</v>
      </c>
      <c r="B176" s="70">
        <f t="shared" ca="1" si="62"/>
        <v>1060.15227299</v>
      </c>
      <c r="C176" s="6">
        <f t="shared" si="52"/>
        <v>1000</v>
      </c>
      <c r="D176" s="12">
        <f ca="1">IF(A176&lt;$B$1,VLOOKUP(A176,[1]DI!$A$4:$B$15000,2,FALSE),0)</f>
        <v>2.6499999999999999E-2</v>
      </c>
      <c r="E176" s="13">
        <f t="shared" ca="1" si="45"/>
        <v>1.00010379</v>
      </c>
      <c r="F176" s="13">
        <f ca="1">(TRUNC(PRODUCT($E$12:$E175),16))</f>
        <v>1.0085301382773899</v>
      </c>
      <c r="G176" s="13">
        <f t="shared" si="53"/>
        <v>1</v>
      </c>
      <c r="H176" s="13">
        <f t="shared" ca="1" si="46"/>
        <v>1.00853014</v>
      </c>
      <c r="I176" s="12">
        <f t="shared" si="54"/>
        <v>0.12</v>
      </c>
      <c r="J176" s="34">
        <f t="shared" si="55"/>
        <v>44120</v>
      </c>
      <c r="K176" s="2">
        <f t="shared" si="56"/>
        <v>111</v>
      </c>
      <c r="L176" s="17">
        <f t="shared" si="57"/>
        <v>111</v>
      </c>
      <c r="M176" s="11">
        <f t="shared" si="47"/>
        <v>1.0511855130000001</v>
      </c>
      <c r="N176" s="11">
        <f t="shared" ca="1" si="48"/>
        <v>1.0601522729999999</v>
      </c>
      <c r="O176" s="17">
        <f t="shared" si="58"/>
        <v>0</v>
      </c>
      <c r="P176" s="13">
        <f t="shared" ca="1" si="49"/>
        <v>60.15227299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44285</v>
      </c>
      <c r="B177" s="70">
        <f t="shared" ca="1" si="62"/>
        <v>1060.73922599</v>
      </c>
      <c r="C177" s="6">
        <f t="shared" si="52"/>
        <v>1000</v>
      </c>
      <c r="D177" s="12">
        <f ca="1">IF(A177&lt;$B$1,VLOOKUP(A177,[1]DI!$A$4:$B$15000,2,FALSE),0)</f>
        <v>2.6499999999999999E-2</v>
      </c>
      <c r="E177" s="13">
        <f t="shared" ca="1" si="45"/>
        <v>1.00010379</v>
      </c>
      <c r="F177" s="13">
        <f ca="1">(TRUNC(PRODUCT($E$12:$E176),16))</f>
        <v>1.0086348136204399</v>
      </c>
      <c r="G177" s="13">
        <f t="shared" si="53"/>
        <v>1</v>
      </c>
      <c r="H177" s="13">
        <f t="shared" ca="1" si="46"/>
        <v>1.00863481</v>
      </c>
      <c r="I177" s="12">
        <f t="shared" si="54"/>
        <v>0.12</v>
      </c>
      <c r="J177" s="34">
        <f t="shared" si="55"/>
        <v>44120</v>
      </c>
      <c r="K177" s="2">
        <f t="shared" si="56"/>
        <v>112</v>
      </c>
      <c r="L177" s="17">
        <f t="shared" si="57"/>
        <v>112</v>
      </c>
      <c r="M177" s="11">
        <f t="shared" si="47"/>
        <v>1.0516583559999999</v>
      </c>
      <c r="N177" s="11">
        <f t="shared" ca="1" si="48"/>
        <v>1.0607392259999999</v>
      </c>
      <c r="O177" s="17">
        <f t="shared" si="58"/>
        <v>0</v>
      </c>
      <c r="P177" s="13">
        <f t="shared" ca="1" si="49"/>
        <v>60.739225990000001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44286</v>
      </c>
      <c r="B178" s="70">
        <f t="shared" ca="1" si="62"/>
        <v>1061.326513</v>
      </c>
      <c r="C178" s="6">
        <f t="shared" si="52"/>
        <v>1000</v>
      </c>
      <c r="D178" s="12">
        <f ca="1">IF(A178&lt;$B$1,VLOOKUP(A178,[1]DI!$A$4:$B$15000,2,FALSE),0)</f>
        <v>2.6499999999999999E-2</v>
      </c>
      <c r="E178" s="13">
        <f t="shared" ca="1" si="45"/>
        <v>1.00010379</v>
      </c>
      <c r="F178" s="13">
        <f ca="1">(TRUNC(PRODUCT($E$12:$E177),16))</f>
        <v>1.0087394998277499</v>
      </c>
      <c r="G178" s="13">
        <f t="shared" si="53"/>
        <v>1</v>
      </c>
      <c r="H178" s="13">
        <f t="shared" ca="1" si="46"/>
        <v>1.0087394999999999</v>
      </c>
      <c r="I178" s="12">
        <f t="shared" si="54"/>
        <v>0.12</v>
      </c>
      <c r="J178" s="34">
        <f t="shared" si="55"/>
        <v>44120</v>
      </c>
      <c r="K178" s="2">
        <f t="shared" si="56"/>
        <v>113</v>
      </c>
      <c r="L178" s="17">
        <f t="shared" si="57"/>
        <v>113</v>
      </c>
      <c r="M178" s="11">
        <f t="shared" si="47"/>
        <v>1.052131411</v>
      </c>
      <c r="N178" s="11">
        <f t="shared" ca="1" si="48"/>
        <v>1.061326513</v>
      </c>
      <c r="O178" s="17">
        <f t="shared" si="58"/>
        <v>0</v>
      </c>
      <c r="P178" s="13">
        <f t="shared" ca="1" si="49"/>
        <v>61.326512999999998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44287</v>
      </c>
      <c r="B179" s="70">
        <f t="shared" ca="1" si="62"/>
        <v>1061.9141239999999</v>
      </c>
      <c r="C179" s="6">
        <f t="shared" si="52"/>
        <v>1000</v>
      </c>
      <c r="D179" s="12">
        <f ca="1">IF(A179&lt;$B$1,VLOOKUP(A179,[1]DI!$A$4:$B$15000,2,FALSE),0)</f>
        <v>2.6499999999999999E-2</v>
      </c>
      <c r="E179" s="13">
        <f t="shared" ca="1" si="45"/>
        <v>1.00010379</v>
      </c>
      <c r="F179" s="13">
        <f ca="1">(TRUNC(PRODUCT($E$12:$E178),16))</f>
        <v>1.00884419690044</v>
      </c>
      <c r="G179" s="13">
        <f t="shared" si="53"/>
        <v>1</v>
      </c>
      <c r="H179" s="13">
        <f t="shared" ca="1" si="46"/>
        <v>1.0088442</v>
      </c>
      <c r="I179" s="12">
        <f t="shared" si="54"/>
        <v>0.12</v>
      </c>
      <c r="J179" s="34">
        <f t="shared" si="55"/>
        <v>44120</v>
      </c>
      <c r="K179" s="2">
        <f t="shared" si="56"/>
        <v>114</v>
      </c>
      <c r="L179" s="17">
        <f t="shared" si="57"/>
        <v>114</v>
      </c>
      <c r="M179" s="11">
        <f t="shared" si="47"/>
        <v>1.052604678</v>
      </c>
      <c r="N179" s="11">
        <f t="shared" ca="1" si="48"/>
        <v>1.0619141240000001</v>
      </c>
      <c r="O179" s="17">
        <f t="shared" si="58"/>
        <v>0</v>
      </c>
      <c r="P179" s="13">
        <f t="shared" ca="1" si="49"/>
        <v>61.914124000000001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44288</v>
      </c>
      <c r="B180" s="70">
        <f t="shared" ca="1" si="62"/>
        <v>1062.5020500000001</v>
      </c>
      <c r="C180" s="6">
        <f t="shared" si="52"/>
        <v>1000</v>
      </c>
      <c r="D180" s="12">
        <f ca="1">IF(A180&lt;$B$1,VLOOKUP(A180,[1]DI!$A$4:$B$15000,2,FALSE),0)</f>
        <v>0</v>
      </c>
      <c r="E180" s="13">
        <f t="shared" ca="1" si="45"/>
        <v>1</v>
      </c>
      <c r="F180" s="13">
        <f ca="1">(TRUNC(PRODUCT($E$12:$E179),16))</f>
        <v>1.0089489048396301</v>
      </c>
      <c r="G180" s="13">
        <f t="shared" si="53"/>
        <v>1</v>
      </c>
      <c r="H180" s="13">
        <f t="shared" ca="1" si="46"/>
        <v>1.0089489</v>
      </c>
      <c r="I180" s="12">
        <f t="shared" si="54"/>
        <v>0.12</v>
      </c>
      <c r="J180" s="34">
        <f t="shared" si="55"/>
        <v>44120</v>
      </c>
      <c r="K180" s="2">
        <f t="shared" si="56"/>
        <v>114</v>
      </c>
      <c r="L180" s="17">
        <f t="shared" si="57"/>
        <v>115</v>
      </c>
      <c r="M180" s="11">
        <f t="shared" si="47"/>
        <v>1.053078159</v>
      </c>
      <c r="N180" s="11">
        <f t="shared" ca="1" si="48"/>
        <v>1.06250205</v>
      </c>
      <c r="O180" s="17">
        <f t="shared" si="58"/>
        <v>0</v>
      </c>
      <c r="P180" s="13">
        <f t="shared" ca="1" si="49"/>
        <v>62.502049999999997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44289</v>
      </c>
      <c r="B181" s="70">
        <f t="shared" ca="1" si="62"/>
        <v>1062.5020500000001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1.0089489048396301</v>
      </c>
      <c r="G181" s="13">
        <f t="shared" si="53"/>
        <v>1</v>
      </c>
      <c r="H181" s="13">
        <f t="shared" ca="1" si="46"/>
        <v>1.0089489</v>
      </c>
      <c r="I181" s="12">
        <f t="shared" si="54"/>
        <v>0.12</v>
      </c>
      <c r="J181" s="34">
        <f t="shared" si="55"/>
        <v>44120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1.06250205</v>
      </c>
      <c r="O181" s="17">
        <f t="shared" si="58"/>
        <v>0</v>
      </c>
      <c r="P181" s="13">
        <f t="shared" ca="1" si="49"/>
        <v>62.502049999999997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44290</v>
      </c>
      <c r="B182" s="70">
        <f t="shared" ca="1" si="62"/>
        <v>1062.5020500000001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1.0089489048396301</v>
      </c>
      <c r="G182" s="13">
        <f t="shared" si="53"/>
        <v>1</v>
      </c>
      <c r="H182" s="13">
        <f t="shared" ca="1" si="46"/>
        <v>1.0089489</v>
      </c>
      <c r="I182" s="12">
        <f t="shared" si="54"/>
        <v>0.12</v>
      </c>
      <c r="J182" s="34">
        <f t="shared" si="55"/>
        <v>44120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1.06250205</v>
      </c>
      <c r="O182" s="17">
        <f t="shared" si="58"/>
        <v>0</v>
      </c>
      <c r="P182" s="13">
        <f t="shared" ca="1" si="49"/>
        <v>62.502049999999997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44291</v>
      </c>
      <c r="B183" s="70">
        <f t="shared" ca="1" si="62"/>
        <v>1062.5020500000001</v>
      </c>
      <c r="C183" s="6">
        <f t="shared" si="52"/>
        <v>1000</v>
      </c>
      <c r="D183" s="12">
        <f ca="1">IF(A183&lt;$B$1,VLOOKUP(A183,[1]DI!$A$4:$B$15000,2,FALSE),0)</f>
        <v>2.6499999999999999E-2</v>
      </c>
      <c r="E183" s="13">
        <f t="shared" ca="1" si="45"/>
        <v>1.00010379</v>
      </c>
      <c r="F183" s="13">
        <f ca="1">(TRUNC(PRODUCT($E$12:$E182),16))</f>
        <v>1.0089489048396301</v>
      </c>
      <c r="G183" s="13">
        <f t="shared" si="53"/>
        <v>1</v>
      </c>
      <c r="H183" s="13">
        <f t="shared" ca="1" si="46"/>
        <v>1.0089489</v>
      </c>
      <c r="I183" s="12">
        <f t="shared" si="54"/>
        <v>0.12</v>
      </c>
      <c r="J183" s="34">
        <f t="shared" si="55"/>
        <v>44120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1.06250205</v>
      </c>
      <c r="O183" s="17">
        <f t="shared" si="58"/>
        <v>0</v>
      </c>
      <c r="P183" s="13">
        <f t="shared" ca="1" si="49"/>
        <v>62.502049999999997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44292</v>
      </c>
      <c r="B184" s="70">
        <f t="shared" ca="1" si="62"/>
        <v>1063.0903109999999</v>
      </c>
      <c r="C184" s="6">
        <f t="shared" si="52"/>
        <v>1000</v>
      </c>
      <c r="D184" s="12">
        <f ca="1">IF(A184&lt;$B$1,VLOOKUP(A184,[1]DI!$A$4:$B$15000,2,FALSE),0)</f>
        <v>2.6499999999999999E-2</v>
      </c>
      <c r="E184" s="13">
        <f t="shared" ca="1" si="45"/>
        <v>1.00010379</v>
      </c>
      <c r="F184" s="13">
        <f ca="1">(TRUNC(PRODUCT($E$12:$E183),16))</f>
        <v>1.00905362364646</v>
      </c>
      <c r="G184" s="13">
        <f t="shared" si="53"/>
        <v>1</v>
      </c>
      <c r="H184" s="13">
        <f t="shared" ca="1" si="46"/>
        <v>1.00905362</v>
      </c>
      <c r="I184" s="12">
        <f t="shared" si="54"/>
        <v>0.12</v>
      </c>
      <c r="J184" s="34">
        <f t="shared" si="55"/>
        <v>44120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1.0630903110000001</v>
      </c>
      <c r="O184" s="17">
        <f t="shared" si="58"/>
        <v>0</v>
      </c>
      <c r="P184" s="13">
        <f t="shared" ca="1" si="49"/>
        <v>63.090311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44293</v>
      </c>
      <c r="B185" s="70">
        <f t="shared" ca="1" si="62"/>
        <v>1063.678897</v>
      </c>
      <c r="C185" s="6">
        <f t="shared" si="52"/>
        <v>1000</v>
      </c>
      <c r="D185" s="12">
        <f ca="1">IF(A185&lt;$B$1,VLOOKUP(A185,[1]DI!$A$4:$B$15000,2,FALSE),0)</f>
        <v>2.6499999999999999E-2</v>
      </c>
      <c r="E185" s="13">
        <f t="shared" ca="1" si="45"/>
        <v>1.00010379</v>
      </c>
      <c r="F185" s="13">
        <f ca="1">(TRUNC(PRODUCT($E$12:$E184),16))</f>
        <v>1.0091583533220601</v>
      </c>
      <c r="G185" s="13">
        <f t="shared" si="53"/>
        <v>1</v>
      </c>
      <c r="H185" s="13">
        <f t="shared" ca="1" si="46"/>
        <v>1.0091583500000001</v>
      </c>
      <c r="I185" s="12">
        <f t="shared" si="54"/>
        <v>0.12</v>
      </c>
      <c r="J185" s="34">
        <f t="shared" si="55"/>
        <v>44120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1.063678897</v>
      </c>
      <c r="O185" s="17">
        <f t="shared" si="58"/>
        <v>0</v>
      </c>
      <c r="P185" s="13">
        <f t="shared" ca="1" si="49"/>
        <v>63.678896999999999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44294</v>
      </c>
      <c r="B186" s="70">
        <f t="shared" ca="1" si="62"/>
        <v>1064.2678059899999</v>
      </c>
      <c r="C186" s="6">
        <f t="shared" si="52"/>
        <v>1000</v>
      </c>
      <c r="D186" s="12">
        <f ca="1">IF(A186&lt;$B$1,VLOOKUP(A186,[1]DI!$A$4:$B$15000,2,FALSE),0)</f>
        <v>2.6499999999999999E-2</v>
      </c>
      <c r="E186" s="13">
        <f t="shared" ca="1" si="45"/>
        <v>1.00010379</v>
      </c>
      <c r="F186" s="13">
        <f ca="1">(TRUNC(PRODUCT($E$12:$E185),16))</f>
        <v>1.00926309386755</v>
      </c>
      <c r="G186" s="13">
        <f t="shared" si="53"/>
        <v>1</v>
      </c>
      <c r="H186" s="13">
        <f t="shared" ca="1" si="46"/>
        <v>1.0092630899999999</v>
      </c>
      <c r="I186" s="12">
        <f t="shared" si="54"/>
        <v>0.12</v>
      </c>
      <c r="J186" s="34">
        <f t="shared" si="55"/>
        <v>44120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1.0642678059999999</v>
      </c>
      <c r="O186" s="17">
        <f t="shared" si="58"/>
        <v>0</v>
      </c>
      <c r="P186" s="13">
        <f t="shared" ca="1" si="49"/>
        <v>64.267805989999999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44295</v>
      </c>
      <c r="B187" s="70">
        <f t="shared" ca="1" si="62"/>
        <v>1064.857053</v>
      </c>
      <c r="C187" s="6">
        <f t="shared" si="52"/>
        <v>1000</v>
      </c>
      <c r="D187" s="12">
        <f ca="1">IF(A187&lt;$B$1,VLOOKUP(A187,[1]DI!$A$4:$B$15000,2,FALSE),0)</f>
        <v>2.6499999999999999E-2</v>
      </c>
      <c r="E187" s="13">
        <f t="shared" ca="1" si="45"/>
        <v>1.00010379</v>
      </c>
      <c r="F187" s="13">
        <f ca="1">(TRUNC(PRODUCT($E$12:$E186),16))</f>
        <v>1.00936784528407</v>
      </c>
      <c r="G187" s="13">
        <f t="shared" si="53"/>
        <v>1</v>
      </c>
      <c r="H187" s="13">
        <f t="shared" ca="1" si="46"/>
        <v>1.0093678500000001</v>
      </c>
      <c r="I187" s="12">
        <f t="shared" si="54"/>
        <v>0.12</v>
      </c>
      <c r="J187" s="34">
        <f t="shared" si="55"/>
        <v>44120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1.0648570530000001</v>
      </c>
      <c r="O187" s="17">
        <f t="shared" si="58"/>
        <v>0</v>
      </c>
      <c r="P187" s="13">
        <f t="shared" ca="1" si="49"/>
        <v>64.857052999999993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44296</v>
      </c>
      <c r="B188" s="70">
        <f t="shared" ca="1" si="62"/>
        <v>1065.4466130000001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1.0094726075727301</v>
      </c>
      <c r="G188" s="13">
        <f t="shared" si="53"/>
        <v>1</v>
      </c>
      <c r="H188" s="13">
        <f t="shared" ca="1" si="46"/>
        <v>1.00947261</v>
      </c>
      <c r="I188" s="12">
        <f t="shared" si="54"/>
        <v>0.12</v>
      </c>
      <c r="J188" s="34">
        <f t="shared" si="55"/>
        <v>44120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1.065446613</v>
      </c>
      <c r="O188" s="17">
        <f t="shared" si="58"/>
        <v>0</v>
      </c>
      <c r="P188" s="13">
        <f t="shared" ca="1" si="49"/>
        <v>65.446612999999999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44297</v>
      </c>
      <c r="B189" s="70">
        <f t="shared" ca="1" si="62"/>
        <v>1065.4466130000001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1.0094726075727301</v>
      </c>
      <c r="G189" s="13">
        <f t="shared" si="53"/>
        <v>1</v>
      </c>
      <c r="H189" s="13">
        <f t="shared" ca="1" si="46"/>
        <v>1.00947261</v>
      </c>
      <c r="I189" s="12">
        <f t="shared" si="54"/>
        <v>0.12</v>
      </c>
      <c r="J189" s="34">
        <f t="shared" si="55"/>
        <v>44120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1.065446613</v>
      </c>
      <c r="O189" s="17">
        <f t="shared" si="58"/>
        <v>0</v>
      </c>
      <c r="P189" s="13">
        <f t="shared" ca="1" si="49"/>
        <v>65.446612999999999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44298</v>
      </c>
      <c r="B190" s="70">
        <f t="shared" ca="1" si="62"/>
        <v>1065.4466130000001</v>
      </c>
      <c r="C190" s="6">
        <f t="shared" si="52"/>
        <v>1000</v>
      </c>
      <c r="D190" s="12">
        <f ca="1">IF(A190&lt;$B$1,VLOOKUP(A190,[1]DI!$A$4:$B$15000,2,FALSE),0)</f>
        <v>2.6499999999999999E-2</v>
      </c>
      <c r="E190" s="13">
        <f t="shared" ca="1" si="45"/>
        <v>1.00010379</v>
      </c>
      <c r="F190" s="13">
        <f ca="1">(TRUNC(PRODUCT($E$12:$E189),16))</f>
        <v>1.0094726075727301</v>
      </c>
      <c r="G190" s="13">
        <f t="shared" si="53"/>
        <v>1</v>
      </c>
      <c r="H190" s="13">
        <f t="shared" ca="1" si="46"/>
        <v>1.00947261</v>
      </c>
      <c r="I190" s="12">
        <f t="shared" si="54"/>
        <v>0.12</v>
      </c>
      <c r="J190" s="34">
        <f t="shared" si="55"/>
        <v>44120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1.065446613</v>
      </c>
      <c r="O190" s="17">
        <f t="shared" si="58"/>
        <v>0</v>
      </c>
      <c r="P190" s="13">
        <f t="shared" ca="1" si="49"/>
        <v>65.446612999999999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44299</v>
      </c>
      <c r="B191" s="70">
        <f t="shared" ca="1" si="62"/>
        <v>1066.0364999999999</v>
      </c>
      <c r="C191" s="6">
        <f t="shared" si="52"/>
        <v>1000</v>
      </c>
      <c r="D191" s="12">
        <f ca="1">IF(A191&lt;$B$1,VLOOKUP(A191,[1]DI!$A$4:$B$15000,2,FALSE),0)</f>
        <v>2.6499999999999999E-2</v>
      </c>
      <c r="E191" s="13">
        <f t="shared" ca="1" si="45"/>
        <v>1.00010379</v>
      </c>
      <c r="F191" s="13">
        <f ca="1">(TRUNC(PRODUCT($E$12:$E190),16))</f>
        <v>1.00957738073467</v>
      </c>
      <c r="G191" s="13">
        <f t="shared" si="53"/>
        <v>1</v>
      </c>
      <c r="H191" s="13">
        <f t="shared" ca="1" si="46"/>
        <v>1.0095773800000001</v>
      </c>
      <c r="I191" s="12">
        <f t="shared" si="54"/>
        <v>0.12</v>
      </c>
      <c r="J191" s="34">
        <f t="shared" si="55"/>
        <v>44120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1.0660365000000001</v>
      </c>
      <c r="O191" s="17">
        <f t="shared" si="58"/>
        <v>0</v>
      </c>
      <c r="P191" s="13">
        <f t="shared" ca="1" si="49"/>
        <v>66.036500000000004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44300</v>
      </c>
      <c r="B192" s="70">
        <f t="shared" ca="1" si="62"/>
        <v>1066.6267119900001</v>
      </c>
      <c r="C192" s="6">
        <f t="shared" si="52"/>
        <v>1000</v>
      </c>
      <c r="D192" s="12">
        <f ca="1">IF(A192&lt;$B$1,VLOOKUP(A192,[1]DI!$A$4:$B$15000,2,FALSE),0)</f>
        <v>2.6499999999999999E-2</v>
      </c>
      <c r="E192" s="13">
        <f t="shared" ca="1" si="45"/>
        <v>1.00010379</v>
      </c>
      <c r="F192" s="13">
        <f ca="1">(TRUNC(PRODUCT($E$12:$E191),16))</f>
        <v>1.0096821647710199</v>
      </c>
      <c r="G192" s="13">
        <f t="shared" si="53"/>
        <v>1</v>
      </c>
      <c r="H192" s="13">
        <f t="shared" ca="1" si="46"/>
        <v>1.0096821600000001</v>
      </c>
      <c r="I192" s="12">
        <f t="shared" si="54"/>
        <v>0.12</v>
      </c>
      <c r="J192" s="34">
        <f t="shared" si="55"/>
        <v>44120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1.0666267119999999</v>
      </c>
      <c r="O192" s="17">
        <f t="shared" si="58"/>
        <v>0</v>
      </c>
      <c r="P192" s="13">
        <f t="shared" ca="1" si="49"/>
        <v>66.626711990000004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44301</v>
      </c>
      <c r="B193" s="70">
        <f t="shared" ca="1" si="62"/>
        <v>1067.2172599999999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1.0097869596829001</v>
      </c>
      <c r="G193" s="13">
        <f t="shared" si="53"/>
        <v>1</v>
      </c>
      <c r="H193" s="13">
        <f t="shared" ca="1" si="46"/>
        <v>1.00978696</v>
      </c>
      <c r="I193" s="12">
        <f t="shared" si="54"/>
        <v>0.12</v>
      </c>
      <c r="J193" s="34">
        <f t="shared" si="55"/>
        <v>44120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1.0672172600000001</v>
      </c>
      <c r="O193" s="17">
        <f t="shared" si="58"/>
        <v>0</v>
      </c>
      <c r="P193" s="13">
        <f t="shared" ca="1" si="49"/>
        <v>67.217259999999996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44302</v>
      </c>
      <c r="B194" s="70">
        <f t="shared" ca="1" si="62"/>
        <v>1067.8081349900001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1.0098917654714401</v>
      </c>
      <c r="G194" s="13">
        <f t="shared" si="53"/>
        <v>1</v>
      </c>
      <c r="H194" s="13">
        <f t="shared" ca="1" si="46"/>
        <v>1.0098917700000001</v>
      </c>
      <c r="I194" s="12">
        <f t="shared" si="54"/>
        <v>0.12</v>
      </c>
      <c r="J194" s="34">
        <f t="shared" si="55"/>
        <v>44120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1.0678081349999999</v>
      </c>
      <c r="O194" s="17">
        <f t="shared" si="58"/>
        <v>0</v>
      </c>
      <c r="P194" s="13">
        <f t="shared" ca="1" si="49"/>
        <v>67.808134989999999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44303</v>
      </c>
      <c r="B195" s="70">
        <f t="shared" ca="1" si="62"/>
        <v>1068.39932499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1.0099965821377801</v>
      </c>
      <c r="G195" s="13">
        <f t="shared" si="53"/>
        <v>1</v>
      </c>
      <c r="H195" s="13">
        <f t="shared" ca="1" si="46"/>
        <v>1.0099965799999999</v>
      </c>
      <c r="I195" s="12">
        <f t="shared" si="54"/>
        <v>0.12</v>
      </c>
      <c r="J195" s="34">
        <f t="shared" si="55"/>
        <v>44120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1.0683993249999999</v>
      </c>
      <c r="O195" s="17">
        <f t="shared" si="58"/>
        <v>0</v>
      </c>
      <c r="P195" s="13">
        <f t="shared" ca="1" si="49"/>
        <v>68.399324989999997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44304</v>
      </c>
      <c r="B196" s="70">
        <f t="shared" ca="1" si="62"/>
        <v>1068.39932499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1.0099965821377801</v>
      </c>
      <c r="G196" s="13">
        <f t="shared" si="53"/>
        <v>1</v>
      </c>
      <c r="H196" s="13">
        <f t="shared" ca="1" si="46"/>
        <v>1.0099965799999999</v>
      </c>
      <c r="I196" s="12">
        <f t="shared" si="54"/>
        <v>0.12</v>
      </c>
      <c r="J196" s="34">
        <f t="shared" si="55"/>
        <v>44120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1.0683993249999999</v>
      </c>
      <c r="O196" s="17">
        <f t="shared" si="58"/>
        <v>0</v>
      </c>
      <c r="P196" s="13">
        <f t="shared" ca="1" si="49"/>
        <v>68.399324989999997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44305</v>
      </c>
      <c r="B197" s="70">
        <f t="shared" ca="1" si="62"/>
        <v>1068.39932499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1.0099965821377801</v>
      </c>
      <c r="G197" s="13">
        <f t="shared" si="53"/>
        <v>1</v>
      </c>
      <c r="H197" s="13">
        <f t="shared" ca="1" si="46"/>
        <v>1.0099965799999999</v>
      </c>
      <c r="I197" s="12">
        <f t="shared" si="54"/>
        <v>0.12</v>
      </c>
      <c r="J197" s="34">
        <f t="shared" si="55"/>
        <v>44120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1.0683993249999999</v>
      </c>
      <c r="O197" s="17">
        <f t="shared" si="58"/>
        <v>0</v>
      </c>
      <c r="P197" s="13">
        <f t="shared" ca="1" si="49"/>
        <v>68.399324989999997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44306</v>
      </c>
      <c r="B198" s="70">
        <f t="shared" ca="1" si="62"/>
        <v>1068.9908509899999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1.0101014096830401</v>
      </c>
      <c r="G198" s="13">
        <f t="shared" si="53"/>
        <v>1</v>
      </c>
      <c r="H198" s="13">
        <f t="shared" ca="1" si="46"/>
        <v>1.0101014100000001</v>
      </c>
      <c r="I198" s="12">
        <f t="shared" si="54"/>
        <v>0.12</v>
      </c>
      <c r="J198" s="34">
        <f t="shared" si="55"/>
        <v>44120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1.0689908509999999</v>
      </c>
      <c r="O198" s="17">
        <f t="shared" si="58"/>
        <v>0</v>
      </c>
      <c r="P198" s="13">
        <f t="shared" ca="1" si="49"/>
        <v>68.990850989999998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44307</v>
      </c>
      <c r="B199" s="70">
        <f t="shared" ca="1" si="62"/>
        <v>1069.582705</v>
      </c>
      <c r="C199" s="6">
        <f t="shared" si="52"/>
        <v>1000</v>
      </c>
      <c r="D199" s="12">
        <f ca="1">IF(A199&lt;$B$1,VLOOKUP(A199,[1]DI!$A$4:$B$15000,2,FALSE),0)</f>
        <v>0</v>
      </c>
      <c r="E199" s="13">
        <f t="shared" ca="1" si="45"/>
        <v>1</v>
      </c>
      <c r="F199" s="13">
        <f ca="1">(TRUNC(PRODUCT($E$12:$E198),16))</f>
        <v>1.01020624810835</v>
      </c>
      <c r="G199" s="13">
        <f t="shared" si="53"/>
        <v>1</v>
      </c>
      <c r="H199" s="13">
        <f t="shared" ca="1" si="46"/>
        <v>1.01020625</v>
      </c>
      <c r="I199" s="12">
        <f t="shared" si="54"/>
        <v>0.12</v>
      </c>
      <c r="J199" s="34">
        <f t="shared" si="55"/>
        <v>44120</v>
      </c>
      <c r="K199" s="2">
        <f t="shared" si="56"/>
        <v>126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1.069582705</v>
      </c>
      <c r="O199" s="17">
        <f t="shared" si="58"/>
        <v>0</v>
      </c>
      <c r="P199" s="13">
        <f t="shared" ca="1" si="49"/>
        <v>69.582705000000004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44308</v>
      </c>
      <c r="B200" s="70">
        <f t="shared" ca="1" si="62"/>
        <v>1069.582705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1.01020624810835</v>
      </c>
      <c r="G200" s="13">
        <f t="shared" si="53"/>
        <v>1</v>
      </c>
      <c r="H200" s="13">
        <f t="shared" ca="1" si="46"/>
        <v>1.01020625</v>
      </c>
      <c r="I200" s="12">
        <f t="shared" si="54"/>
        <v>0.12</v>
      </c>
      <c r="J200" s="34">
        <f t="shared" si="55"/>
        <v>44120</v>
      </c>
      <c r="K200" s="2">
        <f t="shared" si="56"/>
        <v>127</v>
      </c>
      <c r="L200" s="17">
        <f t="shared" si="57"/>
        <v>127</v>
      </c>
      <c r="M200" s="11">
        <f t="shared" si="47"/>
        <v>1.058776567</v>
      </c>
      <c r="N200" s="11">
        <f t="shared" ca="1" si="48"/>
        <v>1.069582705</v>
      </c>
      <c r="O200" s="17">
        <f t="shared" si="58"/>
        <v>0</v>
      </c>
      <c r="P200" s="13">
        <f t="shared" ca="1" si="49"/>
        <v>69.582705000000004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44309</v>
      </c>
      <c r="B201" s="70">
        <f t="shared" ca="1" si="62"/>
        <v>1070.174886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1.0103110974148399</v>
      </c>
      <c r="G201" s="13">
        <f t="shared" si="53"/>
        <v>1</v>
      </c>
      <c r="H201" s="13">
        <f t="shared" ca="1" si="46"/>
        <v>1.0103111</v>
      </c>
      <c r="I201" s="12">
        <f t="shared" si="54"/>
        <v>0.12</v>
      </c>
      <c r="J201" s="34">
        <f t="shared" si="55"/>
        <v>44120</v>
      </c>
      <c r="K201" s="2">
        <f t="shared" si="56"/>
        <v>128</v>
      </c>
      <c r="L201" s="17">
        <f t="shared" si="57"/>
        <v>128</v>
      </c>
      <c r="M201" s="11">
        <f t="shared" si="47"/>
        <v>1.0592528240000001</v>
      </c>
      <c r="N201" s="11">
        <f t="shared" ca="1" si="48"/>
        <v>1.070174886</v>
      </c>
      <c r="O201" s="17">
        <f t="shared" si="58"/>
        <v>0</v>
      </c>
      <c r="P201" s="13">
        <f t="shared" ca="1" si="49"/>
        <v>70.174886000000001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44310</v>
      </c>
      <c r="B202" s="70">
        <f t="shared" ca="1" si="62"/>
        <v>1070.76739299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1.01041595760364</v>
      </c>
      <c r="G202" s="13">
        <f t="shared" si="53"/>
        <v>1</v>
      </c>
      <c r="H202" s="13">
        <f t="shared" ca="1" si="46"/>
        <v>1.01041596</v>
      </c>
      <c r="I202" s="12">
        <f t="shared" si="54"/>
        <v>0.12</v>
      </c>
      <c r="J202" s="34">
        <f t="shared" si="55"/>
        <v>44120</v>
      </c>
      <c r="K202" s="2">
        <f t="shared" si="56"/>
        <v>128</v>
      </c>
      <c r="L202" s="17">
        <f t="shared" si="57"/>
        <v>129</v>
      </c>
      <c r="M202" s="11">
        <f t="shared" si="47"/>
        <v>1.0597292949999999</v>
      </c>
      <c r="N202" s="11">
        <f t="shared" ca="1" si="48"/>
        <v>1.0707673929999999</v>
      </c>
      <c r="O202" s="17">
        <f t="shared" si="58"/>
        <v>0</v>
      </c>
      <c r="P202" s="13">
        <f t="shared" ca="1" si="49"/>
        <v>70.767392990000005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44311</v>
      </c>
      <c r="B203" s="70">
        <f t="shared" ca="1" si="62"/>
        <v>1070.76739299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1.01041595760364</v>
      </c>
      <c r="G203" s="13">
        <f t="shared" si="53"/>
        <v>1</v>
      </c>
      <c r="H203" s="13">
        <f t="shared" ca="1" si="46"/>
        <v>1.01041596</v>
      </c>
      <c r="I203" s="12">
        <f t="shared" si="54"/>
        <v>0.12</v>
      </c>
      <c r="J203" s="34">
        <f t="shared" si="55"/>
        <v>44120</v>
      </c>
      <c r="K203" s="2">
        <f t="shared" si="56"/>
        <v>128</v>
      </c>
      <c r="L203" s="17">
        <f t="shared" si="57"/>
        <v>129</v>
      </c>
      <c r="M203" s="11">
        <f t="shared" si="47"/>
        <v>1.0597292949999999</v>
      </c>
      <c r="N203" s="11">
        <f t="shared" ca="1" si="48"/>
        <v>1.0707673929999999</v>
      </c>
      <c r="O203" s="17">
        <f t="shared" si="58"/>
        <v>0</v>
      </c>
      <c r="P203" s="13">
        <f t="shared" ca="1" si="49"/>
        <v>70.767392990000005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44312</v>
      </c>
      <c r="B204" s="70">
        <f t="shared" ca="1" si="62"/>
        <v>1070.76739299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1.01041595760364</v>
      </c>
      <c r="G204" s="13">
        <f t="shared" si="53"/>
        <v>1</v>
      </c>
      <c r="H204" s="13">
        <f t="shared" ref="H204:H267" ca="1" si="64">ROUND(F204/G204,8)</f>
        <v>1.01041596</v>
      </c>
      <c r="I204" s="12">
        <f t="shared" si="54"/>
        <v>0.12</v>
      </c>
      <c r="J204" s="34">
        <f t="shared" si="55"/>
        <v>44120</v>
      </c>
      <c r="K204" s="2">
        <f t="shared" si="56"/>
        <v>129</v>
      </c>
      <c r="L204" s="17">
        <f t="shared" si="57"/>
        <v>129</v>
      </c>
      <c r="M204" s="11">
        <f t="shared" ref="M204:M267" si="65">ROUND((I204+1)^(L204/252),9)</f>
        <v>1.0597292949999999</v>
      </c>
      <c r="N204" s="11">
        <f t="shared" ref="N204:N267" ca="1" si="66">ROUND(H204*M204,9)</f>
        <v>1.0707673929999999</v>
      </c>
      <c r="O204" s="17">
        <f t="shared" si="58"/>
        <v>0</v>
      </c>
      <c r="P204" s="13">
        <f t="shared" ref="P204:P267" ca="1" si="67">TRUNC(((N204-1)*C204),8)</f>
        <v>70.767392990000005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44313</v>
      </c>
      <c r="B205" s="70">
        <f t="shared" ca="1" si="62"/>
        <v>1071.360228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1.01052082867588</v>
      </c>
      <c r="G205" s="13">
        <f t="shared" ref="G205:G268" si="71">IF(O204&gt;0,F204,G204)</f>
        <v>1</v>
      </c>
      <c r="H205" s="13">
        <f t="shared" ca="1" si="64"/>
        <v>1.0105208299999999</v>
      </c>
      <c r="I205" s="12">
        <f t="shared" ref="I205:I268" si="72">I204</f>
        <v>0.12</v>
      </c>
      <c r="J205" s="34">
        <f t="shared" ref="J205:J268" si="73">IF(O204&gt;0,VLOOKUP(O204,X$12:AH$150,2),J204)</f>
        <v>44120</v>
      </c>
      <c r="K205" s="2">
        <f t="shared" ref="K205:K268" si="74">IF(A205&gt;J205,IF(NETWORKDAYS(J205,A205,$X$31:$X$544)-1=0,1,NETWORKDAYS(J205,A205,$X$31:$X$544)-1),0)</f>
        <v>130</v>
      </c>
      <c r="L205" s="17">
        <f t="shared" ref="L205:L268" si="75">IF(AND(K205=1,K204=1),1,IF(K205&gt;0,IF(K205=K204,K205+1,K205),0))</f>
        <v>130</v>
      </c>
      <c r="M205" s="11">
        <f t="shared" si="65"/>
        <v>1.060205981</v>
      </c>
      <c r="N205" s="11">
        <f t="shared" ca="1" si="66"/>
        <v>1.0713602280000001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71.360228000000006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44314</v>
      </c>
      <c r="B206" s="70">
        <f t="shared" ref="B206:B269" ca="1" si="80">IF(A206&lt;=TODAY(),C206+P206,IF(AND(A206&gt;TODAY(),A206&lt;=$B$1),IF(VLOOKUP(TODAY(),$A$10:$D$5000,4,FALSE)=0,"n.d",C206+P206),"n.d"))</f>
        <v>1071.9533899999999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1.0106257106326899</v>
      </c>
      <c r="G206" s="13">
        <f t="shared" si="71"/>
        <v>1</v>
      </c>
      <c r="H206" s="13">
        <f t="shared" ca="1" si="64"/>
        <v>1.01062571</v>
      </c>
      <c r="I206" s="12">
        <f t="shared" si="72"/>
        <v>0.12</v>
      </c>
      <c r="J206" s="34">
        <f t="shared" si="73"/>
        <v>44120</v>
      </c>
      <c r="K206" s="2">
        <f t="shared" si="74"/>
        <v>131</v>
      </c>
      <c r="L206" s="17">
        <f t="shared" si="75"/>
        <v>131</v>
      </c>
      <c r="M206" s="11">
        <f t="shared" si="65"/>
        <v>1.060682881</v>
      </c>
      <c r="N206" s="11">
        <f t="shared" ca="1" si="66"/>
        <v>1.07195339</v>
      </c>
      <c r="O206" s="17">
        <f t="shared" si="76"/>
        <v>0</v>
      </c>
      <c r="P206" s="13">
        <f t="shared" ca="1" si="67"/>
        <v>71.953389999999999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44315</v>
      </c>
      <c r="B207" s="70">
        <f t="shared" ca="1" si="80"/>
        <v>1072.5468780000001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1.0107306034751999</v>
      </c>
      <c r="G207" s="13">
        <f t="shared" si="71"/>
        <v>1</v>
      </c>
      <c r="H207" s="13">
        <f t="shared" ca="1" si="64"/>
        <v>1.0107306</v>
      </c>
      <c r="I207" s="12">
        <f t="shared" si="72"/>
        <v>0.12</v>
      </c>
      <c r="J207" s="34">
        <f t="shared" si="73"/>
        <v>44120</v>
      </c>
      <c r="K207" s="2">
        <f t="shared" si="74"/>
        <v>132</v>
      </c>
      <c r="L207" s="17">
        <f t="shared" si="75"/>
        <v>132</v>
      </c>
      <c r="M207" s="11">
        <f t="shared" si="65"/>
        <v>1.0611599949999999</v>
      </c>
      <c r="N207" s="11">
        <f t="shared" ca="1" si="66"/>
        <v>1.072546878</v>
      </c>
      <c r="O207" s="17">
        <f t="shared" si="76"/>
        <v>0</v>
      </c>
      <c r="P207" s="13">
        <f t="shared" ca="1" si="67"/>
        <v>72.546878000000007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44316</v>
      </c>
      <c r="B208" s="70">
        <f t="shared" ca="1" si="80"/>
        <v>1073.1407059999999</v>
      </c>
      <c r="C208" s="6">
        <f t="shared" si="70"/>
        <v>1000</v>
      </c>
      <c r="D208" s="12">
        <f ca="1">IF(A208&lt;$B$1,VLOOKUP(A208,[1]DI!$A$4:$B$15000,2,FALSE),0)</f>
        <v>2.6499999999999999E-2</v>
      </c>
      <c r="E208" s="13">
        <f t="shared" ca="1" si="63"/>
        <v>1.00010379</v>
      </c>
      <c r="F208" s="13">
        <f ca="1">(TRUNC(PRODUCT($E$12:$E207),16))</f>
        <v>1.0108355072045301</v>
      </c>
      <c r="G208" s="13">
        <f t="shared" si="71"/>
        <v>1</v>
      </c>
      <c r="H208" s="13">
        <f t="shared" ca="1" si="64"/>
        <v>1.0108355099999999</v>
      </c>
      <c r="I208" s="12">
        <f t="shared" si="72"/>
        <v>0.12</v>
      </c>
      <c r="J208" s="34">
        <f t="shared" si="73"/>
        <v>44120</v>
      </c>
      <c r="K208" s="2">
        <f t="shared" si="74"/>
        <v>133</v>
      </c>
      <c r="L208" s="17">
        <f t="shared" si="75"/>
        <v>133</v>
      </c>
      <c r="M208" s="11">
        <f t="shared" si="65"/>
        <v>1.0616373240000001</v>
      </c>
      <c r="N208" s="11">
        <f t="shared" ca="1" si="66"/>
        <v>1.073140706</v>
      </c>
      <c r="O208" s="17">
        <f t="shared" si="76"/>
        <v>0</v>
      </c>
      <c r="P208" s="13">
        <f t="shared" ca="1" si="67"/>
        <v>73.140705999999994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44317</v>
      </c>
      <c r="B209" s="70">
        <f t="shared" ca="1" si="80"/>
        <v>1073.7348509999999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1.0109404218218301</v>
      </c>
      <c r="G209" s="13">
        <f t="shared" si="71"/>
        <v>1</v>
      </c>
      <c r="H209" s="13">
        <f t="shared" ca="1" si="64"/>
        <v>1.0109404200000001</v>
      </c>
      <c r="I209" s="12">
        <f t="shared" si="72"/>
        <v>0.12</v>
      </c>
      <c r="J209" s="34">
        <f t="shared" si="73"/>
        <v>44120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1.073734851</v>
      </c>
      <c r="O209" s="17">
        <f t="shared" si="76"/>
        <v>0</v>
      </c>
      <c r="P209" s="13">
        <f t="shared" ca="1" si="67"/>
        <v>73.734851000000006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44318</v>
      </c>
      <c r="B210" s="70">
        <f t="shared" ca="1" si="80"/>
        <v>1073.7348509999999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1.0109404218218301</v>
      </c>
      <c r="G210" s="13">
        <f t="shared" si="71"/>
        <v>1</v>
      </c>
      <c r="H210" s="13">
        <f t="shared" ca="1" si="64"/>
        <v>1.0109404200000001</v>
      </c>
      <c r="I210" s="12">
        <f t="shared" si="72"/>
        <v>0.12</v>
      </c>
      <c r="J210" s="34">
        <f t="shared" si="73"/>
        <v>44120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1.073734851</v>
      </c>
      <c r="O210" s="17">
        <f t="shared" si="76"/>
        <v>0</v>
      </c>
      <c r="P210" s="13">
        <f t="shared" ca="1" si="67"/>
        <v>73.734851000000006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44319</v>
      </c>
      <c r="B211" s="70">
        <f t="shared" ca="1" si="80"/>
        <v>1073.7348509999999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1.0109404218218301</v>
      </c>
      <c r="G211" s="13">
        <f t="shared" si="71"/>
        <v>1</v>
      </c>
      <c r="H211" s="13">
        <f t="shared" ca="1" si="64"/>
        <v>1.0109404200000001</v>
      </c>
      <c r="I211" s="12">
        <f t="shared" si="72"/>
        <v>0.12</v>
      </c>
      <c r="J211" s="34">
        <f t="shared" si="73"/>
        <v>44120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1.073734851</v>
      </c>
      <c r="O211" s="17">
        <f t="shared" si="76"/>
        <v>0</v>
      </c>
      <c r="P211" s="13">
        <f t="shared" ca="1" si="67"/>
        <v>73.734851000000006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44320</v>
      </c>
      <c r="B212" s="70">
        <f t="shared" ca="1" si="80"/>
        <v>1074.3293329999999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1.0110453473282099</v>
      </c>
      <c r="G212" s="13">
        <f t="shared" si="71"/>
        <v>1</v>
      </c>
      <c r="H212" s="13">
        <f t="shared" ca="1" si="64"/>
        <v>1.0110453500000001</v>
      </c>
      <c r="I212" s="12">
        <f t="shared" si="72"/>
        <v>0.12</v>
      </c>
      <c r="J212" s="34">
        <f t="shared" si="73"/>
        <v>44120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1.0743293330000001</v>
      </c>
      <c r="O212" s="17">
        <f t="shared" si="76"/>
        <v>0</v>
      </c>
      <c r="P212" s="13">
        <f t="shared" ca="1" si="67"/>
        <v>74.329333000000005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44321</v>
      </c>
      <c r="B213" s="70">
        <f t="shared" ca="1" si="80"/>
        <v>1074.924135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1.0111502837248101</v>
      </c>
      <c r="G213" s="13">
        <f t="shared" si="71"/>
        <v>1</v>
      </c>
      <c r="H213" s="13">
        <f t="shared" ca="1" si="64"/>
        <v>1.0111502800000001</v>
      </c>
      <c r="I213" s="12">
        <f t="shared" si="72"/>
        <v>0.12</v>
      </c>
      <c r="J213" s="34">
        <f t="shared" si="73"/>
        <v>44120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1.0749241350000001</v>
      </c>
      <c r="O213" s="17">
        <f t="shared" si="76"/>
        <v>0</v>
      </c>
      <c r="P213" s="13">
        <f t="shared" ca="1" si="67"/>
        <v>74.924135000000007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44322</v>
      </c>
      <c r="B214" s="70">
        <f t="shared" ca="1" si="80"/>
        <v>1075.5192739900001</v>
      </c>
      <c r="C214" s="6">
        <f t="shared" si="70"/>
        <v>1000</v>
      </c>
      <c r="D214" s="12">
        <f ca="1">IF(A214&lt;$B$1,VLOOKUP(A214,[1]DI!$A$4:$B$15000,2,FALSE),0)</f>
        <v>3.4000000000000002E-2</v>
      </c>
      <c r="E214" s="13">
        <f t="shared" ca="1" si="63"/>
        <v>1.00013269</v>
      </c>
      <c r="F214" s="13">
        <f ca="1">(TRUNC(PRODUCT($E$12:$E213),16))</f>
        <v>1.0112552310127501</v>
      </c>
      <c r="G214" s="13">
        <f t="shared" si="71"/>
        <v>1</v>
      </c>
      <c r="H214" s="13">
        <f t="shared" ca="1" si="64"/>
        <v>1.0112552299999999</v>
      </c>
      <c r="I214" s="12">
        <f t="shared" si="72"/>
        <v>0.12</v>
      </c>
      <c r="J214" s="34">
        <f t="shared" si="73"/>
        <v>44120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1.0755192739999999</v>
      </c>
      <c r="O214" s="17">
        <f t="shared" si="76"/>
        <v>0</v>
      </c>
      <c r="P214" s="13">
        <f t="shared" ca="1" si="67"/>
        <v>75.519273990000002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44323</v>
      </c>
      <c r="B215" s="70">
        <f t="shared" ca="1" si="80"/>
        <v>1076.1458339999999</v>
      </c>
      <c r="C215" s="6">
        <f t="shared" si="70"/>
        <v>1000</v>
      </c>
      <c r="D215" s="12">
        <f ca="1">IF(A215&lt;$B$1,VLOOKUP(A215,[1]DI!$A$4:$B$15000,2,FALSE),0)</f>
        <v>3.4000000000000002E-2</v>
      </c>
      <c r="E215" s="13">
        <f t="shared" ca="1" si="63"/>
        <v>1.00013269</v>
      </c>
      <c r="F215" s="13">
        <f ca="1">(TRUNC(PRODUCT($E$12:$E214),16))</f>
        <v>1.01138941446936</v>
      </c>
      <c r="G215" s="13">
        <f t="shared" si="71"/>
        <v>1</v>
      </c>
      <c r="H215" s="13">
        <f t="shared" ca="1" si="64"/>
        <v>1.01138941</v>
      </c>
      <c r="I215" s="12">
        <f t="shared" si="72"/>
        <v>0.12</v>
      </c>
      <c r="J215" s="34">
        <f t="shared" si="73"/>
        <v>44120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1.0761458340000001</v>
      </c>
      <c r="O215" s="17">
        <f t="shared" si="76"/>
        <v>0</v>
      </c>
      <c r="P215" s="13">
        <f t="shared" ca="1" si="67"/>
        <v>76.145833999999994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44324</v>
      </c>
      <c r="B216" s="70">
        <f t="shared" ca="1" si="80"/>
        <v>1076.77277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1.0115236157307601</v>
      </c>
      <c r="G216" s="13">
        <f t="shared" si="71"/>
        <v>1</v>
      </c>
      <c r="H216" s="13">
        <f t="shared" ca="1" si="64"/>
        <v>1.01152362</v>
      </c>
      <c r="I216" s="12">
        <f t="shared" si="72"/>
        <v>0.12</v>
      </c>
      <c r="J216" s="34">
        <f t="shared" si="73"/>
        <v>44120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1.07677277</v>
      </c>
      <c r="O216" s="17">
        <f t="shared" si="76"/>
        <v>0</v>
      </c>
      <c r="P216" s="13">
        <f t="shared" ca="1" si="67"/>
        <v>76.772769999999994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44325</v>
      </c>
      <c r="B217" s="70">
        <f t="shared" ca="1" si="80"/>
        <v>1076.77277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1.0115236157307601</v>
      </c>
      <c r="G217" s="13">
        <f t="shared" si="71"/>
        <v>1</v>
      </c>
      <c r="H217" s="13">
        <f t="shared" ca="1" si="64"/>
        <v>1.01152362</v>
      </c>
      <c r="I217" s="12">
        <f t="shared" si="72"/>
        <v>0.12</v>
      </c>
      <c r="J217" s="34">
        <f t="shared" si="73"/>
        <v>44120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1.07677277</v>
      </c>
      <c r="O217" s="17">
        <f t="shared" si="76"/>
        <v>0</v>
      </c>
      <c r="P217" s="13">
        <f t="shared" ca="1" si="67"/>
        <v>76.772769999999994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44326</v>
      </c>
      <c r="B218" s="70">
        <f t="shared" ca="1" si="80"/>
        <v>1076.77277</v>
      </c>
      <c r="C218" s="6">
        <f t="shared" si="70"/>
        <v>1000</v>
      </c>
      <c r="D218" s="12">
        <f ca="1">IF(A218&lt;$B$1,VLOOKUP(A218,[1]DI!$A$4:$B$15000,2,FALSE),0)</f>
        <v>3.4000000000000002E-2</v>
      </c>
      <c r="E218" s="13">
        <f t="shared" ca="1" si="63"/>
        <v>1.00013269</v>
      </c>
      <c r="F218" s="13">
        <f ca="1">(TRUNC(PRODUCT($E$12:$E217),16))</f>
        <v>1.0115236157307601</v>
      </c>
      <c r="G218" s="13">
        <f t="shared" si="71"/>
        <v>1</v>
      </c>
      <c r="H218" s="13">
        <f t="shared" ca="1" si="64"/>
        <v>1.01152362</v>
      </c>
      <c r="I218" s="12">
        <f t="shared" si="72"/>
        <v>0.12</v>
      </c>
      <c r="J218" s="34">
        <f t="shared" si="73"/>
        <v>44120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1.07677277</v>
      </c>
      <c r="O218" s="17">
        <f t="shared" si="76"/>
        <v>0</v>
      </c>
      <c r="P218" s="13">
        <f t="shared" ca="1" si="67"/>
        <v>76.772769999999994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44327</v>
      </c>
      <c r="B219" s="70">
        <f t="shared" ca="1" si="80"/>
        <v>1077.4000539900001</v>
      </c>
      <c r="C219" s="6">
        <f t="shared" si="70"/>
        <v>1000</v>
      </c>
      <c r="D219" s="12">
        <f ca="1">IF(A219&lt;$B$1,VLOOKUP(A219,[1]DI!$A$4:$B$15000,2,FALSE),0)</f>
        <v>3.4000000000000002E-2</v>
      </c>
      <c r="E219" s="13">
        <f t="shared" ca="1" si="63"/>
        <v>1.00013269</v>
      </c>
      <c r="F219" s="13">
        <f ca="1">(TRUNC(PRODUCT($E$12:$E218),16))</f>
        <v>1.0116578347993399</v>
      </c>
      <c r="G219" s="13">
        <f t="shared" si="71"/>
        <v>1</v>
      </c>
      <c r="H219" s="13">
        <f t="shared" ca="1" si="64"/>
        <v>1.0116578300000001</v>
      </c>
      <c r="I219" s="12">
        <f t="shared" si="72"/>
        <v>0.12</v>
      </c>
      <c r="J219" s="34">
        <f t="shared" si="73"/>
        <v>44120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1.0774000539999999</v>
      </c>
      <c r="O219" s="17">
        <f t="shared" si="76"/>
        <v>0</v>
      </c>
      <c r="P219" s="13">
        <f t="shared" ca="1" si="67"/>
        <v>77.400053990000004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44328</v>
      </c>
      <c r="B220" s="70">
        <f t="shared" ca="1" si="80"/>
        <v>1078.0277160000001</v>
      </c>
      <c r="C220" s="6">
        <f t="shared" si="70"/>
        <v>1000</v>
      </c>
      <c r="D220" s="12">
        <f ca="1">IF(A220&lt;$B$1,VLOOKUP(A220,[1]DI!$A$4:$B$15000,2,FALSE),0)</f>
        <v>3.4000000000000002E-2</v>
      </c>
      <c r="E220" s="13">
        <f t="shared" ca="1" si="63"/>
        <v>1.00013269</v>
      </c>
      <c r="F220" s="13">
        <f ca="1">(TRUNC(PRODUCT($E$12:$E219),16))</f>
        <v>1.01179207167743</v>
      </c>
      <c r="G220" s="13">
        <f t="shared" si="71"/>
        <v>1</v>
      </c>
      <c r="H220" s="13">
        <f t="shared" ca="1" si="64"/>
        <v>1.01179207</v>
      </c>
      <c r="I220" s="12">
        <f t="shared" si="72"/>
        <v>0.12</v>
      </c>
      <c r="J220" s="34">
        <f t="shared" si="73"/>
        <v>44120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1.078027716</v>
      </c>
      <c r="O220" s="17">
        <f t="shared" si="76"/>
        <v>0</v>
      </c>
      <c r="P220" s="13">
        <f t="shared" ca="1" si="67"/>
        <v>78.027715999999998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44329</v>
      </c>
      <c r="B221" s="70">
        <f t="shared" ca="1" si="80"/>
        <v>1078.65574599</v>
      </c>
      <c r="C221" s="6">
        <f t="shared" si="70"/>
        <v>1000</v>
      </c>
      <c r="D221" s="12">
        <f ca="1">IF(A221&lt;$B$1,VLOOKUP(A221,[1]DI!$A$4:$B$15000,2,FALSE),0)</f>
        <v>3.4000000000000002E-2</v>
      </c>
      <c r="E221" s="13">
        <f t="shared" ca="1" si="63"/>
        <v>1.00013269</v>
      </c>
      <c r="F221" s="13">
        <f ca="1">(TRUNC(PRODUCT($E$12:$E220),16))</f>
        <v>1.0119263263674301</v>
      </c>
      <c r="G221" s="13">
        <f t="shared" si="71"/>
        <v>1</v>
      </c>
      <c r="H221" s="13">
        <f t="shared" ca="1" si="64"/>
        <v>1.0119263300000001</v>
      </c>
      <c r="I221" s="12">
        <f t="shared" si="72"/>
        <v>0.12</v>
      </c>
      <c r="J221" s="34">
        <f t="shared" si="73"/>
        <v>44120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1.0786557459999999</v>
      </c>
      <c r="O221" s="17">
        <f t="shared" si="76"/>
        <v>0</v>
      </c>
      <c r="P221" s="13">
        <f t="shared" ca="1" si="67"/>
        <v>78.65574599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44330</v>
      </c>
      <c r="B222" s="70">
        <f t="shared" ca="1" si="80"/>
        <v>1079.2841330000001</v>
      </c>
      <c r="C222" s="6">
        <f t="shared" si="70"/>
        <v>1000</v>
      </c>
      <c r="D222" s="12">
        <f ca="1">IF(A222&lt;$B$1,VLOOKUP(A222,[1]DI!$A$4:$B$15000,2,FALSE),0)</f>
        <v>3.4000000000000002E-2</v>
      </c>
      <c r="E222" s="13">
        <f t="shared" ca="1" si="63"/>
        <v>1.00013269</v>
      </c>
      <c r="F222" s="13">
        <f ca="1">(TRUNC(PRODUCT($E$12:$E221),16))</f>
        <v>1.01206059887167</v>
      </c>
      <c r="G222" s="13">
        <f t="shared" si="71"/>
        <v>1</v>
      </c>
      <c r="H222" s="13">
        <f t="shared" ca="1" si="64"/>
        <v>1.0120606000000001</v>
      </c>
      <c r="I222" s="12">
        <f t="shared" si="72"/>
        <v>0.12</v>
      </c>
      <c r="J222" s="34">
        <f t="shared" si="73"/>
        <v>44120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1.079284133</v>
      </c>
      <c r="O222" s="17">
        <f t="shared" si="76"/>
        <v>0</v>
      </c>
      <c r="P222" s="13">
        <f t="shared" ca="1" si="67"/>
        <v>79.284132999999997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44331</v>
      </c>
      <c r="B223" s="70">
        <f t="shared" ca="1" si="80"/>
        <v>1079.912889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1.0121948891925401</v>
      </c>
      <c r="G223" s="13">
        <f t="shared" si="71"/>
        <v>1</v>
      </c>
      <c r="H223" s="13">
        <f t="shared" ca="1" si="64"/>
        <v>1.01219489</v>
      </c>
      <c r="I223" s="12">
        <f t="shared" si="72"/>
        <v>0.12</v>
      </c>
      <c r="J223" s="34">
        <f t="shared" si="73"/>
        <v>44120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1.079912889</v>
      </c>
      <c r="O223" s="17">
        <f t="shared" si="76"/>
        <v>0</v>
      </c>
      <c r="P223" s="13">
        <f t="shared" ca="1" si="67"/>
        <v>79.912889000000007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44332</v>
      </c>
      <c r="B224" s="70">
        <f t="shared" ca="1" si="80"/>
        <v>1079.912889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1.0121948891925401</v>
      </c>
      <c r="G224" s="13">
        <f t="shared" si="71"/>
        <v>1</v>
      </c>
      <c r="H224" s="13">
        <f t="shared" ca="1" si="64"/>
        <v>1.01219489</v>
      </c>
      <c r="I224" s="12">
        <f t="shared" si="72"/>
        <v>0.12</v>
      </c>
      <c r="J224" s="34">
        <f t="shared" si="73"/>
        <v>44120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1.079912889</v>
      </c>
      <c r="O224" s="17">
        <f t="shared" si="76"/>
        <v>0</v>
      </c>
      <c r="P224" s="13">
        <f t="shared" ca="1" si="67"/>
        <v>79.912889000000007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44333</v>
      </c>
      <c r="B225" s="70">
        <f t="shared" ca="1" si="80"/>
        <v>1079.912889</v>
      </c>
      <c r="C225" s="6">
        <f t="shared" si="70"/>
        <v>1000</v>
      </c>
      <c r="D225" s="12">
        <f ca="1">IF(A225&lt;$B$1,VLOOKUP(A225,[1]DI!$A$4:$B$15000,2,FALSE),0)</f>
        <v>3.4000000000000002E-2</v>
      </c>
      <c r="E225" s="13">
        <f t="shared" ca="1" si="63"/>
        <v>1.00013269</v>
      </c>
      <c r="F225" s="13">
        <f ca="1">(TRUNC(PRODUCT($E$12:$E224),16))</f>
        <v>1.0121948891925401</v>
      </c>
      <c r="G225" s="13">
        <f t="shared" si="71"/>
        <v>1</v>
      </c>
      <c r="H225" s="13">
        <f t="shared" ca="1" si="64"/>
        <v>1.01219489</v>
      </c>
      <c r="I225" s="12">
        <f t="shared" si="72"/>
        <v>0.12</v>
      </c>
      <c r="J225" s="34">
        <f t="shared" si="73"/>
        <v>44120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1.079912889</v>
      </c>
      <c r="O225" s="17">
        <f t="shared" si="76"/>
        <v>0</v>
      </c>
      <c r="P225" s="13">
        <f t="shared" ca="1" si="67"/>
        <v>79.912889000000007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44334</v>
      </c>
      <c r="B226" s="70">
        <f t="shared" ca="1" si="80"/>
        <v>1080.54201399</v>
      </c>
      <c r="C226" s="6">
        <f t="shared" si="70"/>
        <v>1000</v>
      </c>
      <c r="D226" s="12">
        <f ca="1">IF(A226&lt;$B$1,VLOOKUP(A226,[1]DI!$A$4:$B$15000,2,FALSE),0)</f>
        <v>3.4000000000000002E-2</v>
      </c>
      <c r="E226" s="13">
        <f t="shared" ca="1" si="63"/>
        <v>1.00013269</v>
      </c>
      <c r="F226" s="13">
        <f ca="1">(TRUNC(PRODUCT($E$12:$E225),16))</f>
        <v>1.01232919733238</v>
      </c>
      <c r="G226" s="13">
        <f t="shared" si="71"/>
        <v>1</v>
      </c>
      <c r="H226" s="13">
        <f t="shared" ca="1" si="64"/>
        <v>1.0123291999999999</v>
      </c>
      <c r="I226" s="12">
        <f t="shared" si="72"/>
        <v>0.12</v>
      </c>
      <c r="J226" s="34">
        <f t="shared" si="73"/>
        <v>44120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1.0805420139999999</v>
      </c>
      <c r="O226" s="17">
        <f t="shared" si="76"/>
        <v>0</v>
      </c>
      <c r="P226" s="13">
        <f t="shared" ca="1" si="67"/>
        <v>80.542013990000001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44335</v>
      </c>
      <c r="B227" s="70">
        <f t="shared" ca="1" si="80"/>
        <v>1081.1714969899999</v>
      </c>
      <c r="C227" s="6">
        <f t="shared" si="70"/>
        <v>1000</v>
      </c>
      <c r="D227" s="12">
        <f ca="1">IF(A227&lt;$B$1,VLOOKUP(A227,[1]DI!$A$4:$B$15000,2,FALSE),0)</f>
        <v>3.4000000000000002E-2</v>
      </c>
      <c r="E227" s="13">
        <f t="shared" ca="1" si="63"/>
        <v>1.00013269</v>
      </c>
      <c r="F227" s="13">
        <f ca="1">(TRUNC(PRODUCT($E$12:$E226),16))</f>
        <v>1.0124635232935799</v>
      </c>
      <c r="G227" s="13">
        <f t="shared" si="71"/>
        <v>1</v>
      </c>
      <c r="H227" s="13">
        <f t="shared" ca="1" si="64"/>
        <v>1.0124635200000001</v>
      </c>
      <c r="I227" s="12">
        <f t="shared" si="72"/>
        <v>0.12</v>
      </c>
      <c r="J227" s="34">
        <f t="shared" si="73"/>
        <v>44120</v>
      </c>
      <c r="K227" s="2">
        <f t="shared" si="74"/>
        <v>146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1.0811714969999999</v>
      </c>
      <c r="O227" s="17">
        <f t="shared" si="76"/>
        <v>0</v>
      </c>
      <c r="P227" s="13">
        <f t="shared" ca="1" si="67"/>
        <v>81.171496989999994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44336</v>
      </c>
      <c r="B228" s="70">
        <f t="shared" ca="1" si="80"/>
        <v>1081.801359</v>
      </c>
      <c r="C228" s="6">
        <f t="shared" si="70"/>
        <v>1000</v>
      </c>
      <c r="D228" s="12">
        <f ca="1">IF(A228&lt;$B$1,VLOOKUP(A228,[1]DI!$A$4:$B$15000,2,FALSE),0)</f>
        <v>3.4000000000000002E-2</v>
      </c>
      <c r="E228" s="13">
        <f t="shared" ca="1" si="63"/>
        <v>1.00013269</v>
      </c>
      <c r="F228" s="13">
        <f ca="1">(TRUNC(PRODUCT($E$12:$E227),16))</f>
        <v>1.0125978670784801</v>
      </c>
      <c r="G228" s="13">
        <f t="shared" si="71"/>
        <v>1</v>
      </c>
      <c r="H228" s="13">
        <f t="shared" ca="1" si="64"/>
        <v>1.01259787</v>
      </c>
      <c r="I228" s="12">
        <f t="shared" si="72"/>
        <v>0.12</v>
      </c>
      <c r="J228" s="34">
        <f t="shared" si="73"/>
        <v>44120</v>
      </c>
      <c r="K228" s="2">
        <f t="shared" si="74"/>
        <v>147</v>
      </c>
      <c r="L228" s="17">
        <f t="shared" si="75"/>
        <v>147</v>
      </c>
      <c r="M228" s="11">
        <f t="shared" si="65"/>
        <v>1.068342519</v>
      </c>
      <c r="N228" s="11">
        <f t="shared" ca="1" si="66"/>
        <v>1.081801359</v>
      </c>
      <c r="O228" s="17">
        <f t="shared" si="76"/>
        <v>0</v>
      </c>
      <c r="P228" s="13">
        <f t="shared" ca="1" si="67"/>
        <v>81.801359000000005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44337</v>
      </c>
      <c r="B229" s="70">
        <f t="shared" ca="1" si="80"/>
        <v>1082.4315799999999</v>
      </c>
      <c r="C229" s="6">
        <f t="shared" si="70"/>
        <v>1000</v>
      </c>
      <c r="D229" s="12">
        <f ca="1">IF(A229&lt;$B$1,VLOOKUP(A229,[1]DI!$A$4:$B$15000,2,FALSE),0)</f>
        <v>3.4000000000000002E-2</v>
      </c>
      <c r="E229" s="13">
        <f t="shared" ca="1" si="63"/>
        <v>1.00013269</v>
      </c>
      <c r="F229" s="13">
        <f ca="1">(TRUNC(PRODUCT($E$12:$E228),16))</f>
        <v>1.01273222868947</v>
      </c>
      <c r="G229" s="13">
        <f t="shared" si="71"/>
        <v>1</v>
      </c>
      <c r="H229" s="13">
        <f t="shared" ca="1" si="64"/>
        <v>1.0127322299999999</v>
      </c>
      <c r="I229" s="12">
        <f t="shared" si="72"/>
        <v>0.12</v>
      </c>
      <c r="J229" s="34">
        <f t="shared" si="73"/>
        <v>44120</v>
      </c>
      <c r="K229" s="2">
        <f t="shared" si="74"/>
        <v>148</v>
      </c>
      <c r="L229" s="17">
        <f t="shared" si="75"/>
        <v>148</v>
      </c>
      <c r="M229" s="11">
        <f t="shared" si="65"/>
        <v>1.068823079</v>
      </c>
      <c r="N229" s="11">
        <f t="shared" ca="1" si="66"/>
        <v>1.0824315799999999</v>
      </c>
      <c r="O229" s="17">
        <f t="shared" si="76"/>
        <v>0</v>
      </c>
      <c r="P229" s="13">
        <f t="shared" ca="1" si="67"/>
        <v>82.431579999999997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44338</v>
      </c>
      <c r="B230" s="70">
        <f t="shared" ca="1" si="80"/>
        <v>1083.0621709899999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1.01286660812889</v>
      </c>
      <c r="G230" s="13">
        <f t="shared" si="71"/>
        <v>1</v>
      </c>
      <c r="H230" s="13">
        <f t="shared" ca="1" si="64"/>
        <v>1.0128666099999999</v>
      </c>
      <c r="I230" s="12">
        <f t="shared" si="72"/>
        <v>0.12</v>
      </c>
      <c r="J230" s="34">
        <f t="shared" si="73"/>
        <v>44120</v>
      </c>
      <c r="K230" s="2">
        <f t="shared" si="74"/>
        <v>148</v>
      </c>
      <c r="L230" s="17">
        <f t="shared" si="75"/>
        <v>149</v>
      </c>
      <c r="M230" s="11">
        <f t="shared" si="65"/>
        <v>1.069303855</v>
      </c>
      <c r="N230" s="11">
        <f t="shared" ca="1" si="66"/>
        <v>1.0830621709999999</v>
      </c>
      <c r="O230" s="17">
        <f t="shared" si="76"/>
        <v>0</v>
      </c>
      <c r="P230" s="13">
        <f t="shared" ca="1" si="67"/>
        <v>83.062170989999998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44339</v>
      </c>
      <c r="B231" s="70">
        <f t="shared" ca="1" si="80"/>
        <v>1083.0621709899999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1.01286660812889</v>
      </c>
      <c r="G231" s="13">
        <f t="shared" si="71"/>
        <v>1</v>
      </c>
      <c r="H231" s="13">
        <f t="shared" ca="1" si="64"/>
        <v>1.0128666099999999</v>
      </c>
      <c r="I231" s="12">
        <f t="shared" si="72"/>
        <v>0.12</v>
      </c>
      <c r="J231" s="34">
        <f t="shared" si="73"/>
        <v>44120</v>
      </c>
      <c r="K231" s="2">
        <f t="shared" si="74"/>
        <v>148</v>
      </c>
      <c r="L231" s="17">
        <f t="shared" si="75"/>
        <v>149</v>
      </c>
      <c r="M231" s="11">
        <f t="shared" si="65"/>
        <v>1.069303855</v>
      </c>
      <c r="N231" s="11">
        <f t="shared" ca="1" si="66"/>
        <v>1.0830621709999999</v>
      </c>
      <c r="O231" s="17">
        <f t="shared" si="76"/>
        <v>0</v>
      </c>
      <c r="P231" s="13">
        <f t="shared" ca="1" si="67"/>
        <v>83.062170989999998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44340</v>
      </c>
      <c r="B232" s="70">
        <f t="shared" ca="1" si="80"/>
        <v>1083.0621709899999</v>
      </c>
      <c r="C232" s="6">
        <f t="shared" si="70"/>
        <v>1000</v>
      </c>
      <c r="D232" s="12">
        <f ca="1">IF(A232&lt;$B$1,VLOOKUP(A232,[1]DI!$A$4:$B$15000,2,FALSE),0)</f>
        <v>3.4000000000000002E-2</v>
      </c>
      <c r="E232" s="13">
        <f t="shared" ca="1" si="63"/>
        <v>1.00013269</v>
      </c>
      <c r="F232" s="13">
        <f ca="1">(TRUNC(PRODUCT($E$12:$E231),16))</f>
        <v>1.01286660812889</v>
      </c>
      <c r="G232" s="13">
        <f t="shared" si="71"/>
        <v>1</v>
      </c>
      <c r="H232" s="13">
        <f t="shared" ca="1" si="64"/>
        <v>1.0128666099999999</v>
      </c>
      <c r="I232" s="12">
        <f t="shared" si="72"/>
        <v>0.12</v>
      </c>
      <c r="J232" s="34">
        <f t="shared" si="73"/>
        <v>44120</v>
      </c>
      <c r="K232" s="2">
        <f t="shared" si="74"/>
        <v>149</v>
      </c>
      <c r="L232" s="17">
        <f t="shared" si="75"/>
        <v>149</v>
      </c>
      <c r="M232" s="11">
        <f t="shared" si="65"/>
        <v>1.069303855</v>
      </c>
      <c r="N232" s="11">
        <f t="shared" ca="1" si="66"/>
        <v>1.0830621709999999</v>
      </c>
      <c r="O232" s="17">
        <f t="shared" si="76"/>
        <v>0</v>
      </c>
      <c r="P232" s="13">
        <f t="shared" ca="1" si="67"/>
        <v>83.062170989999998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44341</v>
      </c>
      <c r="B233" s="70">
        <f t="shared" ca="1" si="80"/>
        <v>1083.69312999</v>
      </c>
      <c r="C233" s="6">
        <f t="shared" si="70"/>
        <v>1000</v>
      </c>
      <c r="D233" s="12">
        <f ca="1">IF(A233&lt;$B$1,VLOOKUP(A233,[1]DI!$A$4:$B$15000,2,FALSE),0)</f>
        <v>3.4000000000000002E-2</v>
      </c>
      <c r="E233" s="13">
        <f t="shared" ca="1" si="63"/>
        <v>1.00013269</v>
      </c>
      <c r="F233" s="13">
        <f ca="1">(TRUNC(PRODUCT($E$12:$E232),16))</f>
        <v>1.0130010053991201</v>
      </c>
      <c r="G233" s="13">
        <f t="shared" si="71"/>
        <v>1</v>
      </c>
      <c r="H233" s="13">
        <f t="shared" ca="1" si="64"/>
        <v>1.01300101</v>
      </c>
      <c r="I233" s="12">
        <f t="shared" si="72"/>
        <v>0.12</v>
      </c>
      <c r="J233" s="34">
        <f t="shared" si="73"/>
        <v>44120</v>
      </c>
      <c r="K233" s="2">
        <f t="shared" si="74"/>
        <v>150</v>
      </c>
      <c r="L233" s="17">
        <f t="shared" si="75"/>
        <v>150</v>
      </c>
      <c r="M233" s="11">
        <f t="shared" si="65"/>
        <v>1.069784847</v>
      </c>
      <c r="N233" s="11">
        <f t="shared" ca="1" si="66"/>
        <v>1.0836931299999999</v>
      </c>
      <c r="O233" s="17">
        <f t="shared" si="76"/>
        <v>0</v>
      </c>
      <c r="P233" s="13">
        <f t="shared" ca="1" si="67"/>
        <v>83.693129990000003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44342</v>
      </c>
      <c r="B234" s="70">
        <f t="shared" ca="1" si="80"/>
        <v>1084.3244500000001</v>
      </c>
      <c r="C234" s="6">
        <f t="shared" si="70"/>
        <v>1000</v>
      </c>
      <c r="D234" s="12">
        <f ca="1">IF(A234&lt;$B$1,VLOOKUP(A234,[1]DI!$A$4:$B$15000,2,FALSE),0)</f>
        <v>3.4000000000000002E-2</v>
      </c>
      <c r="E234" s="13">
        <f t="shared" ca="1" si="63"/>
        <v>1.00013269</v>
      </c>
      <c r="F234" s="13">
        <f ca="1">(TRUNC(PRODUCT($E$12:$E233),16))</f>
        <v>1.01313542050253</v>
      </c>
      <c r="G234" s="13">
        <f t="shared" si="71"/>
        <v>1</v>
      </c>
      <c r="H234" s="13">
        <f t="shared" ca="1" si="64"/>
        <v>1.01313542</v>
      </c>
      <c r="I234" s="12">
        <f t="shared" si="72"/>
        <v>0.12</v>
      </c>
      <c r="J234" s="34">
        <f t="shared" si="73"/>
        <v>44120</v>
      </c>
      <c r="K234" s="2">
        <f t="shared" si="74"/>
        <v>151</v>
      </c>
      <c r="L234" s="17">
        <f t="shared" si="75"/>
        <v>151</v>
      </c>
      <c r="M234" s="11">
        <f t="shared" si="65"/>
        <v>1.0702660559999999</v>
      </c>
      <c r="N234" s="11">
        <f t="shared" ca="1" si="66"/>
        <v>1.08432445</v>
      </c>
      <c r="O234" s="17">
        <f t="shared" si="76"/>
        <v>0</v>
      </c>
      <c r="P234" s="13">
        <f t="shared" ca="1" si="67"/>
        <v>84.324449999999999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44343</v>
      </c>
      <c r="B235" s="70">
        <f t="shared" ca="1" si="80"/>
        <v>1084.9561389999999</v>
      </c>
      <c r="C235" s="6">
        <f t="shared" si="70"/>
        <v>1000</v>
      </c>
      <c r="D235" s="12">
        <f ca="1">IF(A235&lt;$B$1,VLOOKUP(A235,[1]DI!$A$4:$B$15000,2,FALSE),0)</f>
        <v>3.4000000000000002E-2</v>
      </c>
      <c r="E235" s="13">
        <f t="shared" ca="1" si="63"/>
        <v>1.00013269</v>
      </c>
      <c r="F235" s="13">
        <f ca="1">(TRUNC(PRODUCT($E$12:$E234),16))</f>
        <v>1.0132698534414799</v>
      </c>
      <c r="G235" s="13">
        <f t="shared" si="71"/>
        <v>1</v>
      </c>
      <c r="H235" s="13">
        <f t="shared" ca="1" si="64"/>
        <v>1.0132698499999999</v>
      </c>
      <c r="I235" s="12">
        <f t="shared" si="72"/>
        <v>0.12</v>
      </c>
      <c r="J235" s="34">
        <f t="shared" si="73"/>
        <v>44120</v>
      </c>
      <c r="K235" s="2">
        <f t="shared" si="74"/>
        <v>152</v>
      </c>
      <c r="L235" s="17">
        <f t="shared" si="75"/>
        <v>152</v>
      </c>
      <c r="M235" s="11">
        <f t="shared" si="65"/>
        <v>1.0707474809999999</v>
      </c>
      <c r="N235" s="11">
        <f t="shared" ca="1" si="66"/>
        <v>1.084956139</v>
      </c>
      <c r="O235" s="17">
        <f t="shared" si="76"/>
        <v>0</v>
      </c>
      <c r="P235" s="13">
        <f t="shared" ca="1" si="67"/>
        <v>84.956138999999993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44344</v>
      </c>
      <c r="B236" s="70">
        <f t="shared" ca="1" si="80"/>
        <v>1085.588199</v>
      </c>
      <c r="C236" s="6">
        <f t="shared" si="70"/>
        <v>1000</v>
      </c>
      <c r="D236" s="12">
        <f ca="1">IF(A236&lt;$B$1,VLOOKUP(A236,[1]DI!$A$4:$B$15000,2,FALSE),0)</f>
        <v>3.4000000000000002E-2</v>
      </c>
      <c r="E236" s="13">
        <f t="shared" ca="1" si="63"/>
        <v>1.00013269</v>
      </c>
      <c r="F236" s="13">
        <f ca="1">(TRUNC(PRODUCT($E$12:$E235),16))</f>
        <v>1.0134043042183301</v>
      </c>
      <c r="G236" s="13">
        <f t="shared" si="71"/>
        <v>1</v>
      </c>
      <c r="H236" s="13">
        <f t="shared" ca="1" si="64"/>
        <v>1.0134042999999999</v>
      </c>
      <c r="I236" s="12">
        <f t="shared" si="72"/>
        <v>0.12</v>
      </c>
      <c r="J236" s="34">
        <f t="shared" si="73"/>
        <v>44120</v>
      </c>
      <c r="K236" s="2">
        <f t="shared" si="74"/>
        <v>153</v>
      </c>
      <c r="L236" s="17">
        <f t="shared" si="75"/>
        <v>153</v>
      </c>
      <c r="M236" s="11">
        <f t="shared" si="65"/>
        <v>1.0712291220000001</v>
      </c>
      <c r="N236" s="11">
        <f t="shared" ca="1" si="66"/>
        <v>1.085588199</v>
      </c>
      <c r="O236" s="17">
        <f t="shared" si="76"/>
        <v>0</v>
      </c>
      <c r="P236" s="13">
        <f t="shared" ca="1" si="67"/>
        <v>85.588199000000003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44345</v>
      </c>
      <c r="B237" s="70">
        <f t="shared" ca="1" si="80"/>
        <v>1086.2206289999999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1.0135387728354599</v>
      </c>
      <c r="G237" s="13">
        <f t="shared" si="71"/>
        <v>1</v>
      </c>
      <c r="H237" s="13">
        <f t="shared" ca="1" si="64"/>
        <v>1.01353877</v>
      </c>
      <c r="I237" s="12">
        <f t="shared" si="72"/>
        <v>0.12</v>
      </c>
      <c r="J237" s="34">
        <f t="shared" si="73"/>
        <v>44120</v>
      </c>
      <c r="K237" s="2">
        <f t="shared" si="74"/>
        <v>153</v>
      </c>
      <c r="L237" s="17">
        <f t="shared" si="75"/>
        <v>154</v>
      </c>
      <c r="M237" s="11">
        <f t="shared" si="65"/>
        <v>1.0717109810000001</v>
      </c>
      <c r="N237" s="11">
        <f t="shared" ca="1" si="66"/>
        <v>1.086220629</v>
      </c>
      <c r="O237" s="17">
        <f t="shared" si="76"/>
        <v>0</v>
      </c>
      <c r="P237" s="13">
        <f t="shared" ca="1" si="67"/>
        <v>86.220629000000002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44346</v>
      </c>
      <c r="B238" s="70">
        <f t="shared" ca="1" si="80"/>
        <v>1086.2206289999999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1.0135387728354599</v>
      </c>
      <c r="G238" s="13">
        <f t="shared" si="71"/>
        <v>1</v>
      </c>
      <c r="H238" s="13">
        <f t="shared" ca="1" si="64"/>
        <v>1.01353877</v>
      </c>
      <c r="I238" s="12">
        <f t="shared" si="72"/>
        <v>0.12</v>
      </c>
      <c r="J238" s="34">
        <f t="shared" si="73"/>
        <v>44120</v>
      </c>
      <c r="K238" s="2">
        <f t="shared" si="74"/>
        <v>153</v>
      </c>
      <c r="L238" s="17">
        <f t="shared" si="75"/>
        <v>154</v>
      </c>
      <c r="M238" s="11">
        <f t="shared" si="65"/>
        <v>1.0717109810000001</v>
      </c>
      <c r="N238" s="11">
        <f t="shared" ca="1" si="66"/>
        <v>1.086220629</v>
      </c>
      <c r="O238" s="17">
        <f t="shared" si="76"/>
        <v>0</v>
      </c>
      <c r="P238" s="13">
        <f t="shared" ca="1" si="67"/>
        <v>86.220629000000002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44347</v>
      </c>
      <c r="B239" s="70">
        <f t="shared" ca="1" si="80"/>
        <v>1086.2206289999999</v>
      </c>
      <c r="C239" s="6">
        <f t="shared" si="70"/>
        <v>1000</v>
      </c>
      <c r="D239" s="12">
        <f ca="1">IF(A239&lt;$B$1,VLOOKUP(A239,[1]DI!$A$4:$B$15000,2,FALSE),0)</f>
        <v>3.4000000000000002E-2</v>
      </c>
      <c r="E239" s="13">
        <f t="shared" ca="1" si="63"/>
        <v>1.00013269</v>
      </c>
      <c r="F239" s="13">
        <f ca="1">(TRUNC(PRODUCT($E$12:$E238),16))</f>
        <v>1.0135387728354599</v>
      </c>
      <c r="G239" s="13">
        <f t="shared" si="71"/>
        <v>1</v>
      </c>
      <c r="H239" s="13">
        <f t="shared" ca="1" si="64"/>
        <v>1.01353877</v>
      </c>
      <c r="I239" s="12">
        <f t="shared" si="72"/>
        <v>0.12</v>
      </c>
      <c r="J239" s="34">
        <f t="shared" si="73"/>
        <v>44120</v>
      </c>
      <c r="K239" s="2">
        <f t="shared" si="74"/>
        <v>154</v>
      </c>
      <c r="L239" s="17">
        <f t="shared" si="75"/>
        <v>154</v>
      </c>
      <c r="M239" s="11">
        <f t="shared" si="65"/>
        <v>1.0717109810000001</v>
      </c>
      <c r="N239" s="11">
        <f t="shared" ca="1" si="66"/>
        <v>1.086220629</v>
      </c>
      <c r="O239" s="17">
        <f t="shared" si="76"/>
        <v>0</v>
      </c>
      <c r="P239" s="13">
        <f t="shared" ca="1" si="67"/>
        <v>86.220629000000002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44348</v>
      </c>
      <c r="B240" s="70">
        <f t="shared" ca="1" si="80"/>
        <v>1086.85342999</v>
      </c>
      <c r="C240" s="6">
        <f t="shared" si="70"/>
        <v>1000</v>
      </c>
      <c r="D240" s="12">
        <f ca="1">IF(A240&lt;$B$1,VLOOKUP(A240,[1]DI!$A$4:$B$15000,2,FALSE),0)</f>
        <v>3.4000000000000002E-2</v>
      </c>
      <c r="E240" s="13">
        <f t="shared" ca="1" si="63"/>
        <v>1.00013269</v>
      </c>
      <c r="F240" s="13">
        <f ca="1">(TRUNC(PRODUCT($E$12:$E239),16))</f>
        <v>1.01367325929522</v>
      </c>
      <c r="G240" s="13">
        <f t="shared" si="71"/>
        <v>1</v>
      </c>
      <c r="H240" s="13">
        <f t="shared" ca="1" si="64"/>
        <v>1.01367326</v>
      </c>
      <c r="I240" s="12">
        <f t="shared" si="72"/>
        <v>0.12</v>
      </c>
      <c r="J240" s="34">
        <f t="shared" si="73"/>
        <v>44120</v>
      </c>
      <c r="K240" s="2">
        <f t="shared" si="74"/>
        <v>155</v>
      </c>
      <c r="L240" s="17">
        <f t="shared" si="75"/>
        <v>155</v>
      </c>
      <c r="M240" s="11">
        <f t="shared" si="65"/>
        <v>1.0721930559999999</v>
      </c>
      <c r="N240" s="11">
        <f t="shared" ca="1" si="66"/>
        <v>1.0868534299999999</v>
      </c>
      <c r="O240" s="17">
        <f t="shared" si="76"/>
        <v>0</v>
      </c>
      <c r="P240" s="13">
        <f t="shared" ca="1" si="67"/>
        <v>86.853429989999995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44349</v>
      </c>
      <c r="B241" s="70">
        <f t="shared" ca="1" si="80"/>
        <v>1087.486592</v>
      </c>
      <c r="C241" s="6">
        <f t="shared" si="70"/>
        <v>1000</v>
      </c>
      <c r="D241" s="12">
        <f ca="1">IF(A241&lt;$B$1,VLOOKUP(A241,[1]DI!$A$4:$B$15000,2,FALSE),0)</f>
        <v>3.4000000000000002E-2</v>
      </c>
      <c r="E241" s="13">
        <f t="shared" ca="1" si="63"/>
        <v>1.00013269</v>
      </c>
      <c r="F241" s="13">
        <f ca="1">(TRUNC(PRODUCT($E$12:$E240),16))</f>
        <v>1.0138077636</v>
      </c>
      <c r="G241" s="13">
        <f t="shared" si="71"/>
        <v>1</v>
      </c>
      <c r="H241" s="13">
        <f t="shared" ca="1" si="64"/>
        <v>1.0138077599999999</v>
      </c>
      <c r="I241" s="12">
        <f t="shared" si="72"/>
        <v>0.12</v>
      </c>
      <c r="J241" s="34">
        <f t="shared" si="73"/>
        <v>44120</v>
      </c>
      <c r="K241" s="2">
        <f t="shared" si="74"/>
        <v>156</v>
      </c>
      <c r="L241" s="17">
        <f t="shared" si="75"/>
        <v>156</v>
      </c>
      <c r="M241" s="11">
        <f t="shared" si="65"/>
        <v>1.072675348</v>
      </c>
      <c r="N241" s="11">
        <f t="shared" ca="1" si="66"/>
        <v>1.0874865920000001</v>
      </c>
      <c r="O241" s="17">
        <f t="shared" si="76"/>
        <v>0</v>
      </c>
      <c r="P241" s="13">
        <f t="shared" ca="1" si="67"/>
        <v>87.486592000000002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44350</v>
      </c>
      <c r="B242" s="70">
        <f t="shared" ca="1" si="80"/>
        <v>1088.1201350000001</v>
      </c>
      <c r="C242" s="6">
        <f t="shared" si="70"/>
        <v>1000</v>
      </c>
      <c r="D242" s="12">
        <f ca="1">IF(A242&lt;$B$1,VLOOKUP(A242,[1]DI!$A$4:$B$15000,2,FALSE),0)</f>
        <v>0</v>
      </c>
      <c r="E242" s="13">
        <f t="shared" ca="1" si="63"/>
        <v>1</v>
      </c>
      <c r="F242" s="13">
        <f ca="1">(TRUNC(PRODUCT($E$12:$E241),16))</f>
        <v>1.0139422857521501</v>
      </c>
      <c r="G242" s="13">
        <f t="shared" si="71"/>
        <v>1</v>
      </c>
      <c r="H242" s="13">
        <f t="shared" ca="1" si="64"/>
        <v>1.0139422899999999</v>
      </c>
      <c r="I242" s="12">
        <f t="shared" si="72"/>
        <v>0.12</v>
      </c>
      <c r="J242" s="34">
        <f t="shared" si="73"/>
        <v>44120</v>
      </c>
      <c r="K242" s="2">
        <f t="shared" si="74"/>
        <v>156</v>
      </c>
      <c r="L242" s="17">
        <f t="shared" si="75"/>
        <v>157</v>
      </c>
      <c r="M242" s="11">
        <f t="shared" si="65"/>
        <v>1.073157857</v>
      </c>
      <c r="N242" s="11">
        <f t="shared" ca="1" si="66"/>
        <v>1.088120135</v>
      </c>
      <c r="O242" s="17">
        <f t="shared" si="76"/>
        <v>0</v>
      </c>
      <c r="P242" s="13">
        <f t="shared" ca="1" si="67"/>
        <v>88.120135000000005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44351</v>
      </c>
      <c r="B243" s="70">
        <f t="shared" ca="1" si="80"/>
        <v>1088.1201350000001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1.0139422857521501</v>
      </c>
      <c r="G243" s="13">
        <f t="shared" si="71"/>
        <v>1</v>
      </c>
      <c r="H243" s="13">
        <f t="shared" ca="1" si="64"/>
        <v>1.0139422899999999</v>
      </c>
      <c r="I243" s="12">
        <f t="shared" si="72"/>
        <v>0.12</v>
      </c>
      <c r="J243" s="34">
        <f t="shared" si="73"/>
        <v>44120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1.088120135</v>
      </c>
      <c r="O243" s="17">
        <f t="shared" si="76"/>
        <v>0</v>
      </c>
      <c r="P243" s="13">
        <f t="shared" ca="1" si="67"/>
        <v>88.120135000000005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44352</v>
      </c>
      <c r="B244" s="70">
        <f t="shared" ca="1" si="80"/>
        <v>1088.754038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1.01407682575405</v>
      </c>
      <c r="G244" s="13">
        <f t="shared" si="71"/>
        <v>1</v>
      </c>
      <c r="H244" s="13">
        <f t="shared" ca="1" si="64"/>
        <v>1.01407683</v>
      </c>
      <c r="I244" s="12">
        <f t="shared" si="72"/>
        <v>0.12</v>
      </c>
      <c r="J244" s="34">
        <f t="shared" si="73"/>
        <v>44120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1.088754038</v>
      </c>
      <c r="O244" s="17">
        <f t="shared" si="76"/>
        <v>0</v>
      </c>
      <c r="P244" s="13">
        <f t="shared" ca="1" si="67"/>
        <v>88.754037999999994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44353</v>
      </c>
      <c r="B245" s="70">
        <f t="shared" ca="1" si="80"/>
        <v>1088.754038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1.01407682575405</v>
      </c>
      <c r="G245" s="13">
        <f t="shared" si="71"/>
        <v>1</v>
      </c>
      <c r="H245" s="13">
        <f t="shared" ca="1" si="64"/>
        <v>1.01407683</v>
      </c>
      <c r="I245" s="12">
        <f t="shared" si="72"/>
        <v>0.12</v>
      </c>
      <c r="J245" s="34">
        <f t="shared" si="73"/>
        <v>44120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1.088754038</v>
      </c>
      <c r="O245" s="17">
        <f t="shared" si="76"/>
        <v>0</v>
      </c>
      <c r="P245" s="13">
        <f t="shared" ca="1" si="67"/>
        <v>88.754037999999994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44354</v>
      </c>
      <c r="B246" s="70">
        <f t="shared" ca="1" si="80"/>
        <v>1088.754038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1.01407682575405</v>
      </c>
      <c r="G246" s="13">
        <f t="shared" si="71"/>
        <v>1</v>
      </c>
      <c r="H246" s="13">
        <f t="shared" ca="1" si="64"/>
        <v>1.01407683</v>
      </c>
      <c r="I246" s="12">
        <f t="shared" si="72"/>
        <v>0.12</v>
      </c>
      <c r="J246" s="34">
        <f t="shared" si="73"/>
        <v>44120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1.088754038</v>
      </c>
      <c r="O246" s="17">
        <f t="shared" si="76"/>
        <v>0</v>
      </c>
      <c r="P246" s="13">
        <f t="shared" ca="1" si="67"/>
        <v>88.754037999999994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44355</v>
      </c>
      <c r="B247" s="70">
        <f t="shared" ca="1" si="80"/>
        <v>1089.388303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1.01421138360806</v>
      </c>
      <c r="G247" s="13">
        <f t="shared" si="71"/>
        <v>1</v>
      </c>
      <c r="H247" s="13">
        <f t="shared" ca="1" si="64"/>
        <v>1.0142113800000001</v>
      </c>
      <c r="I247" s="12">
        <f t="shared" si="72"/>
        <v>0.12</v>
      </c>
      <c r="J247" s="34">
        <f t="shared" si="73"/>
        <v>44120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1.089388303</v>
      </c>
      <c r="O247" s="17">
        <f t="shared" si="76"/>
        <v>0</v>
      </c>
      <c r="P247" s="13">
        <f t="shared" ca="1" si="67"/>
        <v>89.388302999999993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44356</v>
      </c>
      <c r="B248" s="70">
        <f t="shared" ca="1" si="80"/>
        <v>1090.02295099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1.01434595931655</v>
      </c>
      <c r="G248" s="13">
        <f t="shared" si="71"/>
        <v>1</v>
      </c>
      <c r="H248" s="13">
        <f t="shared" ca="1" si="64"/>
        <v>1.01434596</v>
      </c>
      <c r="I248" s="12">
        <f t="shared" si="72"/>
        <v>0.12</v>
      </c>
      <c r="J248" s="34">
        <f t="shared" si="73"/>
        <v>44120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1.0900229509999999</v>
      </c>
      <c r="O248" s="17">
        <f t="shared" si="76"/>
        <v>0</v>
      </c>
      <c r="P248" s="13">
        <f t="shared" ca="1" si="67"/>
        <v>90.022950989999998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44357</v>
      </c>
      <c r="B249" s="70">
        <f t="shared" ca="1" si="80"/>
        <v>1090.657958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1.0144805528818901</v>
      </c>
      <c r="G249" s="13">
        <f t="shared" si="71"/>
        <v>1</v>
      </c>
      <c r="H249" s="13">
        <f t="shared" ca="1" si="64"/>
        <v>1.01448055</v>
      </c>
      <c r="I249" s="12">
        <f t="shared" si="72"/>
        <v>0.12</v>
      </c>
      <c r="J249" s="34">
        <f t="shared" si="73"/>
        <v>44120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1.090657958</v>
      </c>
      <c r="O249" s="17">
        <f t="shared" si="76"/>
        <v>0</v>
      </c>
      <c r="P249" s="13">
        <f t="shared" ca="1" si="67"/>
        <v>90.657957999999994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44358</v>
      </c>
      <c r="B250" s="70">
        <f t="shared" ca="1" si="80"/>
        <v>1091.2933389899999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1.01461516430645</v>
      </c>
      <c r="G250" s="13">
        <f t="shared" si="71"/>
        <v>1</v>
      </c>
      <c r="H250" s="13">
        <f t="shared" ca="1" si="64"/>
        <v>1.01461516</v>
      </c>
      <c r="I250" s="12">
        <f t="shared" si="72"/>
        <v>0.12</v>
      </c>
      <c r="J250" s="34">
        <f t="shared" si="73"/>
        <v>44120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1.0912933389999999</v>
      </c>
      <c r="O250" s="17">
        <f t="shared" si="76"/>
        <v>0</v>
      </c>
      <c r="P250" s="13">
        <f t="shared" ca="1" si="67"/>
        <v>91.293338989999995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44359</v>
      </c>
      <c r="B251" s="70">
        <f t="shared" ca="1" si="80"/>
        <v>1091.929093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1.0147497935926</v>
      </c>
      <c r="G251" s="13">
        <f t="shared" si="71"/>
        <v>1</v>
      </c>
      <c r="H251" s="13">
        <f t="shared" ca="1" si="64"/>
        <v>1.01474979</v>
      </c>
      <c r="I251" s="12">
        <f t="shared" si="72"/>
        <v>0.12</v>
      </c>
      <c r="J251" s="34">
        <f t="shared" si="73"/>
        <v>44120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1.0919290930000001</v>
      </c>
      <c r="O251" s="17">
        <f t="shared" si="76"/>
        <v>0</v>
      </c>
      <c r="P251" s="13">
        <f t="shared" ca="1" si="67"/>
        <v>91.929092999999995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44360</v>
      </c>
      <c r="B252" s="70">
        <f t="shared" ca="1" si="80"/>
        <v>1091.929093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1.0147497935926</v>
      </c>
      <c r="G252" s="13">
        <f t="shared" si="71"/>
        <v>1</v>
      </c>
      <c r="H252" s="13">
        <f t="shared" ca="1" si="64"/>
        <v>1.01474979</v>
      </c>
      <c r="I252" s="12">
        <f t="shared" si="72"/>
        <v>0.12</v>
      </c>
      <c r="J252" s="34">
        <f t="shared" si="73"/>
        <v>44120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1.0919290930000001</v>
      </c>
      <c r="O252" s="17">
        <f t="shared" si="76"/>
        <v>0</v>
      </c>
      <c r="P252" s="13">
        <f t="shared" ca="1" si="67"/>
        <v>91.929092999999995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44361</v>
      </c>
      <c r="B253" s="70">
        <f t="shared" ca="1" si="80"/>
        <v>1091.929093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1.0147497935926</v>
      </c>
      <c r="G253" s="13">
        <f t="shared" si="71"/>
        <v>1</v>
      </c>
      <c r="H253" s="13">
        <f t="shared" ca="1" si="64"/>
        <v>1.01474979</v>
      </c>
      <c r="I253" s="12">
        <f t="shared" si="72"/>
        <v>0.12</v>
      </c>
      <c r="J253" s="34">
        <f t="shared" si="73"/>
        <v>44120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1.0919290930000001</v>
      </c>
      <c r="O253" s="17">
        <f t="shared" si="76"/>
        <v>0</v>
      </c>
      <c r="P253" s="13">
        <f t="shared" ca="1" si="67"/>
        <v>91.929092999999995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44362</v>
      </c>
      <c r="B254" s="70">
        <f t="shared" ca="1" si="80"/>
        <v>1092.565218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1.01488444074272</v>
      </c>
      <c r="G254" s="13">
        <f t="shared" si="71"/>
        <v>1</v>
      </c>
      <c r="H254" s="13">
        <f t="shared" ca="1" si="64"/>
        <v>1.0148844400000001</v>
      </c>
      <c r="I254" s="12">
        <f t="shared" si="72"/>
        <v>0.12</v>
      </c>
      <c r="J254" s="34">
        <f t="shared" si="73"/>
        <v>44120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1.0925652180000001</v>
      </c>
      <c r="O254" s="17">
        <f t="shared" si="76"/>
        <v>0</v>
      </c>
      <c r="P254" s="13">
        <f t="shared" ca="1" si="67"/>
        <v>92.565218000000002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44363</v>
      </c>
      <c r="B255" s="70">
        <f t="shared" ca="1" si="80"/>
        <v>1093.20171699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1.01501910575916</v>
      </c>
      <c r="G255" s="13">
        <f t="shared" si="71"/>
        <v>1</v>
      </c>
      <c r="H255" s="13">
        <f t="shared" ca="1" si="64"/>
        <v>1.0150191099999999</v>
      </c>
      <c r="I255" s="12">
        <f t="shared" si="72"/>
        <v>0.12</v>
      </c>
      <c r="J255" s="34">
        <f t="shared" si="73"/>
        <v>44120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1.0932017169999999</v>
      </c>
      <c r="O255" s="17">
        <f t="shared" si="76"/>
        <v>0</v>
      </c>
      <c r="P255" s="13">
        <f t="shared" ca="1" si="67"/>
        <v>93.201716989999994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44364</v>
      </c>
      <c r="B256" s="70">
        <f t="shared" ca="1" si="80"/>
        <v>1093.838579</v>
      </c>
      <c r="C256" s="6">
        <f t="shared" si="70"/>
        <v>1000</v>
      </c>
      <c r="D256" s="12">
        <f ca="1">IF(A256&lt;$B$1,VLOOKUP(A256,[1]DI!$A$4:$B$15000,2,FALSE),0)</f>
        <v>4.1500000000000002E-2</v>
      </c>
      <c r="E256" s="13">
        <f t="shared" ca="1" si="63"/>
        <v>1.00016137</v>
      </c>
      <c r="F256" s="13">
        <f ca="1">(TRUNC(PRODUCT($E$12:$E255),16))</f>
        <v>1.0151537886443001</v>
      </c>
      <c r="G256" s="13">
        <f t="shared" si="71"/>
        <v>1</v>
      </c>
      <c r="H256" s="13">
        <f t="shared" ca="1" si="64"/>
        <v>1.0151537900000001</v>
      </c>
      <c r="I256" s="12">
        <f t="shared" si="72"/>
        <v>0.12</v>
      </c>
      <c r="J256" s="34">
        <f t="shared" si="73"/>
        <v>44120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1.093838579</v>
      </c>
      <c r="O256" s="17">
        <f t="shared" si="76"/>
        <v>0</v>
      </c>
      <c r="P256" s="13">
        <f t="shared" ca="1" si="67"/>
        <v>93.838578999999996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44365</v>
      </c>
      <c r="B257" s="70">
        <f t="shared" ca="1" si="80"/>
        <v>1094.5071929999999</v>
      </c>
      <c r="C257" s="6">
        <f t="shared" si="70"/>
        <v>1000</v>
      </c>
      <c r="D257" s="12">
        <f ca="1">IF(A257&lt;$B$1,VLOOKUP(A257,[1]DI!$A$4:$B$15000,2,FALSE),0)</f>
        <v>4.1500000000000002E-2</v>
      </c>
      <c r="E257" s="13">
        <f t="shared" ca="1" si="63"/>
        <v>1.00016137</v>
      </c>
      <c r="F257" s="13">
        <f ca="1">(TRUNC(PRODUCT($E$12:$E256),16))</f>
        <v>1.01531760401118</v>
      </c>
      <c r="G257" s="13">
        <f t="shared" si="71"/>
        <v>1</v>
      </c>
      <c r="H257" s="13">
        <f t="shared" ca="1" si="64"/>
        <v>1.0153175999999999</v>
      </c>
      <c r="I257" s="12">
        <f t="shared" si="72"/>
        <v>0.12</v>
      </c>
      <c r="J257" s="34">
        <f t="shared" si="73"/>
        <v>44120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1.0945071930000001</v>
      </c>
      <c r="O257" s="17">
        <f t="shared" si="76"/>
        <v>0</v>
      </c>
      <c r="P257" s="13">
        <f t="shared" ca="1" si="67"/>
        <v>94.507193000000001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44366</v>
      </c>
      <c r="B258" s="70">
        <f t="shared" ca="1" si="80"/>
        <v>1095.17623099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1.01548144581293</v>
      </c>
      <c r="G258" s="13">
        <f t="shared" si="71"/>
        <v>1</v>
      </c>
      <c r="H258" s="13">
        <f t="shared" ca="1" si="64"/>
        <v>1.01548145</v>
      </c>
      <c r="I258" s="12">
        <f t="shared" si="72"/>
        <v>0.12</v>
      </c>
      <c r="J258" s="34">
        <f t="shared" si="73"/>
        <v>44120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1.0951762309999999</v>
      </c>
      <c r="O258" s="17">
        <f t="shared" si="76"/>
        <v>0</v>
      </c>
      <c r="P258" s="13">
        <f t="shared" ca="1" si="67"/>
        <v>95.176230989999993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44367</v>
      </c>
      <c r="B259" s="70">
        <f t="shared" ca="1" si="80"/>
        <v>1095.17623099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1.01548144581293</v>
      </c>
      <c r="G259" s="13">
        <f t="shared" si="71"/>
        <v>1</v>
      </c>
      <c r="H259" s="13">
        <f t="shared" ca="1" si="64"/>
        <v>1.01548145</v>
      </c>
      <c r="I259" s="12">
        <f t="shared" si="72"/>
        <v>0.12</v>
      </c>
      <c r="J259" s="34">
        <f t="shared" si="73"/>
        <v>44120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1.0951762309999999</v>
      </c>
      <c r="O259" s="17">
        <f t="shared" si="76"/>
        <v>0</v>
      </c>
      <c r="P259" s="13">
        <f t="shared" ca="1" si="67"/>
        <v>95.176230989999993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44368</v>
      </c>
      <c r="B260" s="70">
        <f t="shared" ca="1" si="80"/>
        <v>1095.17623099</v>
      </c>
      <c r="C260" s="6">
        <f t="shared" si="70"/>
        <v>1000</v>
      </c>
      <c r="D260" s="12">
        <f ca="1">IF(A260&lt;$B$1,VLOOKUP(A260,[1]DI!$A$4:$B$15000,2,FALSE),0)</f>
        <v>4.1500000000000002E-2</v>
      </c>
      <c r="E260" s="13">
        <f t="shared" ca="1" si="63"/>
        <v>1.00016137</v>
      </c>
      <c r="F260" s="13">
        <f ca="1">(TRUNC(PRODUCT($E$12:$E259),16))</f>
        <v>1.01548144581293</v>
      </c>
      <c r="G260" s="13">
        <f t="shared" si="71"/>
        <v>1</v>
      </c>
      <c r="H260" s="13">
        <f t="shared" ca="1" si="64"/>
        <v>1.01548145</v>
      </c>
      <c r="I260" s="12">
        <f t="shared" si="72"/>
        <v>0.12</v>
      </c>
      <c r="J260" s="34">
        <f t="shared" si="73"/>
        <v>44120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1.0951762309999999</v>
      </c>
      <c r="O260" s="17">
        <f t="shared" si="76"/>
        <v>0</v>
      </c>
      <c r="P260" s="13">
        <f t="shared" ca="1" si="67"/>
        <v>95.176230989999993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44369</v>
      </c>
      <c r="B261" s="70">
        <f t="shared" ca="1" si="80"/>
        <v>1095.8456610000001</v>
      </c>
      <c r="C261" s="6">
        <f t="shared" si="70"/>
        <v>1000</v>
      </c>
      <c r="D261" s="12">
        <f ca="1">IF(A261&lt;$B$1,VLOOKUP(A261,[1]DI!$A$4:$B$15000,2,FALSE),0)</f>
        <v>4.1500000000000002E-2</v>
      </c>
      <c r="E261" s="13">
        <f t="shared" ca="1" si="63"/>
        <v>1.00016137</v>
      </c>
      <c r="F261" s="13">
        <f ca="1">(TRUNC(PRODUCT($E$12:$E260),16))</f>
        <v>1.0156453140538499</v>
      </c>
      <c r="G261" s="13">
        <f t="shared" si="71"/>
        <v>1</v>
      </c>
      <c r="H261" s="13">
        <f t="shared" ca="1" si="64"/>
        <v>1.01564531</v>
      </c>
      <c r="I261" s="12">
        <f t="shared" si="72"/>
        <v>0.12</v>
      </c>
      <c r="J261" s="34">
        <f t="shared" si="73"/>
        <v>44120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1.095845661</v>
      </c>
      <c r="O261" s="17">
        <f t="shared" si="76"/>
        <v>0</v>
      </c>
      <c r="P261" s="13">
        <f t="shared" ca="1" si="67"/>
        <v>95.845661000000007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44370</v>
      </c>
      <c r="B262" s="70">
        <f t="shared" ca="1" si="80"/>
        <v>1096.5155139999999</v>
      </c>
      <c r="C262" s="6">
        <f t="shared" si="70"/>
        <v>1000</v>
      </c>
      <c r="D262" s="12">
        <f ca="1">IF(A262&lt;$B$1,VLOOKUP(A262,[1]DI!$A$4:$B$15000,2,FALSE),0)</f>
        <v>4.1500000000000002E-2</v>
      </c>
      <c r="E262" s="13">
        <f t="shared" ca="1" si="63"/>
        <v>1.00016137</v>
      </c>
      <c r="F262" s="13">
        <f ca="1">(TRUNC(PRODUCT($E$12:$E261),16))</f>
        <v>1.01580920873817</v>
      </c>
      <c r="G262" s="13">
        <f t="shared" si="71"/>
        <v>1</v>
      </c>
      <c r="H262" s="13">
        <f t="shared" ca="1" si="64"/>
        <v>1.01580921</v>
      </c>
      <c r="I262" s="12">
        <f t="shared" si="72"/>
        <v>0.12</v>
      </c>
      <c r="J262" s="34">
        <f t="shared" si="73"/>
        <v>44120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1.096515514</v>
      </c>
      <c r="O262" s="17">
        <f t="shared" si="76"/>
        <v>0</v>
      </c>
      <c r="P262" s="13">
        <f t="shared" ca="1" si="67"/>
        <v>96.515513999999996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44371</v>
      </c>
      <c r="B263" s="70">
        <f t="shared" ca="1" si="80"/>
        <v>1097.1857689999999</v>
      </c>
      <c r="C263" s="6">
        <f t="shared" si="70"/>
        <v>1000</v>
      </c>
      <c r="D263" s="12">
        <f ca="1">IF(A263&lt;$B$1,VLOOKUP(A263,[1]DI!$A$4:$B$15000,2,FALSE),0)</f>
        <v>4.1500000000000002E-2</v>
      </c>
      <c r="E263" s="13">
        <f t="shared" ca="1" si="63"/>
        <v>1.00016137</v>
      </c>
      <c r="F263" s="13">
        <f ca="1">(TRUNC(PRODUCT($E$12:$E262),16))</f>
        <v>1.01597312987019</v>
      </c>
      <c r="G263" s="13">
        <f t="shared" si="71"/>
        <v>1</v>
      </c>
      <c r="H263" s="13">
        <f t="shared" ca="1" si="64"/>
        <v>1.0159731299999999</v>
      </c>
      <c r="I263" s="12">
        <f t="shared" si="72"/>
        <v>0.12</v>
      </c>
      <c r="J263" s="34">
        <f t="shared" si="73"/>
        <v>44120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1.097185769</v>
      </c>
      <c r="O263" s="17">
        <f t="shared" si="76"/>
        <v>0</v>
      </c>
      <c r="P263" s="13">
        <f t="shared" ca="1" si="67"/>
        <v>97.185768999999993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44372</v>
      </c>
      <c r="B264" s="70">
        <f t="shared" ca="1" si="80"/>
        <v>1097.8564389999999</v>
      </c>
      <c r="C264" s="6">
        <f t="shared" si="70"/>
        <v>1000</v>
      </c>
      <c r="D264" s="12">
        <f ca="1">IF(A264&lt;$B$1,VLOOKUP(A264,[1]DI!$A$4:$B$15000,2,FALSE),0)</f>
        <v>4.1500000000000002E-2</v>
      </c>
      <c r="E264" s="13">
        <f t="shared" ca="1" si="63"/>
        <v>1.00016137</v>
      </c>
      <c r="F264" s="13">
        <f ca="1">(TRUNC(PRODUCT($E$12:$E263),16))</f>
        <v>1.01613707745416</v>
      </c>
      <c r="G264" s="13">
        <f t="shared" si="71"/>
        <v>1</v>
      </c>
      <c r="H264" s="13">
        <f t="shared" ca="1" si="64"/>
        <v>1.01613708</v>
      </c>
      <c r="I264" s="12">
        <f t="shared" si="72"/>
        <v>0.12</v>
      </c>
      <c r="J264" s="34">
        <f t="shared" si="73"/>
        <v>44120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1.0978564390000001</v>
      </c>
      <c r="O264" s="17">
        <f t="shared" si="76"/>
        <v>0</v>
      </c>
      <c r="P264" s="13">
        <f t="shared" ca="1" si="67"/>
        <v>97.856438999999995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44373</v>
      </c>
      <c r="B265" s="70">
        <f t="shared" ca="1" si="80"/>
        <v>1098.5275109899999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1.01630105149434</v>
      </c>
      <c r="G265" s="13">
        <f t="shared" si="71"/>
        <v>1</v>
      </c>
      <c r="H265" s="13">
        <f t="shared" ca="1" si="64"/>
        <v>1.01630105</v>
      </c>
      <c r="I265" s="12">
        <f t="shared" si="72"/>
        <v>0.12</v>
      </c>
      <c r="J265" s="34">
        <f t="shared" si="73"/>
        <v>44120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1.0985275109999999</v>
      </c>
      <c r="O265" s="17">
        <f t="shared" si="76"/>
        <v>0</v>
      </c>
      <c r="P265" s="13">
        <f t="shared" ca="1" si="67"/>
        <v>98.527510989999996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44374</v>
      </c>
      <c r="B266" s="70">
        <f t="shared" ca="1" si="80"/>
        <v>1098.5275109899999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1.01630105149434</v>
      </c>
      <c r="G266" s="13">
        <f t="shared" si="71"/>
        <v>1</v>
      </c>
      <c r="H266" s="13">
        <f t="shared" ca="1" si="64"/>
        <v>1.01630105</v>
      </c>
      <c r="I266" s="12">
        <f t="shared" si="72"/>
        <v>0.12</v>
      </c>
      <c r="J266" s="34">
        <f t="shared" si="73"/>
        <v>44120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1.0985275109999999</v>
      </c>
      <c r="O266" s="17">
        <f t="shared" si="76"/>
        <v>0</v>
      </c>
      <c r="P266" s="13">
        <f t="shared" ca="1" si="67"/>
        <v>98.527510989999996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44375</v>
      </c>
      <c r="B267" s="70">
        <f t="shared" ca="1" si="80"/>
        <v>1098.5275109899999</v>
      </c>
      <c r="C267" s="6">
        <f t="shared" si="70"/>
        <v>1000</v>
      </c>
      <c r="D267" s="12">
        <f ca="1">IF(A267&lt;$B$1,VLOOKUP(A267,[1]DI!$A$4:$B$15000,2,FALSE),0)</f>
        <v>4.1500000000000002E-2</v>
      </c>
      <c r="E267" s="13">
        <f t="shared" ca="1" si="63"/>
        <v>1.00016137</v>
      </c>
      <c r="F267" s="13">
        <f ca="1">(TRUNC(PRODUCT($E$12:$E266),16))</f>
        <v>1.01630105149434</v>
      </c>
      <c r="G267" s="13">
        <f t="shared" si="71"/>
        <v>1</v>
      </c>
      <c r="H267" s="13">
        <f t="shared" ca="1" si="64"/>
        <v>1.01630105</v>
      </c>
      <c r="I267" s="12">
        <f t="shared" si="72"/>
        <v>0.12</v>
      </c>
      <c r="J267" s="34">
        <f t="shared" si="73"/>
        <v>44120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1.0985275109999999</v>
      </c>
      <c r="O267" s="17">
        <f t="shared" si="76"/>
        <v>0</v>
      </c>
      <c r="P267" s="13">
        <f t="shared" ca="1" si="67"/>
        <v>98.527510989999996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44376</v>
      </c>
      <c r="B268" s="70">
        <f t="shared" ca="1" si="80"/>
        <v>1099.198997</v>
      </c>
      <c r="C268" s="6">
        <f t="shared" si="70"/>
        <v>1000</v>
      </c>
      <c r="D268" s="12">
        <f ca="1">IF(A268&lt;$B$1,VLOOKUP(A268,[1]DI!$A$4:$B$15000,2,FALSE),0)</f>
        <v>4.1500000000000002E-2</v>
      </c>
      <c r="E268" s="13">
        <f t="shared" ref="E268:E331" ca="1" si="81">ROUND(((1+D268)^(1/252)),8)</f>
        <v>1.00016137</v>
      </c>
      <c r="F268" s="13">
        <f ca="1">(TRUNC(PRODUCT($E$12:$E267),16))</f>
        <v>1.01646505199502</v>
      </c>
      <c r="G268" s="13">
        <f t="shared" si="71"/>
        <v>1</v>
      </c>
      <c r="H268" s="13">
        <f t="shared" ref="H268:H331" ca="1" si="82">ROUND(F268/G268,8)</f>
        <v>1.0164650500000001</v>
      </c>
      <c r="I268" s="12">
        <f t="shared" si="72"/>
        <v>0.12</v>
      </c>
      <c r="J268" s="34">
        <f t="shared" si="73"/>
        <v>44120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1.099198997</v>
      </c>
      <c r="O268" s="17">
        <f t="shared" si="76"/>
        <v>0</v>
      </c>
      <c r="P268" s="13">
        <f t="shared" ref="P268:P331" ca="1" si="85">TRUNC(((N268-1)*C268),8)</f>
        <v>99.198997000000006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44377</v>
      </c>
      <c r="B269" s="70">
        <f t="shared" ca="1" si="80"/>
        <v>1099.870897</v>
      </c>
      <c r="C269" s="6">
        <f t="shared" ref="C269:C332" si="88">(C268-S268)</f>
        <v>1000</v>
      </c>
      <c r="D269" s="12">
        <f ca="1">IF(A269&lt;$B$1,VLOOKUP(A269,[1]DI!$A$4:$B$15000,2,FALSE),0)</f>
        <v>4.1500000000000002E-2</v>
      </c>
      <c r="E269" s="13">
        <f t="shared" ca="1" si="81"/>
        <v>1.00016137</v>
      </c>
      <c r="F269" s="13">
        <f ca="1">(TRUNC(PRODUCT($E$12:$E268),16))</f>
        <v>1.01662907896046</v>
      </c>
      <c r="G269" s="13">
        <f t="shared" ref="G269:G332" si="89">IF(O268&gt;0,F268,G268)</f>
        <v>1</v>
      </c>
      <c r="H269" s="13">
        <f t="shared" ca="1" si="82"/>
        <v>1.01662908</v>
      </c>
      <c r="I269" s="12">
        <f t="shared" ref="I269:I332" si="90">I268</f>
        <v>0.12</v>
      </c>
      <c r="J269" s="34">
        <f t="shared" ref="J269:J332" si="91">IF(O268&gt;0,VLOOKUP(O268,X$12:AH$150,2),J268)</f>
        <v>44120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1.099870897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99.870896999999999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44378</v>
      </c>
      <c r="B270" s="70">
        <f t="shared" ref="B270:B333" ca="1" si="98">IF(A270&lt;=TODAY(),C270+P270,IF(AND(A270&gt;TODAY(),A270&lt;=$B$1),IF(VLOOKUP(TODAY(),$A$10:$D$5000,4,FALSE)=0,"n.d",C270+P270),"n.d"))</f>
        <v>1100.5432020000001</v>
      </c>
      <c r="C270" s="6">
        <f t="shared" si="88"/>
        <v>1000</v>
      </c>
      <c r="D270" s="12">
        <f ca="1">IF(A270&lt;$B$1,VLOOKUP(A270,[1]DI!$A$4:$B$15000,2,FALSE),0)</f>
        <v>4.1500000000000002E-2</v>
      </c>
      <c r="E270" s="13">
        <f t="shared" ca="1" si="81"/>
        <v>1.00016137</v>
      </c>
      <c r="F270" s="13">
        <f ca="1">(TRUNC(PRODUCT($E$12:$E269),16))</f>
        <v>1.01679313239494</v>
      </c>
      <c r="G270" s="13">
        <f t="shared" si="89"/>
        <v>1</v>
      </c>
      <c r="H270" s="13">
        <f t="shared" ca="1" si="82"/>
        <v>1.0167931299999999</v>
      </c>
      <c r="I270" s="12">
        <f t="shared" si="90"/>
        <v>0.12</v>
      </c>
      <c r="J270" s="34">
        <f t="shared" si="91"/>
        <v>44120</v>
      </c>
      <c r="K270" s="2">
        <f t="shared" si="92"/>
        <v>176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1.1005432020000001</v>
      </c>
      <c r="O270" s="17">
        <f t="shared" si="94"/>
        <v>0</v>
      </c>
      <c r="P270" s="13">
        <f t="shared" ca="1" si="85"/>
        <v>100.54320199999999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44379</v>
      </c>
      <c r="B271" s="70">
        <f t="shared" ca="1" si="98"/>
        <v>1101.2159200000001</v>
      </c>
      <c r="C271" s="6">
        <f t="shared" si="88"/>
        <v>1000</v>
      </c>
      <c r="D271" s="12">
        <f ca="1">IF(A271&lt;$B$1,VLOOKUP(A271,[1]DI!$A$4:$B$15000,2,FALSE),0)</f>
        <v>4.1500000000000002E-2</v>
      </c>
      <c r="E271" s="13">
        <f t="shared" ca="1" si="81"/>
        <v>1.00016137</v>
      </c>
      <c r="F271" s="13">
        <f ca="1">(TRUNC(PRODUCT($E$12:$E270),16))</f>
        <v>1.01695721230271</v>
      </c>
      <c r="G271" s="13">
        <f t="shared" si="89"/>
        <v>1</v>
      </c>
      <c r="H271" s="13">
        <f t="shared" ca="1" si="82"/>
        <v>1.0169572099999999</v>
      </c>
      <c r="I271" s="12">
        <f t="shared" si="90"/>
        <v>0.12</v>
      </c>
      <c r="J271" s="34">
        <f t="shared" si="91"/>
        <v>44120</v>
      </c>
      <c r="K271" s="2">
        <f t="shared" si="92"/>
        <v>177</v>
      </c>
      <c r="L271" s="17">
        <f t="shared" si="93"/>
        <v>177</v>
      </c>
      <c r="M271" s="11">
        <f t="shared" si="83"/>
        <v>1.082853742</v>
      </c>
      <c r="N271" s="11">
        <f t="shared" ca="1" si="84"/>
        <v>1.10121592</v>
      </c>
      <c r="O271" s="17">
        <f t="shared" si="94"/>
        <v>0</v>
      </c>
      <c r="P271" s="13">
        <f t="shared" ca="1" si="85"/>
        <v>101.21592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44380</v>
      </c>
      <c r="B272" s="70">
        <f t="shared" ca="1" si="98"/>
        <v>1101.889054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1.0171213186880601</v>
      </c>
      <c r="G272" s="13">
        <f t="shared" si="89"/>
        <v>1</v>
      </c>
      <c r="H272" s="13">
        <f t="shared" ca="1" si="82"/>
        <v>1.01712132</v>
      </c>
      <c r="I272" s="12">
        <f t="shared" si="90"/>
        <v>0.12</v>
      </c>
      <c r="J272" s="34">
        <f t="shared" si="91"/>
        <v>44120</v>
      </c>
      <c r="K272" s="2">
        <f t="shared" si="92"/>
        <v>177</v>
      </c>
      <c r="L272" s="17">
        <f t="shared" si="93"/>
        <v>178</v>
      </c>
      <c r="M272" s="11">
        <f t="shared" si="83"/>
        <v>1.0833408289999999</v>
      </c>
      <c r="N272" s="11">
        <f t="shared" ca="1" si="84"/>
        <v>1.1018890539999999</v>
      </c>
      <c r="O272" s="17">
        <f t="shared" si="94"/>
        <v>0</v>
      </c>
      <c r="P272" s="13">
        <f t="shared" ca="1" si="85"/>
        <v>101.889054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44381</v>
      </c>
      <c r="B273" s="70">
        <f t="shared" ca="1" si="98"/>
        <v>1101.889054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1.0171213186880601</v>
      </c>
      <c r="G273" s="13">
        <f t="shared" si="89"/>
        <v>1</v>
      </c>
      <c r="H273" s="13">
        <f t="shared" ca="1" si="82"/>
        <v>1.01712132</v>
      </c>
      <c r="I273" s="12">
        <f t="shared" si="90"/>
        <v>0.12</v>
      </c>
      <c r="J273" s="34">
        <f t="shared" si="91"/>
        <v>44120</v>
      </c>
      <c r="K273" s="2">
        <f t="shared" si="92"/>
        <v>177</v>
      </c>
      <c r="L273" s="17">
        <f t="shared" si="93"/>
        <v>178</v>
      </c>
      <c r="M273" s="11">
        <f t="shared" si="83"/>
        <v>1.0833408289999999</v>
      </c>
      <c r="N273" s="11">
        <f t="shared" ca="1" si="84"/>
        <v>1.1018890539999999</v>
      </c>
      <c r="O273" s="17">
        <f t="shared" si="94"/>
        <v>0</v>
      </c>
      <c r="P273" s="13">
        <f t="shared" ca="1" si="85"/>
        <v>101.889054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44382</v>
      </c>
      <c r="B274" s="70">
        <f t="shared" ca="1" si="98"/>
        <v>1101.889054</v>
      </c>
      <c r="C274" s="6">
        <f t="shared" si="88"/>
        <v>1000</v>
      </c>
      <c r="D274" s="12">
        <f ca="1">IF(A274&lt;$B$1,VLOOKUP(A274,[1]DI!$A$4:$B$15000,2,FALSE),0)</f>
        <v>4.1500000000000002E-2</v>
      </c>
      <c r="E274" s="13">
        <f t="shared" ca="1" si="81"/>
        <v>1.00016137</v>
      </c>
      <c r="F274" s="13">
        <f ca="1">(TRUNC(PRODUCT($E$12:$E273),16))</f>
        <v>1.0171213186880601</v>
      </c>
      <c r="G274" s="13">
        <f t="shared" si="89"/>
        <v>1</v>
      </c>
      <c r="H274" s="13">
        <f t="shared" ca="1" si="82"/>
        <v>1.01712132</v>
      </c>
      <c r="I274" s="12">
        <f t="shared" si="90"/>
        <v>0.12</v>
      </c>
      <c r="J274" s="34">
        <f t="shared" si="91"/>
        <v>44120</v>
      </c>
      <c r="K274" s="2">
        <f t="shared" si="92"/>
        <v>178</v>
      </c>
      <c r="L274" s="17">
        <f t="shared" si="93"/>
        <v>178</v>
      </c>
      <c r="M274" s="11">
        <f t="shared" si="83"/>
        <v>1.0833408289999999</v>
      </c>
      <c r="N274" s="11">
        <f t="shared" ca="1" si="84"/>
        <v>1.1018890539999999</v>
      </c>
      <c r="O274" s="17">
        <f t="shared" si="94"/>
        <v>0</v>
      </c>
      <c r="P274" s="13">
        <f t="shared" ca="1" si="85"/>
        <v>101.889054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44383</v>
      </c>
      <c r="B275" s="70">
        <f t="shared" ca="1" si="98"/>
        <v>1102.5625930000001</v>
      </c>
      <c r="C275" s="6">
        <f t="shared" si="88"/>
        <v>1000</v>
      </c>
      <c r="D275" s="12">
        <f ca="1">IF(A275&lt;$B$1,VLOOKUP(A275,[1]DI!$A$4:$B$15000,2,FALSE),0)</f>
        <v>4.1500000000000002E-2</v>
      </c>
      <c r="E275" s="13">
        <f t="shared" ca="1" si="81"/>
        <v>1.00016137</v>
      </c>
      <c r="F275" s="13">
        <f ca="1">(TRUNC(PRODUCT($E$12:$E274),16))</f>
        <v>1.0172854515552601</v>
      </c>
      <c r="G275" s="13">
        <f t="shared" si="89"/>
        <v>1</v>
      </c>
      <c r="H275" s="13">
        <f t="shared" ca="1" si="82"/>
        <v>1.0172854499999999</v>
      </c>
      <c r="I275" s="12">
        <f t="shared" si="90"/>
        <v>0.12</v>
      </c>
      <c r="J275" s="34">
        <f t="shared" si="91"/>
        <v>44120</v>
      </c>
      <c r="K275" s="2">
        <f t="shared" si="92"/>
        <v>179</v>
      </c>
      <c r="L275" s="17">
        <f t="shared" si="93"/>
        <v>179</v>
      </c>
      <c r="M275" s="11">
        <f t="shared" si="83"/>
        <v>1.0838281359999999</v>
      </c>
      <c r="N275" s="11">
        <f t="shared" ca="1" si="84"/>
        <v>1.102562593</v>
      </c>
      <c r="O275" s="17">
        <f t="shared" si="94"/>
        <v>0</v>
      </c>
      <c r="P275" s="13">
        <f t="shared" ca="1" si="85"/>
        <v>102.56259300000001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44384</v>
      </c>
      <c r="B276" s="70">
        <f t="shared" ca="1" si="98"/>
        <v>1103.2365460000001</v>
      </c>
      <c r="C276" s="6">
        <f t="shared" si="88"/>
        <v>1000</v>
      </c>
      <c r="D276" s="12">
        <f ca="1">IF(A276&lt;$B$1,VLOOKUP(A276,[1]DI!$A$4:$B$15000,2,FALSE),0)</f>
        <v>4.1500000000000002E-2</v>
      </c>
      <c r="E276" s="13">
        <f t="shared" ca="1" si="81"/>
        <v>1.00016137</v>
      </c>
      <c r="F276" s="13">
        <f ca="1">(TRUNC(PRODUCT($E$12:$E275),16))</f>
        <v>1.01744961090857</v>
      </c>
      <c r="G276" s="13">
        <f t="shared" si="89"/>
        <v>1</v>
      </c>
      <c r="H276" s="13">
        <f t="shared" ca="1" si="82"/>
        <v>1.0174496099999999</v>
      </c>
      <c r="I276" s="12">
        <f t="shared" si="90"/>
        <v>0.12</v>
      </c>
      <c r="J276" s="34">
        <f t="shared" si="91"/>
        <v>44120</v>
      </c>
      <c r="K276" s="2">
        <f t="shared" si="92"/>
        <v>180</v>
      </c>
      <c r="L276" s="17">
        <f t="shared" si="93"/>
        <v>180</v>
      </c>
      <c r="M276" s="11">
        <f t="shared" si="83"/>
        <v>1.084315661</v>
      </c>
      <c r="N276" s="11">
        <f t="shared" ca="1" si="84"/>
        <v>1.103236546</v>
      </c>
      <c r="O276" s="17">
        <f t="shared" si="94"/>
        <v>0</v>
      </c>
      <c r="P276" s="13">
        <f t="shared" ca="1" si="85"/>
        <v>103.236546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44385</v>
      </c>
      <c r="B277" s="70">
        <f t="shared" ca="1" si="98"/>
        <v>1103.910916</v>
      </c>
      <c r="C277" s="6">
        <f t="shared" si="88"/>
        <v>1000</v>
      </c>
      <c r="D277" s="12">
        <f ca="1">IF(A277&lt;$B$1,VLOOKUP(A277,[1]DI!$A$4:$B$15000,2,FALSE),0)</f>
        <v>4.1500000000000002E-2</v>
      </c>
      <c r="E277" s="13">
        <f t="shared" ca="1" si="81"/>
        <v>1.00016137</v>
      </c>
      <c r="F277" s="13">
        <f ca="1">(TRUNC(PRODUCT($E$12:$E276),16))</f>
        <v>1.01761379675229</v>
      </c>
      <c r="G277" s="13">
        <f t="shared" si="89"/>
        <v>1</v>
      </c>
      <c r="H277" s="13">
        <f t="shared" ca="1" si="82"/>
        <v>1.0176137999999999</v>
      </c>
      <c r="I277" s="12">
        <f t="shared" si="90"/>
        <v>0.12</v>
      </c>
      <c r="J277" s="34">
        <f t="shared" si="91"/>
        <v>44120</v>
      </c>
      <c r="K277" s="2">
        <f t="shared" si="92"/>
        <v>181</v>
      </c>
      <c r="L277" s="17">
        <f t="shared" si="93"/>
        <v>181</v>
      </c>
      <c r="M277" s="11">
        <f t="shared" si="83"/>
        <v>1.084803406</v>
      </c>
      <c r="N277" s="11">
        <f t="shared" ca="1" si="84"/>
        <v>1.103910916</v>
      </c>
      <c r="O277" s="17">
        <f t="shared" si="94"/>
        <v>0</v>
      </c>
      <c r="P277" s="13">
        <f t="shared" ca="1" si="85"/>
        <v>103.910916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44386</v>
      </c>
      <c r="B278" s="70">
        <f t="shared" ca="1" si="98"/>
        <v>1104.585691</v>
      </c>
      <c r="C278" s="6">
        <f t="shared" si="88"/>
        <v>1000</v>
      </c>
      <c r="D278" s="12">
        <f ca="1">IF(A278&lt;$B$1,VLOOKUP(A278,[1]DI!$A$4:$B$15000,2,FALSE),0)</f>
        <v>4.1500000000000002E-2</v>
      </c>
      <c r="E278" s="13">
        <f t="shared" ca="1" si="81"/>
        <v>1.00016137</v>
      </c>
      <c r="F278" s="13">
        <f ca="1">(TRUNC(PRODUCT($E$12:$E277),16))</f>
        <v>1.0177780090906701</v>
      </c>
      <c r="G278" s="13">
        <f t="shared" si="89"/>
        <v>1</v>
      </c>
      <c r="H278" s="13">
        <f t="shared" ca="1" si="82"/>
        <v>1.01777801</v>
      </c>
      <c r="I278" s="12">
        <f t="shared" si="90"/>
        <v>0.12</v>
      </c>
      <c r="J278" s="34">
        <f t="shared" si="91"/>
        <v>44120</v>
      </c>
      <c r="K278" s="2">
        <f t="shared" si="92"/>
        <v>182</v>
      </c>
      <c r="L278" s="17">
        <f t="shared" si="93"/>
        <v>182</v>
      </c>
      <c r="M278" s="11">
        <f t="shared" si="83"/>
        <v>1.08529137</v>
      </c>
      <c r="N278" s="11">
        <f t="shared" ca="1" si="84"/>
        <v>1.104585691</v>
      </c>
      <c r="O278" s="17">
        <f t="shared" si="94"/>
        <v>0</v>
      </c>
      <c r="P278" s="13">
        <f t="shared" ca="1" si="85"/>
        <v>104.585691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44387</v>
      </c>
      <c r="B279" s="70">
        <f t="shared" ca="1" si="98"/>
        <v>1105.260882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1.017942247928</v>
      </c>
      <c r="G279" s="13">
        <f t="shared" si="89"/>
        <v>1</v>
      </c>
      <c r="H279" s="13">
        <f t="shared" ca="1" si="82"/>
        <v>1.0179422499999999</v>
      </c>
      <c r="I279" s="12">
        <f t="shared" si="90"/>
        <v>0.12</v>
      </c>
      <c r="J279" s="34">
        <f t="shared" si="91"/>
        <v>44120</v>
      </c>
      <c r="K279" s="2">
        <f t="shared" si="92"/>
        <v>182</v>
      </c>
      <c r="L279" s="17">
        <f t="shared" si="93"/>
        <v>183</v>
      </c>
      <c r="M279" s="11">
        <f t="shared" si="83"/>
        <v>1.0857795539999999</v>
      </c>
      <c r="N279" s="11">
        <f t="shared" ca="1" si="84"/>
        <v>1.1052608820000001</v>
      </c>
      <c r="O279" s="17">
        <f t="shared" si="94"/>
        <v>0</v>
      </c>
      <c r="P279" s="13">
        <f t="shared" ca="1" si="85"/>
        <v>105.260882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44388</v>
      </c>
      <c r="B280" s="70">
        <f t="shared" ca="1" si="98"/>
        <v>1105.260882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1.017942247928</v>
      </c>
      <c r="G280" s="13">
        <f t="shared" si="89"/>
        <v>1</v>
      </c>
      <c r="H280" s="13">
        <f t="shared" ca="1" si="82"/>
        <v>1.0179422499999999</v>
      </c>
      <c r="I280" s="12">
        <f t="shared" si="90"/>
        <v>0.12</v>
      </c>
      <c r="J280" s="34">
        <f t="shared" si="91"/>
        <v>44120</v>
      </c>
      <c r="K280" s="2">
        <f t="shared" si="92"/>
        <v>182</v>
      </c>
      <c r="L280" s="17">
        <f t="shared" si="93"/>
        <v>183</v>
      </c>
      <c r="M280" s="11">
        <f t="shared" si="83"/>
        <v>1.0857795539999999</v>
      </c>
      <c r="N280" s="11">
        <f t="shared" ca="1" si="84"/>
        <v>1.1052608820000001</v>
      </c>
      <c r="O280" s="17">
        <f t="shared" si="94"/>
        <v>0</v>
      </c>
      <c r="P280" s="13">
        <f t="shared" ca="1" si="85"/>
        <v>105.260882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44389</v>
      </c>
      <c r="B281" s="70">
        <f t="shared" ca="1" si="98"/>
        <v>1105.260882</v>
      </c>
      <c r="C281" s="6">
        <f t="shared" si="88"/>
        <v>1000</v>
      </c>
      <c r="D281" s="12">
        <f ca="1">IF(A281&lt;$B$1,VLOOKUP(A281,[1]DI!$A$4:$B$15000,2,FALSE),0)</f>
        <v>4.1500000000000002E-2</v>
      </c>
      <c r="E281" s="13">
        <f t="shared" ca="1" si="81"/>
        <v>1.00016137</v>
      </c>
      <c r="F281" s="13">
        <f ca="1">(TRUNC(PRODUCT($E$12:$E280),16))</f>
        <v>1.017942247928</v>
      </c>
      <c r="G281" s="13">
        <f t="shared" si="89"/>
        <v>1</v>
      </c>
      <c r="H281" s="13">
        <f t="shared" ca="1" si="82"/>
        <v>1.0179422499999999</v>
      </c>
      <c r="I281" s="12">
        <f t="shared" si="90"/>
        <v>0.12</v>
      </c>
      <c r="J281" s="34">
        <f t="shared" si="91"/>
        <v>44120</v>
      </c>
      <c r="K281" s="2">
        <f t="shared" si="92"/>
        <v>183</v>
      </c>
      <c r="L281" s="17">
        <f t="shared" si="93"/>
        <v>183</v>
      </c>
      <c r="M281" s="11">
        <f t="shared" si="83"/>
        <v>1.0857795539999999</v>
      </c>
      <c r="N281" s="11">
        <f t="shared" ca="1" si="84"/>
        <v>1.1052608820000001</v>
      </c>
      <c r="O281" s="17">
        <f t="shared" si="94"/>
        <v>0</v>
      </c>
      <c r="P281" s="13">
        <f t="shared" ca="1" si="85"/>
        <v>105.260882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44390</v>
      </c>
      <c r="B282" s="70">
        <f t="shared" ca="1" si="98"/>
        <v>1105.936479</v>
      </c>
      <c r="C282" s="6">
        <f t="shared" si="88"/>
        <v>1000</v>
      </c>
      <c r="D282" s="12">
        <f ca="1">IF(A282&lt;$B$1,VLOOKUP(A282,[1]DI!$A$4:$B$15000,2,FALSE),0)</f>
        <v>4.1500000000000002E-2</v>
      </c>
      <c r="E282" s="13">
        <f t="shared" ca="1" si="81"/>
        <v>1.00016137</v>
      </c>
      <c r="F282" s="13">
        <f ca="1">(TRUNC(PRODUCT($E$12:$E281),16))</f>
        <v>1.0181065132685401</v>
      </c>
      <c r="G282" s="13">
        <f t="shared" si="89"/>
        <v>1</v>
      </c>
      <c r="H282" s="13">
        <f t="shared" ca="1" si="82"/>
        <v>1.01810651</v>
      </c>
      <c r="I282" s="12">
        <f t="shared" si="90"/>
        <v>0.12</v>
      </c>
      <c r="J282" s="34">
        <f t="shared" si="91"/>
        <v>44120</v>
      </c>
      <c r="K282" s="2">
        <f t="shared" si="92"/>
        <v>184</v>
      </c>
      <c r="L282" s="17">
        <f t="shared" si="93"/>
        <v>184</v>
      </c>
      <c r="M282" s="11">
        <f t="shared" si="83"/>
        <v>1.086267957</v>
      </c>
      <c r="N282" s="11">
        <f t="shared" ca="1" si="84"/>
        <v>1.1059364789999999</v>
      </c>
      <c r="O282" s="17">
        <f t="shared" si="94"/>
        <v>0</v>
      </c>
      <c r="P282" s="13">
        <f t="shared" ca="1" si="85"/>
        <v>105.93647900000001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44391</v>
      </c>
      <c r="B283" s="70">
        <f t="shared" ca="1" si="98"/>
        <v>1106.6125030000001</v>
      </c>
      <c r="C283" s="6">
        <f t="shared" si="88"/>
        <v>1000</v>
      </c>
      <c r="D283" s="12">
        <f ca="1">IF(A283&lt;$B$1,VLOOKUP(A283,[1]DI!$A$4:$B$15000,2,FALSE),0)</f>
        <v>4.1500000000000002E-2</v>
      </c>
      <c r="E283" s="13">
        <f t="shared" ca="1" si="81"/>
        <v>1.00016137</v>
      </c>
      <c r="F283" s="13">
        <f ca="1">(TRUNC(PRODUCT($E$12:$E282),16))</f>
        <v>1.0182708051165901</v>
      </c>
      <c r="G283" s="13">
        <f t="shared" si="89"/>
        <v>1</v>
      </c>
      <c r="H283" s="13">
        <f t="shared" ca="1" si="82"/>
        <v>1.01827081</v>
      </c>
      <c r="I283" s="12">
        <f t="shared" si="90"/>
        <v>0.12</v>
      </c>
      <c r="J283" s="34">
        <f t="shared" si="91"/>
        <v>44120</v>
      </c>
      <c r="K283" s="2">
        <f t="shared" si="92"/>
        <v>185</v>
      </c>
      <c r="L283" s="17">
        <f t="shared" si="93"/>
        <v>185</v>
      </c>
      <c r="M283" s="11">
        <f t="shared" si="83"/>
        <v>1.0867565800000001</v>
      </c>
      <c r="N283" s="11">
        <f t="shared" ca="1" si="84"/>
        <v>1.106612503</v>
      </c>
      <c r="O283" s="17">
        <f t="shared" si="94"/>
        <v>0</v>
      </c>
      <c r="P283" s="13">
        <f t="shared" ca="1" si="85"/>
        <v>106.612503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44392</v>
      </c>
      <c r="B284" s="70">
        <f t="shared" ca="1" si="98"/>
        <v>1107.2889230000001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1.01843512347641</v>
      </c>
      <c r="G284" s="13">
        <f t="shared" si="89"/>
        <v>1</v>
      </c>
      <c r="H284" s="13">
        <f t="shared" ca="1" si="82"/>
        <v>1.0184351199999999</v>
      </c>
      <c r="I284" s="12">
        <f t="shared" si="90"/>
        <v>0.12</v>
      </c>
      <c r="J284" s="34">
        <f t="shared" si="91"/>
        <v>44120</v>
      </c>
      <c r="K284" s="2">
        <f t="shared" si="92"/>
        <v>186</v>
      </c>
      <c r="L284" s="17">
        <f t="shared" si="93"/>
        <v>186</v>
      </c>
      <c r="M284" s="11">
        <f t="shared" si="83"/>
        <v>1.0872454229999999</v>
      </c>
      <c r="N284" s="11">
        <f t="shared" ca="1" si="84"/>
        <v>1.107288923</v>
      </c>
      <c r="O284" s="17">
        <f t="shared" si="94"/>
        <v>0</v>
      </c>
      <c r="P284" s="13">
        <f t="shared" ca="1" si="85"/>
        <v>107.288923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44393</v>
      </c>
      <c r="B285" s="70">
        <f t="shared" ca="1" si="98"/>
        <v>1107.9657709999999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1.0185994683522901</v>
      </c>
      <c r="G285" s="13">
        <f t="shared" si="89"/>
        <v>1</v>
      </c>
      <c r="H285" s="13">
        <f t="shared" ca="1" si="82"/>
        <v>1.0185994700000001</v>
      </c>
      <c r="I285" s="12">
        <f t="shared" si="90"/>
        <v>0.12</v>
      </c>
      <c r="J285" s="34">
        <f t="shared" si="91"/>
        <v>44120</v>
      </c>
      <c r="K285" s="2">
        <f t="shared" si="92"/>
        <v>187</v>
      </c>
      <c r="L285" s="17">
        <f t="shared" si="93"/>
        <v>187</v>
      </c>
      <c r="M285" s="11">
        <f t="shared" si="83"/>
        <v>1.087734486</v>
      </c>
      <c r="N285" s="11">
        <f t="shared" ca="1" si="84"/>
        <v>1.1079657709999999</v>
      </c>
      <c r="O285" s="17">
        <f t="shared" si="94"/>
        <v>0</v>
      </c>
      <c r="P285" s="13">
        <f t="shared" ca="1" si="85"/>
        <v>107.965771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44394</v>
      </c>
      <c r="B286" s="70">
        <f t="shared" ca="1" si="98"/>
        <v>1108.643026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1.0187638397484999</v>
      </c>
      <c r="G286" s="13">
        <f t="shared" si="89"/>
        <v>1</v>
      </c>
      <c r="H286" s="13">
        <f t="shared" ca="1" si="82"/>
        <v>1.0187638400000001</v>
      </c>
      <c r="I286" s="12">
        <f t="shared" si="90"/>
        <v>0.12</v>
      </c>
      <c r="J286" s="34">
        <f t="shared" si="91"/>
        <v>44120</v>
      </c>
      <c r="K286" s="2">
        <f t="shared" si="92"/>
        <v>187</v>
      </c>
      <c r="L286" s="17">
        <f t="shared" si="93"/>
        <v>188</v>
      </c>
      <c r="M286" s="11">
        <f t="shared" si="83"/>
        <v>1.0882237690000001</v>
      </c>
      <c r="N286" s="11">
        <f t="shared" ca="1" si="84"/>
        <v>1.108643026</v>
      </c>
      <c r="O286" s="17">
        <f t="shared" si="94"/>
        <v>0</v>
      </c>
      <c r="P286" s="13">
        <f t="shared" ca="1" si="85"/>
        <v>108.64302600000001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44395</v>
      </c>
      <c r="B287" s="70">
        <f t="shared" ca="1" si="98"/>
        <v>1108.643026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1.0187638397484999</v>
      </c>
      <c r="G287" s="13">
        <f t="shared" si="89"/>
        <v>1</v>
      </c>
      <c r="H287" s="13">
        <f t="shared" ca="1" si="82"/>
        <v>1.0187638400000001</v>
      </c>
      <c r="I287" s="12">
        <f t="shared" si="90"/>
        <v>0.12</v>
      </c>
      <c r="J287" s="34">
        <f t="shared" si="91"/>
        <v>44120</v>
      </c>
      <c r="K287" s="2">
        <f t="shared" si="92"/>
        <v>187</v>
      </c>
      <c r="L287" s="17">
        <f t="shared" si="93"/>
        <v>188</v>
      </c>
      <c r="M287" s="11">
        <f t="shared" si="83"/>
        <v>1.0882237690000001</v>
      </c>
      <c r="N287" s="11">
        <f t="shared" ca="1" si="84"/>
        <v>1.108643026</v>
      </c>
      <c r="O287" s="17">
        <f t="shared" si="94"/>
        <v>0</v>
      </c>
      <c r="P287" s="13">
        <f t="shared" ca="1" si="85"/>
        <v>108.64302600000001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44396</v>
      </c>
      <c r="B288" s="70">
        <f t="shared" ca="1" si="98"/>
        <v>1108.643026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1.0187638397484999</v>
      </c>
      <c r="G288" s="13">
        <f t="shared" si="89"/>
        <v>1</v>
      </c>
      <c r="H288" s="13">
        <f t="shared" ca="1" si="82"/>
        <v>1.0187638400000001</v>
      </c>
      <c r="I288" s="12">
        <f t="shared" si="90"/>
        <v>0.12</v>
      </c>
      <c r="J288" s="34">
        <f t="shared" si="91"/>
        <v>44120</v>
      </c>
      <c r="K288" s="2">
        <f t="shared" si="92"/>
        <v>188</v>
      </c>
      <c r="L288" s="17">
        <f t="shared" si="93"/>
        <v>188</v>
      </c>
      <c r="M288" s="11">
        <f t="shared" si="83"/>
        <v>1.0882237690000001</v>
      </c>
      <c r="N288" s="11">
        <f t="shared" ca="1" si="84"/>
        <v>1.108643026</v>
      </c>
      <c r="O288" s="17">
        <f t="shared" si="94"/>
        <v>0</v>
      </c>
      <c r="P288" s="13">
        <f t="shared" ca="1" si="85"/>
        <v>108.64302600000001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44397</v>
      </c>
      <c r="B289" s="70">
        <f t="shared" ca="1" si="98"/>
        <v>1109.3206970000001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1.0189282376693201</v>
      </c>
      <c r="G289" s="13">
        <f t="shared" si="89"/>
        <v>1</v>
      </c>
      <c r="H289" s="13">
        <f t="shared" ca="1" si="82"/>
        <v>1.0189282399999999</v>
      </c>
      <c r="I289" s="12">
        <f t="shared" si="90"/>
        <v>0.12</v>
      </c>
      <c r="J289" s="34">
        <f t="shared" si="91"/>
        <v>44120</v>
      </c>
      <c r="K289" s="2">
        <f t="shared" si="92"/>
        <v>189</v>
      </c>
      <c r="L289" s="17">
        <f t="shared" si="93"/>
        <v>189</v>
      </c>
      <c r="M289" s="11">
        <f t="shared" si="83"/>
        <v>1.088713271</v>
      </c>
      <c r="N289" s="11">
        <f t="shared" ca="1" si="84"/>
        <v>1.109320697</v>
      </c>
      <c r="O289" s="17">
        <f t="shared" si="94"/>
        <v>0</v>
      </c>
      <c r="P289" s="13">
        <f t="shared" ca="1" si="85"/>
        <v>109.320697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44398</v>
      </c>
      <c r="B290" s="70">
        <f t="shared" ca="1" si="98"/>
        <v>1109.9987759999999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1.0190926621190299</v>
      </c>
      <c r="G290" s="13">
        <f t="shared" si="89"/>
        <v>1</v>
      </c>
      <c r="H290" s="13">
        <f t="shared" ca="1" si="82"/>
        <v>1.0190926600000001</v>
      </c>
      <c r="I290" s="12">
        <f t="shared" si="90"/>
        <v>0.12</v>
      </c>
      <c r="J290" s="34">
        <f t="shared" si="91"/>
        <v>44120</v>
      </c>
      <c r="K290" s="2">
        <f t="shared" si="92"/>
        <v>190</v>
      </c>
      <c r="L290" s="17">
        <f t="shared" si="93"/>
        <v>190</v>
      </c>
      <c r="M290" s="11">
        <f t="shared" si="83"/>
        <v>1.0892029940000001</v>
      </c>
      <c r="N290" s="11">
        <f t="shared" ca="1" si="84"/>
        <v>1.1099987760000001</v>
      </c>
      <c r="O290" s="17">
        <f t="shared" si="94"/>
        <v>0</v>
      </c>
      <c r="P290" s="13">
        <f t="shared" ca="1" si="85"/>
        <v>109.99877600000001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44399</v>
      </c>
      <c r="B291" s="70">
        <f t="shared" ca="1" si="98"/>
        <v>1110.677275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1.0192571131019199</v>
      </c>
      <c r="G291" s="13">
        <f t="shared" si="89"/>
        <v>1</v>
      </c>
      <c r="H291" s="13">
        <f t="shared" ca="1" si="82"/>
        <v>1.0192571100000001</v>
      </c>
      <c r="I291" s="12">
        <f t="shared" si="90"/>
        <v>0.12</v>
      </c>
      <c r="J291" s="34">
        <f t="shared" si="91"/>
        <v>44120</v>
      </c>
      <c r="K291" s="2">
        <f t="shared" si="92"/>
        <v>191</v>
      </c>
      <c r="L291" s="17">
        <f t="shared" si="93"/>
        <v>191</v>
      </c>
      <c r="M291" s="11">
        <f t="shared" si="83"/>
        <v>1.089692938</v>
      </c>
      <c r="N291" s="11">
        <f t="shared" ca="1" si="84"/>
        <v>1.110677275</v>
      </c>
      <c r="O291" s="17">
        <f t="shared" si="94"/>
        <v>0</v>
      </c>
      <c r="P291" s="13">
        <f t="shared" ca="1" si="85"/>
        <v>110.67727499999999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44400</v>
      </c>
      <c r="B292" s="70">
        <f t="shared" ca="1" si="98"/>
        <v>1111.35619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1.0194215906222599</v>
      </c>
      <c r="G292" s="13">
        <f t="shared" si="89"/>
        <v>1</v>
      </c>
      <c r="H292" s="13">
        <f t="shared" ca="1" si="82"/>
        <v>1.0194215900000001</v>
      </c>
      <c r="I292" s="12">
        <f t="shared" si="90"/>
        <v>0.12</v>
      </c>
      <c r="J292" s="34">
        <f t="shared" si="91"/>
        <v>44120</v>
      </c>
      <c r="K292" s="2">
        <f t="shared" si="92"/>
        <v>192</v>
      </c>
      <c r="L292" s="17">
        <f t="shared" si="93"/>
        <v>192</v>
      </c>
      <c r="M292" s="11">
        <f t="shared" si="83"/>
        <v>1.090183101</v>
      </c>
      <c r="N292" s="11">
        <f t="shared" ca="1" si="84"/>
        <v>1.11135619</v>
      </c>
      <c r="O292" s="17">
        <f t="shared" si="94"/>
        <v>0</v>
      </c>
      <c r="P292" s="13">
        <f t="shared" ca="1" si="85"/>
        <v>111.35619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44401</v>
      </c>
      <c r="B293" s="70">
        <f t="shared" ca="1" si="98"/>
        <v>1112.0355139999999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1.01958609468434</v>
      </c>
      <c r="G293" s="13">
        <f t="shared" si="89"/>
        <v>1</v>
      </c>
      <c r="H293" s="13">
        <f t="shared" ca="1" si="82"/>
        <v>1.01958609</v>
      </c>
      <c r="I293" s="12">
        <f t="shared" si="90"/>
        <v>0.12</v>
      </c>
      <c r="J293" s="34">
        <f t="shared" si="91"/>
        <v>44120</v>
      </c>
      <c r="K293" s="2">
        <f t="shared" si="92"/>
        <v>192</v>
      </c>
      <c r="L293" s="17">
        <f t="shared" si="93"/>
        <v>193</v>
      </c>
      <c r="M293" s="11">
        <f t="shared" si="83"/>
        <v>1.0906734849999999</v>
      </c>
      <c r="N293" s="11">
        <f t="shared" ca="1" si="84"/>
        <v>1.112035514</v>
      </c>
      <c r="O293" s="17">
        <f t="shared" si="94"/>
        <v>0</v>
      </c>
      <c r="P293" s="13">
        <f t="shared" ca="1" si="85"/>
        <v>112.03551400000001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44402</v>
      </c>
      <c r="B294" s="70">
        <f t="shared" ca="1" si="98"/>
        <v>1112.0355139999999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1.01958609468434</v>
      </c>
      <c r="G294" s="13">
        <f t="shared" si="89"/>
        <v>1</v>
      </c>
      <c r="H294" s="13">
        <f t="shared" ca="1" si="82"/>
        <v>1.01958609</v>
      </c>
      <c r="I294" s="12">
        <f t="shared" si="90"/>
        <v>0.12</v>
      </c>
      <c r="J294" s="34">
        <f t="shared" si="91"/>
        <v>44120</v>
      </c>
      <c r="K294" s="2">
        <f t="shared" si="92"/>
        <v>192</v>
      </c>
      <c r="L294" s="17">
        <f t="shared" si="93"/>
        <v>193</v>
      </c>
      <c r="M294" s="11">
        <f t="shared" si="83"/>
        <v>1.0906734849999999</v>
      </c>
      <c r="N294" s="11">
        <f t="shared" ca="1" si="84"/>
        <v>1.112035514</v>
      </c>
      <c r="O294" s="17">
        <f t="shared" si="94"/>
        <v>0</v>
      </c>
      <c r="P294" s="13">
        <f t="shared" ca="1" si="85"/>
        <v>112.03551400000001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44403</v>
      </c>
      <c r="B295" s="70">
        <f t="shared" ca="1" si="98"/>
        <v>1112.0355139999999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1.01958609468434</v>
      </c>
      <c r="G295" s="13">
        <f t="shared" si="89"/>
        <v>1</v>
      </c>
      <c r="H295" s="13">
        <f t="shared" ca="1" si="82"/>
        <v>1.01958609</v>
      </c>
      <c r="I295" s="12">
        <f t="shared" si="90"/>
        <v>0.12</v>
      </c>
      <c r="J295" s="34">
        <f t="shared" si="91"/>
        <v>44120</v>
      </c>
      <c r="K295" s="2">
        <f t="shared" si="92"/>
        <v>193</v>
      </c>
      <c r="L295" s="17">
        <f t="shared" si="93"/>
        <v>193</v>
      </c>
      <c r="M295" s="11">
        <f t="shared" si="83"/>
        <v>1.0906734849999999</v>
      </c>
      <c r="N295" s="11">
        <f t="shared" ca="1" si="84"/>
        <v>1.112035514</v>
      </c>
      <c r="O295" s="17">
        <f t="shared" si="94"/>
        <v>0</v>
      </c>
      <c r="P295" s="13">
        <f t="shared" ca="1" si="85"/>
        <v>112.03551400000001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44404</v>
      </c>
      <c r="B296" s="70">
        <f t="shared" ca="1" si="98"/>
        <v>1112.7152679999999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1.01975062529243</v>
      </c>
      <c r="G296" s="13">
        <f t="shared" si="89"/>
        <v>1</v>
      </c>
      <c r="H296" s="13">
        <f t="shared" ca="1" si="82"/>
        <v>1.0197506300000001</v>
      </c>
      <c r="I296" s="12">
        <f t="shared" si="90"/>
        <v>0.12</v>
      </c>
      <c r="J296" s="34">
        <f t="shared" si="91"/>
        <v>44120</v>
      </c>
      <c r="K296" s="2">
        <f t="shared" si="92"/>
        <v>194</v>
      </c>
      <c r="L296" s="17">
        <f t="shared" si="93"/>
        <v>194</v>
      </c>
      <c r="M296" s="11">
        <f t="shared" si="83"/>
        <v>1.0911640899999999</v>
      </c>
      <c r="N296" s="11">
        <f t="shared" ca="1" si="84"/>
        <v>1.1127152680000001</v>
      </c>
      <c r="O296" s="17">
        <f t="shared" si="94"/>
        <v>0</v>
      </c>
      <c r="P296" s="13">
        <f t="shared" ca="1" si="85"/>
        <v>112.71526799999999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44405</v>
      </c>
      <c r="B297" s="70">
        <f t="shared" ca="1" si="98"/>
        <v>1113.3954200000001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1.0199151824508399</v>
      </c>
      <c r="G297" s="13">
        <f t="shared" si="89"/>
        <v>1</v>
      </c>
      <c r="H297" s="13">
        <f t="shared" ca="1" si="82"/>
        <v>1.0199151799999999</v>
      </c>
      <c r="I297" s="12">
        <f t="shared" si="90"/>
        <v>0.12</v>
      </c>
      <c r="J297" s="34">
        <f t="shared" si="91"/>
        <v>44120</v>
      </c>
      <c r="K297" s="2">
        <f t="shared" si="92"/>
        <v>195</v>
      </c>
      <c r="L297" s="17">
        <f t="shared" si="93"/>
        <v>195</v>
      </c>
      <c r="M297" s="11">
        <f t="shared" si="83"/>
        <v>1.091654916</v>
      </c>
      <c r="N297" s="11">
        <f t="shared" ca="1" si="84"/>
        <v>1.11339542</v>
      </c>
      <c r="O297" s="17">
        <f t="shared" si="94"/>
        <v>0</v>
      </c>
      <c r="P297" s="13">
        <f t="shared" ca="1" si="85"/>
        <v>113.39542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44406</v>
      </c>
      <c r="B298" s="70">
        <f t="shared" ca="1" si="98"/>
        <v>1114.076002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1.0200797661638299</v>
      </c>
      <c r="G298" s="13">
        <f t="shared" si="89"/>
        <v>1</v>
      </c>
      <c r="H298" s="13">
        <f t="shared" ca="1" si="82"/>
        <v>1.0200797699999999</v>
      </c>
      <c r="I298" s="12">
        <f t="shared" si="90"/>
        <v>0.12</v>
      </c>
      <c r="J298" s="34">
        <f t="shared" si="91"/>
        <v>44120</v>
      </c>
      <c r="K298" s="2">
        <f t="shared" si="92"/>
        <v>196</v>
      </c>
      <c r="L298" s="17">
        <f t="shared" si="93"/>
        <v>196</v>
      </c>
      <c r="M298" s="11">
        <f t="shared" si="83"/>
        <v>1.092145962</v>
      </c>
      <c r="N298" s="11">
        <f t="shared" ca="1" si="84"/>
        <v>1.114076002</v>
      </c>
      <c r="O298" s="17">
        <f t="shared" si="94"/>
        <v>0</v>
      </c>
      <c r="P298" s="13">
        <f t="shared" ca="1" si="85"/>
        <v>114.076002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44407</v>
      </c>
      <c r="B299" s="70">
        <f t="shared" ca="1" si="98"/>
        <v>1114.7569920000001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1.0202443764357001</v>
      </c>
      <c r="G299" s="13">
        <f t="shared" si="89"/>
        <v>1</v>
      </c>
      <c r="H299" s="13">
        <f t="shared" ca="1" si="82"/>
        <v>1.0202443800000001</v>
      </c>
      <c r="I299" s="12">
        <f t="shared" si="90"/>
        <v>0.12</v>
      </c>
      <c r="J299" s="34">
        <f t="shared" si="91"/>
        <v>44120</v>
      </c>
      <c r="K299" s="2">
        <f t="shared" si="92"/>
        <v>197</v>
      </c>
      <c r="L299" s="17">
        <f t="shared" si="93"/>
        <v>197</v>
      </c>
      <c r="M299" s="11">
        <f t="shared" si="83"/>
        <v>1.0926372289999999</v>
      </c>
      <c r="N299" s="11">
        <f t="shared" ca="1" si="84"/>
        <v>1.114756992</v>
      </c>
      <c r="O299" s="17">
        <f t="shared" si="94"/>
        <v>0</v>
      </c>
      <c r="P299" s="13">
        <f t="shared" ca="1" si="85"/>
        <v>114.756992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44408</v>
      </c>
      <c r="B300" s="70">
        <f t="shared" ca="1" si="98"/>
        <v>1115.438392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1.02040901327072</v>
      </c>
      <c r="G300" s="13">
        <f t="shared" si="89"/>
        <v>1</v>
      </c>
      <c r="H300" s="13">
        <f t="shared" ca="1" si="82"/>
        <v>1.0204090100000001</v>
      </c>
      <c r="I300" s="12">
        <f t="shared" si="90"/>
        <v>0.12</v>
      </c>
      <c r="J300" s="34">
        <f t="shared" si="91"/>
        <v>44120</v>
      </c>
      <c r="K300" s="2">
        <f t="shared" si="92"/>
        <v>197</v>
      </c>
      <c r="L300" s="17">
        <f t="shared" si="93"/>
        <v>198</v>
      </c>
      <c r="M300" s="11">
        <f t="shared" si="83"/>
        <v>1.0931287169999999</v>
      </c>
      <c r="N300" s="11">
        <f t="shared" ca="1" si="84"/>
        <v>1.1154383919999999</v>
      </c>
      <c r="O300" s="17">
        <f t="shared" si="94"/>
        <v>0</v>
      </c>
      <c r="P300" s="13">
        <f t="shared" ca="1" si="85"/>
        <v>115.43839199999999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44409</v>
      </c>
      <c r="B301" s="70">
        <f t="shared" ca="1" si="98"/>
        <v>1115.438392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1.02040901327072</v>
      </c>
      <c r="G301" s="13">
        <f t="shared" si="89"/>
        <v>1</v>
      </c>
      <c r="H301" s="13">
        <f t="shared" ca="1" si="82"/>
        <v>1.0204090100000001</v>
      </c>
      <c r="I301" s="12">
        <f t="shared" si="90"/>
        <v>0.12</v>
      </c>
      <c r="J301" s="34">
        <f t="shared" si="91"/>
        <v>44120</v>
      </c>
      <c r="K301" s="2">
        <f t="shared" si="92"/>
        <v>197</v>
      </c>
      <c r="L301" s="17">
        <f t="shared" si="93"/>
        <v>198</v>
      </c>
      <c r="M301" s="11">
        <f t="shared" si="83"/>
        <v>1.0931287169999999</v>
      </c>
      <c r="N301" s="11">
        <f t="shared" ca="1" si="84"/>
        <v>1.1154383919999999</v>
      </c>
      <c r="O301" s="17">
        <f t="shared" si="94"/>
        <v>0</v>
      </c>
      <c r="P301" s="13">
        <f t="shared" ca="1" si="85"/>
        <v>115.43839199999999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44410</v>
      </c>
      <c r="B302" s="70">
        <f t="shared" ca="1" si="98"/>
        <v>1115.438392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1.02040901327072</v>
      </c>
      <c r="G302" s="13">
        <f t="shared" si="89"/>
        <v>1</v>
      </c>
      <c r="H302" s="13">
        <f t="shared" ca="1" si="82"/>
        <v>1.0204090100000001</v>
      </c>
      <c r="I302" s="12">
        <f t="shared" si="90"/>
        <v>0.12</v>
      </c>
      <c r="J302" s="34">
        <f t="shared" si="91"/>
        <v>44120</v>
      </c>
      <c r="K302" s="2">
        <f t="shared" si="92"/>
        <v>198</v>
      </c>
      <c r="L302" s="17">
        <f t="shared" si="93"/>
        <v>198</v>
      </c>
      <c r="M302" s="11">
        <f t="shared" si="83"/>
        <v>1.0931287169999999</v>
      </c>
      <c r="N302" s="11">
        <f t="shared" ca="1" si="84"/>
        <v>1.1154383919999999</v>
      </c>
      <c r="O302" s="17">
        <f t="shared" si="94"/>
        <v>0</v>
      </c>
      <c r="P302" s="13">
        <f t="shared" ca="1" si="85"/>
        <v>115.43839199999999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44411</v>
      </c>
      <c r="B303" s="70">
        <f t="shared" ca="1" si="98"/>
        <v>1116.1202229999999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1.0205736766731901</v>
      </c>
      <c r="G303" s="13">
        <f t="shared" si="89"/>
        <v>1</v>
      </c>
      <c r="H303" s="13">
        <f t="shared" ca="1" si="82"/>
        <v>1.02057368</v>
      </c>
      <c r="I303" s="12">
        <f t="shared" si="90"/>
        <v>0.12</v>
      </c>
      <c r="J303" s="34">
        <f t="shared" si="91"/>
        <v>44120</v>
      </c>
      <c r="K303" s="2">
        <f t="shared" si="92"/>
        <v>199</v>
      </c>
      <c r="L303" s="17">
        <f t="shared" si="93"/>
        <v>199</v>
      </c>
      <c r="M303" s="11">
        <f t="shared" si="83"/>
        <v>1.093620426</v>
      </c>
      <c r="N303" s="11">
        <f t="shared" ca="1" si="84"/>
        <v>1.116120223</v>
      </c>
      <c r="O303" s="17">
        <f t="shared" si="94"/>
        <v>0</v>
      </c>
      <c r="P303" s="13">
        <f t="shared" ca="1" si="85"/>
        <v>116.120223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44412</v>
      </c>
      <c r="B304" s="70">
        <f t="shared" ca="1" si="98"/>
        <v>1116.802463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1.0207383666473999</v>
      </c>
      <c r="G304" s="13">
        <f t="shared" si="89"/>
        <v>1</v>
      </c>
      <c r="H304" s="13">
        <f t="shared" ca="1" si="82"/>
        <v>1.0207383699999999</v>
      </c>
      <c r="I304" s="12">
        <f t="shared" si="90"/>
        <v>0.12</v>
      </c>
      <c r="J304" s="34">
        <f t="shared" si="91"/>
        <v>44120</v>
      </c>
      <c r="K304" s="2">
        <f t="shared" si="92"/>
        <v>200</v>
      </c>
      <c r="L304" s="17">
        <f t="shared" si="93"/>
        <v>200</v>
      </c>
      <c r="M304" s="11">
        <f t="shared" si="83"/>
        <v>1.0941123559999999</v>
      </c>
      <c r="N304" s="11">
        <f t="shared" ca="1" si="84"/>
        <v>1.116802463</v>
      </c>
      <c r="O304" s="17">
        <f t="shared" si="94"/>
        <v>0</v>
      </c>
      <c r="P304" s="13">
        <f t="shared" ca="1" si="85"/>
        <v>116.802463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44413</v>
      </c>
      <c r="B305" s="70">
        <f t="shared" ca="1" si="98"/>
        <v>1117.4851140000001</v>
      </c>
      <c r="C305" s="6">
        <f t="shared" si="88"/>
        <v>1000</v>
      </c>
      <c r="D305" s="12">
        <f ca="1">IF(A305&lt;$B$1,VLOOKUP(A305,[1]DI!$A$4:$B$15000,2,FALSE),0)</f>
        <v>5.1499999999999997E-2</v>
      </c>
      <c r="E305" s="13">
        <f t="shared" ca="1" si="81"/>
        <v>1.0001993</v>
      </c>
      <c r="F305" s="13">
        <f ca="1">(TRUNC(PRODUCT($E$12:$E304),16))</f>
        <v>1.02090308319762</v>
      </c>
      <c r="G305" s="13">
        <f t="shared" si="89"/>
        <v>1</v>
      </c>
      <c r="H305" s="13">
        <f t="shared" ca="1" si="82"/>
        <v>1.0209030800000001</v>
      </c>
      <c r="I305" s="12">
        <f t="shared" si="90"/>
        <v>0.12</v>
      </c>
      <c r="J305" s="34">
        <f t="shared" si="91"/>
        <v>44120</v>
      </c>
      <c r="K305" s="2">
        <f t="shared" si="92"/>
        <v>201</v>
      </c>
      <c r="L305" s="17">
        <f t="shared" si="93"/>
        <v>201</v>
      </c>
      <c r="M305" s="11">
        <f t="shared" si="83"/>
        <v>1.094604508</v>
      </c>
      <c r="N305" s="11">
        <f t="shared" ca="1" si="84"/>
        <v>1.1174851139999999</v>
      </c>
      <c r="O305" s="17">
        <f t="shared" si="94"/>
        <v>0</v>
      </c>
      <c r="P305" s="13">
        <f t="shared" ca="1" si="85"/>
        <v>117.485114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44414</v>
      </c>
      <c r="B306" s="70">
        <f t="shared" ca="1" si="98"/>
        <v>1118.2105980000001</v>
      </c>
      <c r="C306" s="6">
        <f t="shared" si="88"/>
        <v>1000</v>
      </c>
      <c r="D306" s="12">
        <f ca="1">IF(A306&lt;$B$1,VLOOKUP(A306,[1]DI!$A$4:$B$15000,2,FALSE),0)</f>
        <v>5.1499999999999997E-2</v>
      </c>
      <c r="E306" s="13">
        <f t="shared" ca="1" si="81"/>
        <v>1.0001993</v>
      </c>
      <c r="F306" s="13">
        <f ca="1">(TRUNC(PRODUCT($E$12:$E305),16))</f>
        <v>1.0211065491821101</v>
      </c>
      <c r="G306" s="13">
        <f t="shared" si="89"/>
        <v>1</v>
      </c>
      <c r="H306" s="13">
        <f t="shared" ca="1" si="82"/>
        <v>1.0211065500000001</v>
      </c>
      <c r="I306" s="12">
        <f t="shared" si="90"/>
        <v>0.12</v>
      </c>
      <c r="J306" s="34">
        <f t="shared" si="91"/>
        <v>44120</v>
      </c>
      <c r="K306" s="2">
        <f t="shared" si="92"/>
        <v>202</v>
      </c>
      <c r="L306" s="17">
        <f t="shared" si="93"/>
        <v>202</v>
      </c>
      <c r="M306" s="11">
        <f t="shared" si="83"/>
        <v>1.0950968809999999</v>
      </c>
      <c r="N306" s="11">
        <f t="shared" ca="1" si="84"/>
        <v>1.1182105979999999</v>
      </c>
      <c r="O306" s="17">
        <f t="shared" si="94"/>
        <v>0</v>
      </c>
      <c r="P306" s="13">
        <f t="shared" ca="1" si="85"/>
        <v>118.210598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44415</v>
      </c>
      <c r="B307" s="70">
        <f t="shared" ca="1" si="98"/>
        <v>1118.9365520000001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1.02131005571736</v>
      </c>
      <c r="G307" s="13">
        <f t="shared" si="89"/>
        <v>1</v>
      </c>
      <c r="H307" s="13">
        <f t="shared" ca="1" si="82"/>
        <v>1.02131006</v>
      </c>
      <c r="I307" s="12">
        <f t="shared" si="90"/>
        <v>0.12</v>
      </c>
      <c r="J307" s="34">
        <f t="shared" si="91"/>
        <v>44120</v>
      </c>
      <c r="K307" s="2">
        <f t="shared" si="92"/>
        <v>202</v>
      </c>
      <c r="L307" s="17">
        <f t="shared" si="93"/>
        <v>203</v>
      </c>
      <c r="M307" s="11">
        <f t="shared" si="83"/>
        <v>1.0955894749999999</v>
      </c>
      <c r="N307" s="11">
        <f t="shared" ca="1" si="84"/>
        <v>1.1189365520000001</v>
      </c>
      <c r="O307" s="17">
        <f t="shared" si="94"/>
        <v>0</v>
      </c>
      <c r="P307" s="13">
        <f t="shared" ca="1" si="85"/>
        <v>118.93655200000001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44416</v>
      </c>
      <c r="B308" s="70">
        <f t="shared" ca="1" si="98"/>
        <v>1118.9365520000001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1.02131005571736</v>
      </c>
      <c r="G308" s="13">
        <f t="shared" si="89"/>
        <v>1</v>
      </c>
      <c r="H308" s="13">
        <f t="shared" ca="1" si="82"/>
        <v>1.02131006</v>
      </c>
      <c r="I308" s="12">
        <f t="shared" si="90"/>
        <v>0.12</v>
      </c>
      <c r="J308" s="34">
        <f t="shared" si="91"/>
        <v>44120</v>
      </c>
      <c r="K308" s="2">
        <f t="shared" si="92"/>
        <v>202</v>
      </c>
      <c r="L308" s="17">
        <f t="shared" si="93"/>
        <v>203</v>
      </c>
      <c r="M308" s="11">
        <f t="shared" si="83"/>
        <v>1.0955894749999999</v>
      </c>
      <c r="N308" s="11">
        <f t="shared" ca="1" si="84"/>
        <v>1.1189365520000001</v>
      </c>
      <c r="O308" s="17">
        <f t="shared" si="94"/>
        <v>0</v>
      </c>
      <c r="P308" s="13">
        <f t="shared" ca="1" si="85"/>
        <v>118.93655200000001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44417</v>
      </c>
      <c r="B309" s="70">
        <f t="shared" ca="1" si="98"/>
        <v>1118.9365520000001</v>
      </c>
      <c r="C309" s="6">
        <f t="shared" si="88"/>
        <v>1000</v>
      </c>
      <c r="D309" s="12">
        <f ca="1">IF(A309&lt;$B$1,VLOOKUP(A309,[1]DI!$A$4:$B$15000,2,FALSE),0)</f>
        <v>5.1499999999999997E-2</v>
      </c>
      <c r="E309" s="13">
        <f t="shared" ca="1" si="81"/>
        <v>1.0001993</v>
      </c>
      <c r="F309" s="13">
        <f ca="1">(TRUNC(PRODUCT($E$12:$E308),16))</f>
        <v>1.02131005571736</v>
      </c>
      <c r="G309" s="13">
        <f t="shared" si="89"/>
        <v>1</v>
      </c>
      <c r="H309" s="13">
        <f t="shared" ca="1" si="82"/>
        <v>1.02131006</v>
      </c>
      <c r="I309" s="12">
        <f t="shared" si="90"/>
        <v>0.12</v>
      </c>
      <c r="J309" s="34">
        <f t="shared" si="91"/>
        <v>44120</v>
      </c>
      <c r="K309" s="2">
        <f t="shared" si="92"/>
        <v>203</v>
      </c>
      <c r="L309" s="17">
        <f t="shared" si="93"/>
        <v>203</v>
      </c>
      <c r="M309" s="11">
        <f t="shared" si="83"/>
        <v>1.0955894749999999</v>
      </c>
      <c r="N309" s="11">
        <f t="shared" ca="1" si="84"/>
        <v>1.1189365520000001</v>
      </c>
      <c r="O309" s="17">
        <f t="shared" si="94"/>
        <v>0</v>
      </c>
      <c r="P309" s="13">
        <f t="shared" ca="1" si="85"/>
        <v>118.93655200000001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44418</v>
      </c>
      <c r="B310" s="70">
        <f t="shared" ca="1" si="98"/>
        <v>1119.662967</v>
      </c>
      <c r="C310" s="6">
        <f t="shared" si="88"/>
        <v>1000</v>
      </c>
      <c r="D310" s="12">
        <f ca="1">IF(A310&lt;$B$1,VLOOKUP(A310,[1]DI!$A$4:$B$15000,2,FALSE),0)</f>
        <v>5.1499999999999997E-2</v>
      </c>
      <c r="E310" s="13">
        <f t="shared" ca="1" si="81"/>
        <v>1.0001993</v>
      </c>
      <c r="F310" s="13">
        <f ca="1">(TRUNC(PRODUCT($E$12:$E309),16))</f>
        <v>1.02151360281146</v>
      </c>
      <c r="G310" s="13">
        <f t="shared" si="89"/>
        <v>1</v>
      </c>
      <c r="H310" s="13">
        <f t="shared" ca="1" si="82"/>
        <v>1.0215136</v>
      </c>
      <c r="I310" s="12">
        <f t="shared" si="90"/>
        <v>0.12</v>
      </c>
      <c r="J310" s="34">
        <f t="shared" si="91"/>
        <v>44120</v>
      </c>
      <c r="K310" s="2">
        <f t="shared" si="92"/>
        <v>204</v>
      </c>
      <c r="L310" s="17">
        <f t="shared" si="93"/>
        <v>204</v>
      </c>
      <c r="M310" s="11">
        <f t="shared" si="83"/>
        <v>1.0960822910000001</v>
      </c>
      <c r="N310" s="11">
        <f t="shared" ca="1" si="84"/>
        <v>1.119662967</v>
      </c>
      <c r="O310" s="17">
        <f t="shared" si="94"/>
        <v>0</v>
      </c>
      <c r="P310" s="13">
        <f t="shared" ca="1" si="85"/>
        <v>119.66296699999999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44419</v>
      </c>
      <c r="B311" s="70">
        <f t="shared" ca="1" si="98"/>
        <v>1120.389864</v>
      </c>
      <c r="C311" s="6">
        <f t="shared" si="88"/>
        <v>1000</v>
      </c>
      <c r="D311" s="12">
        <f ca="1">IF(A311&lt;$B$1,VLOOKUP(A311,[1]DI!$A$4:$B$15000,2,FALSE),0)</f>
        <v>5.1499999999999997E-2</v>
      </c>
      <c r="E311" s="13">
        <f t="shared" ca="1" si="81"/>
        <v>1.0001993</v>
      </c>
      <c r="F311" s="13">
        <f ca="1">(TRUNC(PRODUCT($E$12:$E310),16))</f>
        <v>1.0217171904725</v>
      </c>
      <c r="G311" s="13">
        <f t="shared" si="89"/>
        <v>1</v>
      </c>
      <c r="H311" s="13">
        <f t="shared" ca="1" si="82"/>
        <v>1.0217171899999999</v>
      </c>
      <c r="I311" s="12">
        <f t="shared" si="90"/>
        <v>0.12</v>
      </c>
      <c r="J311" s="34">
        <f t="shared" si="91"/>
        <v>44120</v>
      </c>
      <c r="K311" s="2">
        <f t="shared" si="92"/>
        <v>205</v>
      </c>
      <c r="L311" s="17">
        <f t="shared" si="93"/>
        <v>205</v>
      </c>
      <c r="M311" s="11">
        <f t="shared" si="83"/>
        <v>1.096575329</v>
      </c>
      <c r="N311" s="11">
        <f t="shared" ca="1" si="84"/>
        <v>1.1203898640000001</v>
      </c>
      <c r="O311" s="17">
        <f t="shared" si="94"/>
        <v>0</v>
      </c>
      <c r="P311" s="13">
        <f t="shared" ca="1" si="85"/>
        <v>120.389864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44420</v>
      </c>
      <c r="B312" s="70">
        <f t="shared" ca="1" si="98"/>
        <v>1121.1172320000001</v>
      </c>
      <c r="C312" s="6">
        <f t="shared" si="88"/>
        <v>1000</v>
      </c>
      <c r="D312" s="12">
        <f ca="1">IF(A312&lt;$B$1,VLOOKUP(A312,[1]DI!$A$4:$B$15000,2,FALSE),0)</f>
        <v>5.1499999999999997E-2</v>
      </c>
      <c r="E312" s="13">
        <f t="shared" ca="1" si="81"/>
        <v>1.0001993</v>
      </c>
      <c r="F312" s="13">
        <f ca="1">(TRUNC(PRODUCT($E$12:$E311),16))</f>
        <v>1.02192081870856</v>
      </c>
      <c r="G312" s="13">
        <f t="shared" si="89"/>
        <v>1</v>
      </c>
      <c r="H312" s="13">
        <f t="shared" ca="1" si="82"/>
        <v>1.0219208200000001</v>
      </c>
      <c r="I312" s="12">
        <f t="shared" si="90"/>
        <v>0.12</v>
      </c>
      <c r="J312" s="34">
        <f t="shared" si="91"/>
        <v>44120</v>
      </c>
      <c r="K312" s="2">
        <f t="shared" si="92"/>
        <v>206</v>
      </c>
      <c r="L312" s="17">
        <f t="shared" si="93"/>
        <v>206</v>
      </c>
      <c r="M312" s="11">
        <f t="shared" si="83"/>
        <v>1.097068589</v>
      </c>
      <c r="N312" s="11">
        <f t="shared" ca="1" si="84"/>
        <v>1.121117232</v>
      </c>
      <c r="O312" s="17">
        <f t="shared" si="94"/>
        <v>0</v>
      </c>
      <c r="P312" s="13">
        <f t="shared" ca="1" si="85"/>
        <v>121.117232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44421</v>
      </c>
      <c r="B313" s="70">
        <f t="shared" ca="1" si="98"/>
        <v>1121.845071</v>
      </c>
      <c r="C313" s="6">
        <f t="shared" si="88"/>
        <v>1000</v>
      </c>
      <c r="D313" s="12">
        <f ca="1">IF(A313&lt;$B$1,VLOOKUP(A313,[1]DI!$A$4:$B$15000,2,FALSE),0)</f>
        <v>5.1499999999999997E-2</v>
      </c>
      <c r="E313" s="13">
        <f t="shared" ca="1" si="81"/>
        <v>1.0001993</v>
      </c>
      <c r="F313" s="13">
        <f ca="1">(TRUNC(PRODUCT($E$12:$E312),16))</f>
        <v>1.02212448752773</v>
      </c>
      <c r="G313" s="13">
        <f t="shared" si="89"/>
        <v>1</v>
      </c>
      <c r="H313" s="13">
        <f t="shared" ca="1" si="82"/>
        <v>1.0221244899999999</v>
      </c>
      <c r="I313" s="12">
        <f t="shared" si="90"/>
        <v>0.12</v>
      </c>
      <c r="J313" s="34">
        <f t="shared" si="91"/>
        <v>44120</v>
      </c>
      <c r="K313" s="2">
        <f t="shared" si="92"/>
        <v>207</v>
      </c>
      <c r="L313" s="17">
        <f t="shared" si="93"/>
        <v>207</v>
      </c>
      <c r="M313" s="11">
        <f t="shared" si="83"/>
        <v>1.0975620699999999</v>
      </c>
      <c r="N313" s="11">
        <f t="shared" ca="1" si="84"/>
        <v>1.1218450710000001</v>
      </c>
      <c r="O313" s="17">
        <f t="shared" si="94"/>
        <v>0</v>
      </c>
      <c r="P313" s="13">
        <f t="shared" ca="1" si="85"/>
        <v>121.845071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44422</v>
      </c>
      <c r="B314" s="70">
        <f t="shared" ca="1" si="98"/>
        <v>1122.573382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1.0223281969381</v>
      </c>
      <c r="G314" s="13">
        <f t="shared" si="89"/>
        <v>1</v>
      </c>
      <c r="H314" s="13">
        <f t="shared" ca="1" si="82"/>
        <v>1.0223282</v>
      </c>
      <c r="I314" s="12">
        <f t="shared" si="90"/>
        <v>0.12</v>
      </c>
      <c r="J314" s="34">
        <f t="shared" si="91"/>
        <v>44120</v>
      </c>
      <c r="K314" s="2">
        <f t="shared" si="92"/>
        <v>207</v>
      </c>
      <c r="L314" s="17">
        <f t="shared" si="93"/>
        <v>208</v>
      </c>
      <c r="M314" s="11">
        <f t="shared" si="83"/>
        <v>1.098055773</v>
      </c>
      <c r="N314" s="11">
        <f t="shared" ca="1" si="84"/>
        <v>1.1225733819999999</v>
      </c>
      <c r="O314" s="17">
        <f t="shared" si="94"/>
        <v>0</v>
      </c>
      <c r="P314" s="13">
        <f t="shared" ca="1" si="85"/>
        <v>122.573382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44423</v>
      </c>
      <c r="B315" s="70">
        <f t="shared" ca="1" si="98"/>
        <v>1122.573382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1.0223281969381</v>
      </c>
      <c r="G315" s="13">
        <f t="shared" si="89"/>
        <v>1</v>
      </c>
      <c r="H315" s="13">
        <f t="shared" ca="1" si="82"/>
        <v>1.0223282</v>
      </c>
      <c r="I315" s="12">
        <f t="shared" si="90"/>
        <v>0.12</v>
      </c>
      <c r="J315" s="34">
        <f t="shared" si="91"/>
        <v>44120</v>
      </c>
      <c r="K315" s="2">
        <f t="shared" si="92"/>
        <v>207</v>
      </c>
      <c r="L315" s="17">
        <f t="shared" si="93"/>
        <v>208</v>
      </c>
      <c r="M315" s="11">
        <f t="shared" si="83"/>
        <v>1.098055773</v>
      </c>
      <c r="N315" s="11">
        <f t="shared" ca="1" si="84"/>
        <v>1.1225733819999999</v>
      </c>
      <c r="O315" s="17">
        <f t="shared" si="94"/>
        <v>0</v>
      </c>
      <c r="P315" s="13">
        <f t="shared" ca="1" si="85"/>
        <v>122.573382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44424</v>
      </c>
      <c r="B316" s="70">
        <f t="shared" ca="1" si="98"/>
        <v>1122.573382</v>
      </c>
      <c r="C316" s="6">
        <f t="shared" si="88"/>
        <v>1000</v>
      </c>
      <c r="D316" s="12">
        <f ca="1">IF(A316&lt;$B$1,VLOOKUP(A316,[1]DI!$A$4:$B$15000,2,FALSE),0)</f>
        <v>5.1499999999999997E-2</v>
      </c>
      <c r="E316" s="13">
        <f t="shared" ca="1" si="81"/>
        <v>1.0001993</v>
      </c>
      <c r="F316" s="13">
        <f ca="1">(TRUNC(PRODUCT($E$12:$E315),16))</f>
        <v>1.0223281969381</v>
      </c>
      <c r="G316" s="13">
        <f t="shared" si="89"/>
        <v>1</v>
      </c>
      <c r="H316" s="13">
        <f t="shared" ca="1" si="82"/>
        <v>1.0223282</v>
      </c>
      <c r="I316" s="12">
        <f t="shared" si="90"/>
        <v>0.12</v>
      </c>
      <c r="J316" s="34">
        <f t="shared" si="91"/>
        <v>44120</v>
      </c>
      <c r="K316" s="2">
        <f t="shared" si="92"/>
        <v>208</v>
      </c>
      <c r="L316" s="17">
        <f t="shared" si="93"/>
        <v>208</v>
      </c>
      <c r="M316" s="11">
        <f t="shared" si="83"/>
        <v>1.098055773</v>
      </c>
      <c r="N316" s="11">
        <f t="shared" ca="1" si="84"/>
        <v>1.1225733819999999</v>
      </c>
      <c r="O316" s="17">
        <f t="shared" si="94"/>
        <v>0</v>
      </c>
      <c r="P316" s="13">
        <f t="shared" ca="1" si="85"/>
        <v>122.573382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44425</v>
      </c>
      <c r="B317" s="70">
        <f t="shared" ca="1" si="98"/>
        <v>1123.3021659999999</v>
      </c>
      <c r="C317" s="6">
        <f t="shared" si="88"/>
        <v>1000</v>
      </c>
      <c r="D317" s="12">
        <f ca="1">IF(A317&lt;$B$1,VLOOKUP(A317,[1]DI!$A$4:$B$15000,2,FALSE),0)</f>
        <v>5.1499999999999997E-2</v>
      </c>
      <c r="E317" s="13">
        <f t="shared" ca="1" si="81"/>
        <v>1.0001993</v>
      </c>
      <c r="F317" s="13">
        <f ca="1">(TRUNC(PRODUCT($E$12:$E316),16))</f>
        <v>1.0225319469477501</v>
      </c>
      <c r="G317" s="13">
        <f t="shared" si="89"/>
        <v>1</v>
      </c>
      <c r="H317" s="13">
        <f t="shared" ca="1" si="82"/>
        <v>1.0225319500000001</v>
      </c>
      <c r="I317" s="12">
        <f t="shared" si="90"/>
        <v>0.12</v>
      </c>
      <c r="J317" s="34">
        <f t="shared" si="91"/>
        <v>44120</v>
      </c>
      <c r="K317" s="2">
        <f t="shared" si="92"/>
        <v>209</v>
      </c>
      <c r="L317" s="17">
        <f t="shared" si="93"/>
        <v>209</v>
      </c>
      <c r="M317" s="11">
        <f t="shared" si="83"/>
        <v>1.0985496990000001</v>
      </c>
      <c r="N317" s="11">
        <f t="shared" ca="1" si="84"/>
        <v>1.123302166</v>
      </c>
      <c r="O317" s="17">
        <f t="shared" si="94"/>
        <v>0</v>
      </c>
      <c r="P317" s="13">
        <f t="shared" ca="1" si="85"/>
        <v>123.302166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44426</v>
      </c>
      <c r="B318" s="70">
        <f t="shared" ca="1" si="98"/>
        <v>1124.0314209999999</v>
      </c>
      <c r="C318" s="6">
        <f t="shared" si="88"/>
        <v>1000</v>
      </c>
      <c r="D318" s="12">
        <f ca="1">IF(A318&lt;$B$1,VLOOKUP(A318,[1]DI!$A$4:$B$15000,2,FALSE),0)</f>
        <v>5.1499999999999997E-2</v>
      </c>
      <c r="E318" s="13">
        <f t="shared" ca="1" si="81"/>
        <v>1.0001993</v>
      </c>
      <c r="F318" s="13">
        <f ca="1">(TRUNC(PRODUCT($E$12:$E317),16))</f>
        <v>1.0227357375647701</v>
      </c>
      <c r="G318" s="13">
        <f t="shared" si="89"/>
        <v>1</v>
      </c>
      <c r="H318" s="13">
        <f t="shared" ca="1" si="82"/>
        <v>1.0227357399999999</v>
      </c>
      <c r="I318" s="12">
        <f t="shared" si="90"/>
        <v>0.12</v>
      </c>
      <c r="J318" s="34">
        <f t="shared" si="91"/>
        <v>44120</v>
      </c>
      <c r="K318" s="2">
        <f t="shared" si="92"/>
        <v>210</v>
      </c>
      <c r="L318" s="17">
        <f t="shared" si="93"/>
        <v>210</v>
      </c>
      <c r="M318" s="11">
        <f t="shared" si="83"/>
        <v>1.099043846</v>
      </c>
      <c r="N318" s="11">
        <f t="shared" ca="1" si="84"/>
        <v>1.124031421</v>
      </c>
      <c r="O318" s="17">
        <f t="shared" si="94"/>
        <v>0</v>
      </c>
      <c r="P318" s="13">
        <f t="shared" ca="1" si="85"/>
        <v>124.03142099999999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44427</v>
      </c>
      <c r="B319" s="70">
        <f t="shared" ca="1" si="98"/>
        <v>1124.76115</v>
      </c>
      <c r="C319" s="6">
        <f t="shared" si="88"/>
        <v>1000</v>
      </c>
      <c r="D319" s="12">
        <f ca="1">IF(A319&lt;$B$1,VLOOKUP(A319,[1]DI!$A$4:$B$15000,2,FALSE),0)</f>
        <v>5.1499999999999997E-2</v>
      </c>
      <c r="E319" s="13">
        <f t="shared" ca="1" si="81"/>
        <v>1.0001993</v>
      </c>
      <c r="F319" s="13">
        <f ca="1">(TRUNC(PRODUCT($E$12:$E318),16))</f>
        <v>1.02293956879727</v>
      </c>
      <c r="G319" s="13">
        <f t="shared" si="89"/>
        <v>1</v>
      </c>
      <c r="H319" s="13">
        <f t="shared" ca="1" si="82"/>
        <v>1.0229395699999999</v>
      </c>
      <c r="I319" s="12">
        <f t="shared" si="90"/>
        <v>0.12</v>
      </c>
      <c r="J319" s="34">
        <f t="shared" si="91"/>
        <v>44120</v>
      </c>
      <c r="K319" s="2">
        <f t="shared" si="92"/>
        <v>211</v>
      </c>
      <c r="L319" s="17">
        <f t="shared" si="93"/>
        <v>211</v>
      </c>
      <c r="M319" s="11">
        <f t="shared" si="83"/>
        <v>1.099538216</v>
      </c>
      <c r="N319" s="11">
        <f t="shared" ca="1" si="84"/>
        <v>1.1247611500000001</v>
      </c>
      <c r="O319" s="17">
        <f t="shared" si="94"/>
        <v>0</v>
      </c>
      <c r="P319" s="13">
        <f t="shared" ca="1" si="85"/>
        <v>124.76115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44428</v>
      </c>
      <c r="B320" s="70">
        <f t="shared" ca="1" si="98"/>
        <v>1125.4913509999999</v>
      </c>
      <c r="C320" s="6">
        <f t="shared" si="88"/>
        <v>1000</v>
      </c>
      <c r="D320" s="12">
        <f ca="1">IF(A320&lt;$B$1,VLOOKUP(A320,[1]DI!$A$4:$B$15000,2,FALSE),0)</f>
        <v>5.1499999999999997E-2</v>
      </c>
      <c r="E320" s="13">
        <f t="shared" ca="1" si="81"/>
        <v>1.0001993</v>
      </c>
      <c r="F320" s="13">
        <f ca="1">(TRUNC(PRODUCT($E$12:$E319),16))</f>
        <v>1.02314344065333</v>
      </c>
      <c r="G320" s="13">
        <f t="shared" si="89"/>
        <v>1</v>
      </c>
      <c r="H320" s="13">
        <f t="shared" ca="1" si="82"/>
        <v>1.0231434399999999</v>
      </c>
      <c r="I320" s="12">
        <f t="shared" si="90"/>
        <v>0.12</v>
      </c>
      <c r="J320" s="34">
        <f t="shared" si="91"/>
        <v>44120</v>
      </c>
      <c r="K320" s="2">
        <f t="shared" si="92"/>
        <v>212</v>
      </c>
      <c r="L320" s="17">
        <f t="shared" si="93"/>
        <v>212</v>
      </c>
      <c r="M320" s="11">
        <f t="shared" si="83"/>
        <v>1.1000328079999999</v>
      </c>
      <c r="N320" s="11">
        <f t="shared" ca="1" si="84"/>
        <v>1.125491351</v>
      </c>
      <c r="O320" s="17">
        <f t="shared" si="94"/>
        <v>0</v>
      </c>
      <c r="P320" s="13">
        <f t="shared" ca="1" si="85"/>
        <v>125.49135099999999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44429</v>
      </c>
      <c r="B321" s="70">
        <f t="shared" ca="1" si="98"/>
        <v>1126.222027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1.02334735314105</v>
      </c>
      <c r="G321" s="13">
        <f t="shared" si="89"/>
        <v>1</v>
      </c>
      <c r="H321" s="13">
        <f t="shared" ca="1" si="82"/>
        <v>1.0233473500000001</v>
      </c>
      <c r="I321" s="12">
        <f t="shared" si="90"/>
        <v>0.12</v>
      </c>
      <c r="J321" s="34">
        <f t="shared" si="91"/>
        <v>44120</v>
      </c>
      <c r="K321" s="2">
        <f t="shared" si="92"/>
        <v>212</v>
      </c>
      <c r="L321" s="17">
        <f t="shared" si="93"/>
        <v>213</v>
      </c>
      <c r="M321" s="11">
        <f t="shared" si="83"/>
        <v>1.1005276230000001</v>
      </c>
      <c r="N321" s="11">
        <f t="shared" ca="1" si="84"/>
        <v>1.1262220270000001</v>
      </c>
      <c r="O321" s="17">
        <f t="shared" si="94"/>
        <v>0</v>
      </c>
      <c r="P321" s="13">
        <f t="shared" ca="1" si="85"/>
        <v>126.222027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44430</v>
      </c>
      <c r="B322" s="70">
        <f t="shared" ca="1" si="98"/>
        <v>1126.222027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1.02334735314105</v>
      </c>
      <c r="G322" s="13">
        <f t="shared" si="89"/>
        <v>1</v>
      </c>
      <c r="H322" s="13">
        <f t="shared" ca="1" si="82"/>
        <v>1.0233473500000001</v>
      </c>
      <c r="I322" s="12">
        <f t="shared" si="90"/>
        <v>0.12</v>
      </c>
      <c r="J322" s="34">
        <f t="shared" si="91"/>
        <v>44120</v>
      </c>
      <c r="K322" s="2">
        <f t="shared" si="92"/>
        <v>212</v>
      </c>
      <c r="L322" s="17">
        <f t="shared" si="93"/>
        <v>213</v>
      </c>
      <c r="M322" s="11">
        <f t="shared" si="83"/>
        <v>1.1005276230000001</v>
      </c>
      <c r="N322" s="11">
        <f t="shared" ca="1" si="84"/>
        <v>1.1262220270000001</v>
      </c>
      <c r="O322" s="17">
        <f t="shared" si="94"/>
        <v>0</v>
      </c>
      <c r="P322" s="13">
        <f t="shared" ca="1" si="85"/>
        <v>126.222027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44431</v>
      </c>
      <c r="B323" s="70">
        <f t="shared" ca="1" si="98"/>
        <v>1126.222027</v>
      </c>
      <c r="C323" s="6">
        <f t="shared" si="88"/>
        <v>1000</v>
      </c>
      <c r="D323" s="12">
        <f ca="1">IF(A323&lt;$B$1,VLOOKUP(A323,[1]DI!$A$4:$B$15000,2,FALSE),0)</f>
        <v>5.1499999999999997E-2</v>
      </c>
      <c r="E323" s="13">
        <f t="shared" ca="1" si="81"/>
        <v>1.0001993</v>
      </c>
      <c r="F323" s="13">
        <f ca="1">(TRUNC(PRODUCT($E$12:$E322),16))</f>
        <v>1.02334735314105</v>
      </c>
      <c r="G323" s="13">
        <f t="shared" si="89"/>
        <v>1</v>
      </c>
      <c r="H323" s="13">
        <f t="shared" ca="1" si="82"/>
        <v>1.0233473500000001</v>
      </c>
      <c r="I323" s="12">
        <f t="shared" si="90"/>
        <v>0.12</v>
      </c>
      <c r="J323" s="34">
        <f t="shared" si="91"/>
        <v>44120</v>
      </c>
      <c r="K323" s="2">
        <f t="shared" si="92"/>
        <v>213</v>
      </c>
      <c r="L323" s="17">
        <f t="shared" si="93"/>
        <v>213</v>
      </c>
      <c r="M323" s="11">
        <f t="shared" si="83"/>
        <v>1.1005276230000001</v>
      </c>
      <c r="N323" s="11">
        <f t="shared" ca="1" si="84"/>
        <v>1.1262220270000001</v>
      </c>
      <c r="O323" s="17">
        <f t="shared" si="94"/>
        <v>0</v>
      </c>
      <c r="P323" s="13">
        <f t="shared" ca="1" si="85"/>
        <v>126.222027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44432</v>
      </c>
      <c r="B324" s="70">
        <f t="shared" ca="1" si="98"/>
        <v>1126.953186</v>
      </c>
      <c r="C324" s="6">
        <f t="shared" si="88"/>
        <v>1000</v>
      </c>
      <c r="D324" s="12">
        <f ca="1">IF(A324&lt;$B$1,VLOOKUP(A324,[1]DI!$A$4:$B$15000,2,FALSE),0)</f>
        <v>5.1499999999999997E-2</v>
      </c>
      <c r="E324" s="13">
        <f t="shared" ca="1" si="81"/>
        <v>1.0001993</v>
      </c>
      <c r="F324" s="13">
        <f ca="1">(TRUNC(PRODUCT($E$12:$E323),16))</f>
        <v>1.02355130626853</v>
      </c>
      <c r="G324" s="13">
        <f t="shared" si="89"/>
        <v>1</v>
      </c>
      <c r="H324" s="13">
        <f t="shared" ca="1" si="82"/>
        <v>1.02355131</v>
      </c>
      <c r="I324" s="12">
        <f t="shared" si="90"/>
        <v>0.12</v>
      </c>
      <c r="J324" s="34">
        <f t="shared" si="91"/>
        <v>44120</v>
      </c>
      <c r="K324" s="2">
        <f t="shared" si="92"/>
        <v>214</v>
      </c>
      <c r="L324" s="17">
        <f t="shared" si="93"/>
        <v>214</v>
      </c>
      <c r="M324" s="11">
        <f t="shared" si="83"/>
        <v>1.1010226599999999</v>
      </c>
      <c r="N324" s="11">
        <f t="shared" ca="1" si="84"/>
        <v>1.1269531859999999</v>
      </c>
      <c r="O324" s="17">
        <f t="shared" si="94"/>
        <v>0</v>
      </c>
      <c r="P324" s="13">
        <f t="shared" ca="1" si="85"/>
        <v>126.953186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44433</v>
      </c>
      <c r="B325" s="70">
        <f t="shared" ca="1" si="98"/>
        <v>1127.6848090000001</v>
      </c>
      <c r="C325" s="6">
        <f t="shared" si="88"/>
        <v>1000</v>
      </c>
      <c r="D325" s="12">
        <f ca="1">IF(A325&lt;$B$1,VLOOKUP(A325,[1]DI!$A$4:$B$15000,2,FALSE),0)</f>
        <v>5.1499999999999997E-2</v>
      </c>
      <c r="E325" s="13">
        <f t="shared" ca="1" si="81"/>
        <v>1.0001993</v>
      </c>
      <c r="F325" s="13">
        <f ca="1">(TRUNC(PRODUCT($E$12:$E324),16))</f>
        <v>1.0237553000438699</v>
      </c>
      <c r="G325" s="13">
        <f t="shared" si="89"/>
        <v>1</v>
      </c>
      <c r="H325" s="13">
        <f t="shared" ca="1" si="82"/>
        <v>1.0237552999999999</v>
      </c>
      <c r="I325" s="12">
        <f t="shared" si="90"/>
        <v>0.12</v>
      </c>
      <c r="J325" s="34">
        <f t="shared" si="91"/>
        <v>44120</v>
      </c>
      <c r="K325" s="2">
        <f t="shared" si="92"/>
        <v>215</v>
      </c>
      <c r="L325" s="17">
        <f t="shared" si="93"/>
        <v>215</v>
      </c>
      <c r="M325" s="11">
        <f t="shared" si="83"/>
        <v>1.10151792</v>
      </c>
      <c r="N325" s="11">
        <f t="shared" ca="1" si="84"/>
        <v>1.127684809</v>
      </c>
      <c r="O325" s="17">
        <f t="shared" si="94"/>
        <v>0</v>
      </c>
      <c r="P325" s="13">
        <f t="shared" ca="1" si="85"/>
        <v>127.684809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44434</v>
      </c>
      <c r="B326" s="70">
        <f t="shared" ca="1" si="98"/>
        <v>1128.4169059999999</v>
      </c>
      <c r="C326" s="6">
        <f t="shared" si="88"/>
        <v>1000</v>
      </c>
      <c r="D326" s="12">
        <f ca="1">IF(A326&lt;$B$1,VLOOKUP(A326,[1]DI!$A$4:$B$15000,2,FALSE),0)</f>
        <v>5.1499999999999997E-2</v>
      </c>
      <c r="E326" s="13">
        <f t="shared" ca="1" si="81"/>
        <v>1.0001993</v>
      </c>
      <c r="F326" s="13">
        <f ca="1">(TRUNC(PRODUCT($E$12:$E325),16))</f>
        <v>1.0239593344751701</v>
      </c>
      <c r="G326" s="13">
        <f t="shared" si="89"/>
        <v>1</v>
      </c>
      <c r="H326" s="13">
        <f t="shared" ca="1" si="82"/>
        <v>1.0239593300000001</v>
      </c>
      <c r="I326" s="12">
        <f t="shared" si="90"/>
        <v>0.12</v>
      </c>
      <c r="J326" s="34">
        <f t="shared" si="91"/>
        <v>44120</v>
      </c>
      <c r="K326" s="2">
        <f t="shared" si="92"/>
        <v>216</v>
      </c>
      <c r="L326" s="17">
        <f t="shared" si="93"/>
        <v>216</v>
      </c>
      <c r="M326" s="11">
        <f t="shared" si="83"/>
        <v>1.1020134029999999</v>
      </c>
      <c r="N326" s="11">
        <f t="shared" ca="1" si="84"/>
        <v>1.128416906</v>
      </c>
      <c r="O326" s="17">
        <f t="shared" si="94"/>
        <v>0</v>
      </c>
      <c r="P326" s="13">
        <f t="shared" ca="1" si="85"/>
        <v>128.41690600000001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44435</v>
      </c>
      <c r="B327" s="70">
        <f t="shared" ca="1" si="98"/>
        <v>1129.1494889999999</v>
      </c>
      <c r="C327" s="6">
        <f t="shared" si="88"/>
        <v>1000</v>
      </c>
      <c r="D327" s="12">
        <f ca="1">IF(A327&lt;$B$1,VLOOKUP(A327,[1]DI!$A$4:$B$15000,2,FALSE),0)</f>
        <v>5.1499999999999997E-2</v>
      </c>
      <c r="E327" s="13">
        <f t="shared" ca="1" si="81"/>
        <v>1.0001993</v>
      </c>
      <c r="F327" s="13">
        <f ca="1">(TRUNC(PRODUCT($E$12:$E326),16))</f>
        <v>1.0241634095705301</v>
      </c>
      <c r="G327" s="13">
        <f t="shared" si="89"/>
        <v>1</v>
      </c>
      <c r="H327" s="13">
        <f t="shared" ca="1" si="82"/>
        <v>1.0241634100000001</v>
      </c>
      <c r="I327" s="12">
        <f t="shared" si="90"/>
        <v>0.12</v>
      </c>
      <c r="J327" s="34">
        <f t="shared" si="91"/>
        <v>44120</v>
      </c>
      <c r="K327" s="2">
        <f t="shared" si="92"/>
        <v>217</v>
      </c>
      <c r="L327" s="17">
        <f t="shared" si="93"/>
        <v>217</v>
      </c>
      <c r="M327" s="11">
        <f t="shared" si="83"/>
        <v>1.1025091090000001</v>
      </c>
      <c r="N327" s="11">
        <f t="shared" ca="1" si="84"/>
        <v>1.129149489</v>
      </c>
      <c r="O327" s="17">
        <f t="shared" si="94"/>
        <v>0</v>
      </c>
      <c r="P327" s="13">
        <f t="shared" ca="1" si="85"/>
        <v>129.14948899999999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44436</v>
      </c>
      <c r="B328" s="70">
        <f t="shared" ca="1" si="98"/>
        <v>1129.8825449999999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1.02436752533806</v>
      </c>
      <c r="G328" s="13">
        <f t="shared" si="89"/>
        <v>1</v>
      </c>
      <c r="H328" s="13">
        <f t="shared" ca="1" si="82"/>
        <v>1.0243675299999999</v>
      </c>
      <c r="I328" s="12">
        <f t="shared" si="90"/>
        <v>0.12</v>
      </c>
      <c r="J328" s="34">
        <f t="shared" si="91"/>
        <v>44120</v>
      </c>
      <c r="K328" s="2">
        <f t="shared" si="92"/>
        <v>217</v>
      </c>
      <c r="L328" s="17">
        <f t="shared" si="93"/>
        <v>218</v>
      </c>
      <c r="M328" s="11">
        <f t="shared" si="83"/>
        <v>1.103005037</v>
      </c>
      <c r="N328" s="11">
        <f t="shared" ca="1" si="84"/>
        <v>1.1298825450000001</v>
      </c>
      <c r="O328" s="17">
        <f t="shared" si="94"/>
        <v>0</v>
      </c>
      <c r="P328" s="13">
        <f t="shared" ca="1" si="85"/>
        <v>129.88254499999999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44437</v>
      </c>
      <c r="B329" s="70">
        <f t="shared" ca="1" si="98"/>
        <v>1129.8825449999999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1.02436752533806</v>
      </c>
      <c r="G329" s="13">
        <f t="shared" si="89"/>
        <v>1</v>
      </c>
      <c r="H329" s="13">
        <f t="shared" ca="1" si="82"/>
        <v>1.0243675299999999</v>
      </c>
      <c r="I329" s="12">
        <f t="shared" si="90"/>
        <v>0.12</v>
      </c>
      <c r="J329" s="34">
        <f t="shared" si="91"/>
        <v>44120</v>
      </c>
      <c r="K329" s="2">
        <f t="shared" si="92"/>
        <v>217</v>
      </c>
      <c r="L329" s="17">
        <f t="shared" si="93"/>
        <v>218</v>
      </c>
      <c r="M329" s="11">
        <f t="shared" si="83"/>
        <v>1.103005037</v>
      </c>
      <c r="N329" s="11">
        <f t="shared" ca="1" si="84"/>
        <v>1.1298825450000001</v>
      </c>
      <c r="O329" s="17">
        <f t="shared" si="94"/>
        <v>0</v>
      </c>
      <c r="P329" s="13">
        <f t="shared" ca="1" si="85"/>
        <v>129.88254499999999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44438</v>
      </c>
      <c r="B330" s="70">
        <f t="shared" ca="1" si="98"/>
        <v>1129.8825449999999</v>
      </c>
      <c r="C330" s="6">
        <f t="shared" si="88"/>
        <v>1000</v>
      </c>
      <c r="D330" s="12">
        <f ca="1">IF(A330&lt;$B$1,VLOOKUP(A330,[1]DI!$A$4:$B$15000,2,FALSE),0)</f>
        <v>5.1499999999999997E-2</v>
      </c>
      <c r="E330" s="13">
        <f t="shared" ca="1" si="81"/>
        <v>1.0001993</v>
      </c>
      <c r="F330" s="13">
        <f ca="1">(TRUNC(PRODUCT($E$12:$E329),16))</f>
        <v>1.02436752533806</v>
      </c>
      <c r="G330" s="13">
        <f t="shared" si="89"/>
        <v>1</v>
      </c>
      <c r="H330" s="13">
        <f t="shared" ca="1" si="82"/>
        <v>1.0243675299999999</v>
      </c>
      <c r="I330" s="12">
        <f t="shared" si="90"/>
        <v>0.12</v>
      </c>
      <c r="J330" s="34">
        <f t="shared" si="91"/>
        <v>44120</v>
      </c>
      <c r="K330" s="2">
        <f t="shared" si="92"/>
        <v>218</v>
      </c>
      <c r="L330" s="17">
        <f t="shared" si="93"/>
        <v>218</v>
      </c>
      <c r="M330" s="11">
        <f t="shared" si="83"/>
        <v>1.103005037</v>
      </c>
      <c r="N330" s="11">
        <f t="shared" ca="1" si="84"/>
        <v>1.1298825450000001</v>
      </c>
      <c r="O330" s="17">
        <f t="shared" si="94"/>
        <v>0</v>
      </c>
      <c r="P330" s="13">
        <f t="shared" ca="1" si="85"/>
        <v>129.88254499999999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44439</v>
      </c>
      <c r="B331" s="70">
        <f t="shared" ca="1" si="98"/>
        <v>1130.6160669999999</v>
      </c>
      <c r="C331" s="6">
        <f t="shared" si="88"/>
        <v>1000</v>
      </c>
      <c r="D331" s="12">
        <f ca="1">IF(A331&lt;$B$1,VLOOKUP(A331,[1]DI!$A$4:$B$15000,2,FALSE),0)</f>
        <v>5.1499999999999997E-2</v>
      </c>
      <c r="E331" s="13">
        <f t="shared" ca="1" si="81"/>
        <v>1.0001993</v>
      </c>
      <c r="F331" s="13">
        <f ca="1">(TRUNC(PRODUCT($E$12:$E330),16))</f>
        <v>1.0245716817858599</v>
      </c>
      <c r="G331" s="13">
        <f t="shared" si="89"/>
        <v>1</v>
      </c>
      <c r="H331" s="13">
        <f t="shared" ca="1" si="82"/>
        <v>1.02457168</v>
      </c>
      <c r="I331" s="12">
        <f t="shared" si="90"/>
        <v>0.12</v>
      </c>
      <c r="J331" s="34">
        <f t="shared" si="91"/>
        <v>44120</v>
      </c>
      <c r="K331" s="2">
        <f t="shared" si="92"/>
        <v>219</v>
      </c>
      <c r="L331" s="17">
        <f t="shared" si="93"/>
        <v>219</v>
      </c>
      <c r="M331" s="11">
        <f t="shared" si="83"/>
        <v>1.1035011889999999</v>
      </c>
      <c r="N331" s="11">
        <f t="shared" ca="1" si="84"/>
        <v>1.1306160670000001</v>
      </c>
      <c r="O331" s="17">
        <f t="shared" si="94"/>
        <v>0</v>
      </c>
      <c r="P331" s="13">
        <f t="shared" ca="1" si="85"/>
        <v>130.61606699999999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44440</v>
      </c>
      <c r="B332" s="70">
        <f t="shared" ca="1" si="98"/>
        <v>1131.3500750000001</v>
      </c>
      <c r="C332" s="6">
        <f t="shared" si="88"/>
        <v>1000</v>
      </c>
      <c r="D332" s="12">
        <f ca="1">IF(A332&lt;$B$1,VLOOKUP(A332,[1]DI!$A$4:$B$15000,2,FALSE),0)</f>
        <v>5.1499999999999997E-2</v>
      </c>
      <c r="E332" s="13">
        <f t="shared" ref="E332:E395" ca="1" si="99">ROUND(((1+D332)^(1/252)),8)</f>
        <v>1.0001993</v>
      </c>
      <c r="F332" s="13">
        <f ca="1">(TRUNC(PRODUCT($E$12:$E331),16))</f>
        <v>1.02477587892204</v>
      </c>
      <c r="G332" s="13">
        <f t="shared" si="89"/>
        <v>1</v>
      </c>
      <c r="H332" s="13">
        <f t="shared" ref="H332:H395" ca="1" si="100">ROUND(F332/G332,8)</f>
        <v>1.02477588</v>
      </c>
      <c r="I332" s="12">
        <f t="shared" si="90"/>
        <v>0.12</v>
      </c>
      <c r="J332" s="34">
        <f t="shared" si="91"/>
        <v>44120</v>
      </c>
      <c r="K332" s="2">
        <f t="shared" si="92"/>
        <v>220</v>
      </c>
      <c r="L332" s="17">
        <f t="shared" si="93"/>
        <v>220</v>
      </c>
      <c r="M332" s="11">
        <f t="shared" ref="M332:M395" si="101">ROUND((I332+1)^(L332/252),9)</f>
        <v>1.1039975639999999</v>
      </c>
      <c r="N332" s="11">
        <f t="shared" ref="N332:N395" ca="1" si="102">ROUND(H332*M332,9)</f>
        <v>1.1313500750000001</v>
      </c>
      <c r="O332" s="17">
        <f t="shared" si="94"/>
        <v>0</v>
      </c>
      <c r="P332" s="13">
        <f t="shared" ref="P332:P395" ca="1" si="103">TRUNC(((N332-1)*C332),8)</f>
        <v>131.350075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44441</v>
      </c>
      <c r="B333" s="70">
        <f t="shared" ca="1" si="98"/>
        <v>1132.0845589999999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1.0249801167547099</v>
      </c>
      <c r="G333" s="13">
        <f t="shared" ref="G333:G396" si="107">IF(O332&gt;0,F332,G332)</f>
        <v>1</v>
      </c>
      <c r="H333" s="13">
        <f t="shared" ca="1" si="100"/>
        <v>1.0249801199999999</v>
      </c>
      <c r="I333" s="12">
        <f t="shared" ref="I333:I396" si="108">I332</f>
        <v>0.12</v>
      </c>
      <c r="J333" s="34">
        <f t="shared" ref="J333:J396" si="109">IF(O332&gt;0,VLOOKUP(O332,X$12:AH$150,2),J332)</f>
        <v>44120</v>
      </c>
      <c r="K333" s="2">
        <f t="shared" ref="K333:K396" si="110">IF(A333&gt;J333,IF(NETWORKDAYS(J333,A333,$X$31:$X$544)-1=0,1,NETWORKDAYS(J333,A333,$X$31:$X$544)-1),0)</f>
        <v>221</v>
      </c>
      <c r="L333" s="17">
        <f t="shared" ref="L333:L396" si="111">IF(AND(K333=1,K332=1),1,IF(K333&gt;0,IF(K333=K332,K333+1,K333),0))</f>
        <v>221</v>
      </c>
      <c r="M333" s="11">
        <f t="shared" si="101"/>
        <v>1.1044941619999999</v>
      </c>
      <c r="N333" s="11">
        <f t="shared" ca="1" si="102"/>
        <v>1.1320845589999999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132.08455900000001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44442</v>
      </c>
      <c r="B334" s="70">
        <f t="shared" ref="B334:B397" ca="1" si="116">IF(A334&lt;=TODAY(),C334+P334,IF(AND(A334&gt;TODAY(),A334&lt;=$B$1),IF(VLOOKUP(TODAY(),$A$10:$D$5000,4,FALSE)=0,"n.d",C334+P334),"n.d"))</f>
        <v>1132.819518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1.0251843952919799</v>
      </c>
      <c r="G334" s="13">
        <f t="shared" si="107"/>
        <v>1</v>
      </c>
      <c r="H334" s="13">
        <f t="shared" ca="1" si="100"/>
        <v>1.0251844000000001</v>
      </c>
      <c r="I334" s="12">
        <f t="shared" si="108"/>
        <v>0.12</v>
      </c>
      <c r="J334" s="34">
        <f t="shared" si="109"/>
        <v>44120</v>
      </c>
      <c r="K334" s="2">
        <f t="shared" si="110"/>
        <v>222</v>
      </c>
      <c r="L334" s="17">
        <f t="shared" si="111"/>
        <v>222</v>
      </c>
      <c r="M334" s="11">
        <f t="shared" si="101"/>
        <v>1.104990983</v>
      </c>
      <c r="N334" s="11">
        <f t="shared" ca="1" si="102"/>
        <v>1.132819518</v>
      </c>
      <c r="O334" s="17">
        <f t="shared" si="112"/>
        <v>0</v>
      </c>
      <c r="P334" s="13">
        <f t="shared" ca="1" si="103"/>
        <v>132.81951799999999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44443</v>
      </c>
      <c r="B335" s="70">
        <f t="shared" ca="1" si="116"/>
        <v>1133.5549430000001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1.02538871454196</v>
      </c>
      <c r="G335" s="13">
        <f t="shared" si="107"/>
        <v>1</v>
      </c>
      <c r="H335" s="13">
        <f t="shared" ca="1" si="100"/>
        <v>1.0253887100000001</v>
      </c>
      <c r="I335" s="12">
        <f t="shared" si="108"/>
        <v>0.12</v>
      </c>
      <c r="J335" s="34">
        <f t="shared" si="109"/>
        <v>44120</v>
      </c>
      <c r="K335" s="2">
        <f t="shared" si="110"/>
        <v>222</v>
      </c>
      <c r="L335" s="17">
        <f t="shared" si="111"/>
        <v>223</v>
      </c>
      <c r="M335" s="11">
        <f t="shared" si="101"/>
        <v>1.1054880279999999</v>
      </c>
      <c r="N335" s="11">
        <f t="shared" ca="1" si="102"/>
        <v>1.133554943</v>
      </c>
      <c r="O335" s="17">
        <f t="shared" si="112"/>
        <v>0</v>
      </c>
      <c r="P335" s="13">
        <f t="shared" ca="1" si="103"/>
        <v>133.55494300000001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44444</v>
      </c>
      <c r="B336" s="70">
        <f t="shared" ca="1" si="116"/>
        <v>1133.5549430000001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1.02538871454196</v>
      </c>
      <c r="G336" s="13">
        <f t="shared" si="107"/>
        <v>1</v>
      </c>
      <c r="H336" s="13">
        <f t="shared" ca="1" si="100"/>
        <v>1.0253887100000001</v>
      </c>
      <c r="I336" s="12">
        <f t="shared" si="108"/>
        <v>0.12</v>
      </c>
      <c r="J336" s="34">
        <f t="shared" si="109"/>
        <v>44120</v>
      </c>
      <c r="K336" s="2">
        <f t="shared" si="110"/>
        <v>222</v>
      </c>
      <c r="L336" s="17">
        <f t="shared" si="111"/>
        <v>223</v>
      </c>
      <c r="M336" s="11">
        <f t="shared" si="101"/>
        <v>1.1054880279999999</v>
      </c>
      <c r="N336" s="11">
        <f t="shared" ca="1" si="102"/>
        <v>1.133554943</v>
      </c>
      <c r="O336" s="17">
        <f t="shared" si="112"/>
        <v>0</v>
      </c>
      <c r="P336" s="13">
        <f t="shared" ca="1" si="103"/>
        <v>133.55494300000001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44445</v>
      </c>
      <c r="B337" s="70">
        <f t="shared" ca="1" si="116"/>
        <v>1133.5549430000001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1.02538871454196</v>
      </c>
      <c r="G337" s="13">
        <f t="shared" si="107"/>
        <v>1</v>
      </c>
      <c r="H337" s="13">
        <f t="shared" ca="1" si="100"/>
        <v>1.0253887100000001</v>
      </c>
      <c r="I337" s="12">
        <f t="shared" si="108"/>
        <v>0.12</v>
      </c>
      <c r="J337" s="34">
        <f t="shared" si="109"/>
        <v>44120</v>
      </c>
      <c r="K337" s="2">
        <f t="shared" si="110"/>
        <v>223</v>
      </c>
      <c r="L337" s="17">
        <f t="shared" si="111"/>
        <v>223</v>
      </c>
      <c r="M337" s="11">
        <f t="shared" si="101"/>
        <v>1.1054880279999999</v>
      </c>
      <c r="N337" s="11">
        <f t="shared" ca="1" si="102"/>
        <v>1.133554943</v>
      </c>
      <c r="O337" s="17">
        <f t="shared" si="112"/>
        <v>0</v>
      </c>
      <c r="P337" s="13">
        <f t="shared" ca="1" si="103"/>
        <v>133.55494300000001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44446</v>
      </c>
      <c r="B338" s="70">
        <f t="shared" ca="1" si="116"/>
        <v>1134.2908560000001</v>
      </c>
      <c r="C338" s="6">
        <f t="shared" si="106"/>
        <v>1000</v>
      </c>
      <c r="D338" s="12">
        <f ca="1">IF(A338&lt;$B$1,VLOOKUP(A338,[1]DI!$A$4:$B$15000,2,FALSE),0)</f>
        <v>0</v>
      </c>
      <c r="E338" s="13">
        <f t="shared" ca="1" si="99"/>
        <v>1</v>
      </c>
      <c r="F338" s="13">
        <f ca="1">(TRUNC(PRODUCT($E$12:$E337),16))</f>
        <v>1.0255930745127699</v>
      </c>
      <c r="G338" s="13">
        <f t="shared" si="107"/>
        <v>1</v>
      </c>
      <c r="H338" s="13">
        <f t="shared" ca="1" si="100"/>
        <v>1.02559307</v>
      </c>
      <c r="I338" s="12">
        <f t="shared" si="108"/>
        <v>0.12</v>
      </c>
      <c r="J338" s="34">
        <f t="shared" si="109"/>
        <v>44120</v>
      </c>
      <c r="K338" s="2">
        <f t="shared" si="110"/>
        <v>223</v>
      </c>
      <c r="L338" s="17">
        <f t="shared" si="111"/>
        <v>224</v>
      </c>
      <c r="M338" s="11">
        <f t="shared" si="101"/>
        <v>1.1059852969999999</v>
      </c>
      <c r="N338" s="11">
        <f t="shared" ca="1" si="102"/>
        <v>1.134290856</v>
      </c>
      <c r="O338" s="17">
        <f t="shared" si="112"/>
        <v>0</v>
      </c>
      <c r="P338" s="13">
        <f t="shared" ca="1" si="103"/>
        <v>134.29085599999999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44447</v>
      </c>
      <c r="B339" s="70">
        <f t="shared" ca="1" si="116"/>
        <v>1134.2908560000001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1.0255930745127699</v>
      </c>
      <c r="G339" s="13">
        <f t="shared" si="107"/>
        <v>1</v>
      </c>
      <c r="H339" s="13">
        <f t="shared" ca="1" si="100"/>
        <v>1.02559307</v>
      </c>
      <c r="I339" s="12">
        <f t="shared" si="108"/>
        <v>0.12</v>
      </c>
      <c r="J339" s="34">
        <f t="shared" si="109"/>
        <v>44120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1.134290856</v>
      </c>
      <c r="O339" s="17">
        <f t="shared" si="112"/>
        <v>0</v>
      </c>
      <c r="P339" s="13">
        <f t="shared" ca="1" si="103"/>
        <v>134.29085599999999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44448</v>
      </c>
      <c r="B340" s="70">
        <f t="shared" ca="1" si="116"/>
        <v>1135.027257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1.0257974752125201</v>
      </c>
      <c r="G340" s="13">
        <f t="shared" si="107"/>
        <v>1</v>
      </c>
      <c r="H340" s="13">
        <f t="shared" ca="1" si="100"/>
        <v>1.02579748</v>
      </c>
      <c r="I340" s="12">
        <f t="shared" si="108"/>
        <v>0.12</v>
      </c>
      <c r="J340" s="34">
        <f t="shared" si="109"/>
        <v>44120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1.135027257</v>
      </c>
      <c r="O340" s="17">
        <f t="shared" si="112"/>
        <v>0</v>
      </c>
      <c r="P340" s="13">
        <f t="shared" ca="1" si="103"/>
        <v>135.02725699999999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44449</v>
      </c>
      <c r="B341" s="70">
        <f t="shared" ca="1" si="116"/>
        <v>1135.764124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1.0260019166493299</v>
      </c>
      <c r="G341" s="13">
        <f t="shared" si="107"/>
        <v>1</v>
      </c>
      <c r="H341" s="13">
        <f t="shared" ca="1" si="100"/>
        <v>1.0260019199999999</v>
      </c>
      <c r="I341" s="12">
        <f t="shared" si="108"/>
        <v>0.12</v>
      </c>
      <c r="J341" s="34">
        <f t="shared" si="109"/>
        <v>44120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1.135764124</v>
      </c>
      <c r="O341" s="17">
        <f t="shared" si="112"/>
        <v>0</v>
      </c>
      <c r="P341" s="13">
        <f t="shared" ca="1" si="103"/>
        <v>135.76412400000001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44450</v>
      </c>
      <c r="B342" s="70">
        <f t="shared" ca="1" si="116"/>
        <v>1136.5014679999999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1.0262063988313199</v>
      </c>
      <c r="G342" s="13">
        <f t="shared" si="107"/>
        <v>1</v>
      </c>
      <c r="H342" s="13">
        <f t="shared" ca="1" si="100"/>
        <v>1.0262064</v>
      </c>
      <c r="I342" s="12">
        <f t="shared" si="108"/>
        <v>0.12</v>
      </c>
      <c r="J342" s="34">
        <f t="shared" si="109"/>
        <v>44120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1.1365014680000001</v>
      </c>
      <c r="O342" s="17">
        <f t="shared" si="112"/>
        <v>0</v>
      </c>
      <c r="P342" s="13">
        <f t="shared" ca="1" si="103"/>
        <v>136.50146799999999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44451</v>
      </c>
      <c r="B343" s="70">
        <f t="shared" ca="1" si="116"/>
        <v>1136.5014679999999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1.0262063988313199</v>
      </c>
      <c r="G343" s="13">
        <f t="shared" si="107"/>
        <v>1</v>
      </c>
      <c r="H343" s="13">
        <f t="shared" ca="1" si="100"/>
        <v>1.0262064</v>
      </c>
      <c r="I343" s="12">
        <f t="shared" si="108"/>
        <v>0.12</v>
      </c>
      <c r="J343" s="34">
        <f t="shared" si="109"/>
        <v>44120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1.1365014680000001</v>
      </c>
      <c r="O343" s="17">
        <f t="shared" si="112"/>
        <v>0</v>
      </c>
      <c r="P343" s="13">
        <f t="shared" ca="1" si="103"/>
        <v>136.50146799999999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44452</v>
      </c>
      <c r="B344" s="70">
        <f t="shared" ca="1" si="116"/>
        <v>1136.5014679999999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1.0262063988313199</v>
      </c>
      <c r="G344" s="13">
        <f t="shared" si="107"/>
        <v>1</v>
      </c>
      <c r="H344" s="13">
        <f t="shared" ca="1" si="100"/>
        <v>1.0262064</v>
      </c>
      <c r="I344" s="12">
        <f t="shared" si="108"/>
        <v>0.12</v>
      </c>
      <c r="J344" s="34">
        <f t="shared" si="109"/>
        <v>44120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1.1365014680000001</v>
      </c>
      <c r="O344" s="17">
        <f t="shared" si="112"/>
        <v>0</v>
      </c>
      <c r="P344" s="13">
        <f t="shared" ca="1" si="103"/>
        <v>136.50146799999999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44453</v>
      </c>
      <c r="B345" s="70">
        <f t="shared" ca="1" si="116"/>
        <v>1137.2392910000001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1.0264109217666</v>
      </c>
      <c r="G345" s="13">
        <f t="shared" si="107"/>
        <v>1</v>
      </c>
      <c r="H345" s="13">
        <f t="shared" ca="1" si="100"/>
        <v>1.02641092</v>
      </c>
      <c r="I345" s="12">
        <f t="shared" si="108"/>
        <v>0.12</v>
      </c>
      <c r="J345" s="34">
        <f t="shared" si="109"/>
        <v>44120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1.137239291</v>
      </c>
      <c r="O345" s="17">
        <f t="shared" si="112"/>
        <v>0</v>
      </c>
      <c r="P345" s="13">
        <f t="shared" ca="1" si="103"/>
        <v>137.23929100000001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44454</v>
      </c>
      <c r="B346" s="70">
        <f t="shared" ca="1" si="116"/>
        <v>1137.9776019999999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1.0266154854633101</v>
      </c>
      <c r="G346" s="13">
        <f t="shared" si="107"/>
        <v>1</v>
      </c>
      <c r="H346" s="13">
        <f t="shared" ca="1" si="100"/>
        <v>1.02661549</v>
      </c>
      <c r="I346" s="12">
        <f t="shared" si="108"/>
        <v>0.12</v>
      </c>
      <c r="J346" s="34">
        <f t="shared" si="109"/>
        <v>44120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1.1379776020000001</v>
      </c>
      <c r="O346" s="17">
        <f t="shared" si="112"/>
        <v>0</v>
      </c>
      <c r="P346" s="13">
        <f t="shared" ca="1" si="103"/>
        <v>137.97760199999999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44455</v>
      </c>
      <c r="B347" s="70">
        <f t="shared" ca="1" si="116"/>
        <v>1138.716381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1.0268200899295601</v>
      </c>
      <c r="G347" s="13">
        <f t="shared" si="107"/>
        <v>1</v>
      </c>
      <c r="H347" s="13">
        <f t="shared" ca="1" si="100"/>
        <v>1.02682009</v>
      </c>
      <c r="I347" s="12">
        <f t="shared" si="108"/>
        <v>0.12</v>
      </c>
      <c r="J347" s="34">
        <f t="shared" si="109"/>
        <v>44120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1.1387163810000001</v>
      </c>
      <c r="O347" s="17">
        <f t="shared" si="112"/>
        <v>0</v>
      </c>
      <c r="P347" s="13">
        <f t="shared" ca="1" si="103"/>
        <v>138.71638100000001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44456</v>
      </c>
      <c r="B348" s="70">
        <f t="shared" ca="1" si="116"/>
        <v>1139.4556499999999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1.02702473517349</v>
      </c>
      <c r="G348" s="13">
        <f t="shared" si="107"/>
        <v>1</v>
      </c>
      <c r="H348" s="13">
        <f t="shared" ca="1" si="100"/>
        <v>1.0270247400000001</v>
      </c>
      <c r="I348" s="12">
        <f t="shared" si="108"/>
        <v>0.12</v>
      </c>
      <c r="J348" s="34">
        <f t="shared" si="109"/>
        <v>44120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1.1394556499999999</v>
      </c>
      <c r="O348" s="17">
        <f t="shared" si="112"/>
        <v>0</v>
      </c>
      <c r="P348" s="13">
        <f t="shared" ca="1" si="103"/>
        <v>139.45564999999999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44457</v>
      </c>
      <c r="B349" s="70">
        <f t="shared" ca="1" si="116"/>
        <v>1140.195387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1.02722942120321</v>
      </c>
      <c r="G349" s="13">
        <f t="shared" si="107"/>
        <v>1</v>
      </c>
      <c r="H349" s="13">
        <f t="shared" ca="1" si="100"/>
        <v>1.0272294200000001</v>
      </c>
      <c r="I349" s="12">
        <f t="shared" si="108"/>
        <v>0.12</v>
      </c>
      <c r="J349" s="34">
        <f t="shared" si="109"/>
        <v>44120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1.1401953869999999</v>
      </c>
      <c r="O349" s="17">
        <f t="shared" si="112"/>
        <v>0</v>
      </c>
      <c r="P349" s="13">
        <f t="shared" ca="1" si="103"/>
        <v>140.19538700000001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44458</v>
      </c>
      <c r="B350" s="70">
        <f t="shared" ca="1" si="116"/>
        <v>1140.195387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1.02722942120321</v>
      </c>
      <c r="G350" s="13">
        <f t="shared" si="107"/>
        <v>1</v>
      </c>
      <c r="H350" s="13">
        <f t="shared" ca="1" si="100"/>
        <v>1.0272294200000001</v>
      </c>
      <c r="I350" s="12">
        <f t="shared" si="108"/>
        <v>0.12</v>
      </c>
      <c r="J350" s="34">
        <f t="shared" si="109"/>
        <v>44120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1.1401953869999999</v>
      </c>
      <c r="O350" s="17">
        <f t="shared" si="112"/>
        <v>0</v>
      </c>
      <c r="P350" s="13">
        <f t="shared" ca="1" si="103"/>
        <v>140.19538700000001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44459</v>
      </c>
      <c r="B351" s="70">
        <f t="shared" ca="1" si="116"/>
        <v>1140.195387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1.02722942120321</v>
      </c>
      <c r="G351" s="13">
        <f t="shared" si="107"/>
        <v>1</v>
      </c>
      <c r="H351" s="13">
        <f t="shared" ca="1" si="100"/>
        <v>1.0272294200000001</v>
      </c>
      <c r="I351" s="12">
        <f t="shared" si="108"/>
        <v>0.12</v>
      </c>
      <c r="J351" s="34">
        <f t="shared" si="109"/>
        <v>44120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1.1401953869999999</v>
      </c>
      <c r="O351" s="17">
        <f t="shared" si="112"/>
        <v>0</v>
      </c>
      <c r="P351" s="13">
        <f t="shared" ca="1" si="103"/>
        <v>140.19538700000001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44460</v>
      </c>
      <c r="B352" s="70">
        <f t="shared" ca="1" si="116"/>
        <v>1140.935614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1.0274341480268501</v>
      </c>
      <c r="G352" s="13">
        <f t="shared" si="107"/>
        <v>1</v>
      </c>
      <c r="H352" s="13">
        <f t="shared" ca="1" si="100"/>
        <v>1.0274341499999999</v>
      </c>
      <c r="I352" s="12">
        <f t="shared" si="108"/>
        <v>0.12</v>
      </c>
      <c r="J352" s="34">
        <f t="shared" si="109"/>
        <v>44120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1.140935614</v>
      </c>
      <c r="O352" s="17">
        <f t="shared" si="112"/>
        <v>0</v>
      </c>
      <c r="P352" s="13">
        <f t="shared" ca="1" si="103"/>
        <v>140.93561399999999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44461</v>
      </c>
      <c r="B353" s="70">
        <f t="shared" ca="1" si="116"/>
        <v>1141.6763209999999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1.02763891565256</v>
      </c>
      <c r="G353" s="13">
        <f t="shared" si="107"/>
        <v>1</v>
      </c>
      <c r="H353" s="13">
        <f t="shared" ca="1" si="100"/>
        <v>1.02763892</v>
      </c>
      <c r="I353" s="12">
        <f t="shared" si="108"/>
        <v>0.12</v>
      </c>
      <c r="J353" s="34">
        <f t="shared" si="109"/>
        <v>44120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1.141676321</v>
      </c>
      <c r="O353" s="17">
        <f t="shared" si="112"/>
        <v>0</v>
      </c>
      <c r="P353" s="13">
        <f t="shared" ca="1" si="103"/>
        <v>141.676321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44462</v>
      </c>
      <c r="B354" s="70">
        <f t="shared" ca="1" si="116"/>
        <v>1142.417496</v>
      </c>
      <c r="C354" s="6">
        <f t="shared" si="106"/>
        <v>1000</v>
      </c>
      <c r="D354" s="12">
        <f ca="1">IF(A354&lt;$B$1,VLOOKUP(A354,[1]DI!$A$4:$B$15000,2,FALSE),0)</f>
        <v>6.1499999999999999E-2</v>
      </c>
      <c r="E354" s="13">
        <f t="shared" ca="1" si="99"/>
        <v>1.0002368699999999</v>
      </c>
      <c r="F354" s="13">
        <f ca="1">(TRUNC(PRODUCT($E$12:$E353),16))</f>
        <v>1.0278437240884399</v>
      </c>
      <c r="G354" s="13">
        <f t="shared" si="107"/>
        <v>1</v>
      </c>
      <c r="H354" s="13">
        <f t="shared" ca="1" si="100"/>
        <v>1.0278437199999999</v>
      </c>
      <c r="I354" s="12">
        <f t="shared" si="108"/>
        <v>0.12</v>
      </c>
      <c r="J354" s="34">
        <f t="shared" si="109"/>
        <v>44120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1.142417496</v>
      </c>
      <c r="O354" s="17">
        <f t="shared" si="112"/>
        <v>0</v>
      </c>
      <c r="P354" s="13">
        <f t="shared" ca="1" si="103"/>
        <v>142.417496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44463</v>
      </c>
      <c r="B355" s="70">
        <f t="shared" ca="1" si="116"/>
        <v>1143.2021090000001</v>
      </c>
      <c r="C355" s="6">
        <f t="shared" si="106"/>
        <v>1000</v>
      </c>
      <c r="D355" s="12">
        <f ca="1">IF(A355&lt;$B$1,VLOOKUP(A355,[1]DI!$A$4:$B$15000,2,FALSE),0)</f>
        <v>6.1499999999999999E-2</v>
      </c>
      <c r="E355" s="13">
        <f t="shared" ca="1" si="99"/>
        <v>1.0002368699999999</v>
      </c>
      <c r="F355" s="13">
        <f ca="1">(TRUNC(PRODUCT($E$12:$E354),16))</f>
        <v>1.0280871894313699</v>
      </c>
      <c r="G355" s="13">
        <f t="shared" si="107"/>
        <v>1</v>
      </c>
      <c r="H355" s="13">
        <f t="shared" ca="1" si="100"/>
        <v>1.0280871899999999</v>
      </c>
      <c r="I355" s="12">
        <f t="shared" si="108"/>
        <v>0.12</v>
      </c>
      <c r="J355" s="34">
        <f t="shared" si="109"/>
        <v>44120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1.143202109</v>
      </c>
      <c r="O355" s="17">
        <f t="shared" si="112"/>
        <v>0</v>
      </c>
      <c r="P355" s="13">
        <f t="shared" ca="1" si="103"/>
        <v>143.20210900000001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44464</v>
      </c>
      <c r="B356" s="70">
        <f t="shared" ca="1" si="116"/>
        <v>1143.9872499999999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1.02833071244393</v>
      </c>
      <c r="G356" s="13">
        <f t="shared" si="107"/>
        <v>1</v>
      </c>
      <c r="H356" s="13">
        <f t="shared" ca="1" si="100"/>
        <v>1.0283307100000001</v>
      </c>
      <c r="I356" s="12">
        <f t="shared" si="108"/>
        <v>0.12</v>
      </c>
      <c r="J356" s="34">
        <f t="shared" si="109"/>
        <v>44120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1.1439872499999999</v>
      </c>
      <c r="O356" s="17">
        <f t="shared" si="112"/>
        <v>0</v>
      </c>
      <c r="P356" s="13">
        <f t="shared" ca="1" si="103"/>
        <v>143.98724999999999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44465</v>
      </c>
      <c r="B357" s="70">
        <f t="shared" ca="1" si="116"/>
        <v>1143.9872499999999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1.02833071244393</v>
      </c>
      <c r="G357" s="13">
        <f t="shared" si="107"/>
        <v>1</v>
      </c>
      <c r="H357" s="13">
        <f t="shared" ca="1" si="100"/>
        <v>1.0283307100000001</v>
      </c>
      <c r="I357" s="12">
        <f t="shared" si="108"/>
        <v>0.12</v>
      </c>
      <c r="J357" s="34">
        <f t="shared" si="109"/>
        <v>44120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1.1439872499999999</v>
      </c>
      <c r="O357" s="17">
        <f t="shared" si="112"/>
        <v>0</v>
      </c>
      <c r="P357" s="13">
        <f t="shared" ca="1" si="103"/>
        <v>143.98724999999999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44466</v>
      </c>
      <c r="B358" s="70">
        <f t="shared" ca="1" si="116"/>
        <v>1143.9872499999999</v>
      </c>
      <c r="C358" s="6">
        <f t="shared" si="106"/>
        <v>1000</v>
      </c>
      <c r="D358" s="12">
        <f ca="1">IF(A358&lt;$B$1,VLOOKUP(A358,[1]DI!$A$4:$B$15000,2,FALSE),0)</f>
        <v>6.1499999999999999E-2</v>
      </c>
      <c r="E358" s="13">
        <f t="shared" ca="1" si="99"/>
        <v>1.0002368699999999</v>
      </c>
      <c r="F358" s="13">
        <f ca="1">(TRUNC(PRODUCT($E$12:$E357),16))</f>
        <v>1.02833071244393</v>
      </c>
      <c r="G358" s="13">
        <f t="shared" si="107"/>
        <v>1</v>
      </c>
      <c r="H358" s="13">
        <f t="shared" ca="1" si="100"/>
        <v>1.0283307100000001</v>
      </c>
      <c r="I358" s="12">
        <f t="shared" si="108"/>
        <v>0.12</v>
      </c>
      <c r="J358" s="34">
        <f t="shared" si="109"/>
        <v>44120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1.1439872499999999</v>
      </c>
      <c r="O358" s="17">
        <f t="shared" si="112"/>
        <v>0</v>
      </c>
      <c r="P358" s="13">
        <f t="shared" ca="1" si="103"/>
        <v>143.98724999999999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44467</v>
      </c>
      <c r="B359" s="70">
        <f t="shared" ca="1" si="116"/>
        <v>1144.772933</v>
      </c>
      <c r="C359" s="6">
        <f t="shared" si="106"/>
        <v>1000</v>
      </c>
      <c r="D359" s="12">
        <f ca="1">IF(A359&lt;$B$1,VLOOKUP(A359,[1]DI!$A$4:$B$15000,2,FALSE),0)</f>
        <v>6.1499999999999999E-2</v>
      </c>
      <c r="E359" s="13">
        <f t="shared" ca="1" si="99"/>
        <v>1.0002368699999999</v>
      </c>
      <c r="F359" s="13">
        <f ca="1">(TRUNC(PRODUCT($E$12:$E358),16))</f>
        <v>1.0285742931397901</v>
      </c>
      <c r="G359" s="13">
        <f t="shared" si="107"/>
        <v>1</v>
      </c>
      <c r="H359" s="13">
        <f t="shared" ca="1" si="100"/>
        <v>1.0285742899999999</v>
      </c>
      <c r="I359" s="12">
        <f t="shared" si="108"/>
        <v>0.12</v>
      </c>
      <c r="J359" s="34">
        <f t="shared" si="109"/>
        <v>44120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1.144772933</v>
      </c>
      <c r="O359" s="17">
        <f t="shared" si="112"/>
        <v>0</v>
      </c>
      <c r="P359" s="13">
        <f t="shared" ca="1" si="103"/>
        <v>144.77293299999999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44468</v>
      </c>
      <c r="B360" s="70">
        <f t="shared" ca="1" si="116"/>
        <v>1145.55916</v>
      </c>
      <c r="C360" s="6">
        <f t="shared" si="106"/>
        <v>1000</v>
      </c>
      <c r="D360" s="12">
        <f ca="1">IF(A360&lt;$B$1,VLOOKUP(A360,[1]DI!$A$4:$B$15000,2,FALSE),0)</f>
        <v>6.1499999999999999E-2</v>
      </c>
      <c r="E360" s="13">
        <f t="shared" ca="1" si="99"/>
        <v>1.0002368699999999</v>
      </c>
      <c r="F360" s="13">
        <f ca="1">(TRUNC(PRODUCT($E$12:$E359),16))</f>
        <v>1.0288179315326</v>
      </c>
      <c r="G360" s="13">
        <f t="shared" si="107"/>
        <v>1</v>
      </c>
      <c r="H360" s="13">
        <f t="shared" ca="1" si="100"/>
        <v>1.02881793</v>
      </c>
      <c r="I360" s="12">
        <f t="shared" si="108"/>
        <v>0.12</v>
      </c>
      <c r="J360" s="34">
        <f t="shared" si="109"/>
        <v>44120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1.1455591599999999</v>
      </c>
      <c r="O360" s="17">
        <f t="shared" si="112"/>
        <v>0</v>
      </c>
      <c r="P360" s="13">
        <f t="shared" ca="1" si="103"/>
        <v>145.55915999999999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44469</v>
      </c>
      <c r="B361" s="70">
        <f t="shared" ca="1" si="116"/>
        <v>1146.345928</v>
      </c>
      <c r="C361" s="6">
        <f t="shared" si="106"/>
        <v>1000</v>
      </c>
      <c r="D361" s="12">
        <f ca="1">IF(A361&lt;$B$1,VLOOKUP(A361,[1]DI!$A$4:$B$15000,2,FALSE),0)</f>
        <v>6.1499999999999999E-2</v>
      </c>
      <c r="E361" s="13">
        <f t="shared" ca="1" si="99"/>
        <v>1.0002368699999999</v>
      </c>
      <c r="F361" s="13">
        <f ca="1">(TRUNC(PRODUCT($E$12:$E360),16))</f>
        <v>1.02906162763604</v>
      </c>
      <c r="G361" s="13">
        <f t="shared" si="107"/>
        <v>1</v>
      </c>
      <c r="H361" s="13">
        <f t="shared" ca="1" si="100"/>
        <v>1.0290616299999999</v>
      </c>
      <c r="I361" s="12">
        <f t="shared" si="108"/>
        <v>0.12</v>
      </c>
      <c r="J361" s="34">
        <f t="shared" si="109"/>
        <v>44120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1.1463459279999999</v>
      </c>
      <c r="O361" s="17">
        <f t="shared" si="112"/>
        <v>0</v>
      </c>
      <c r="P361" s="13">
        <f t="shared" ca="1" si="103"/>
        <v>146.34592799999999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44470</v>
      </c>
      <c r="B362" s="70">
        <f t="shared" ca="1" si="116"/>
        <v>1147.1332279999999</v>
      </c>
      <c r="C362" s="6">
        <f t="shared" si="106"/>
        <v>1000</v>
      </c>
      <c r="D362" s="12">
        <f ca="1">IF(A362&lt;$B$1,VLOOKUP(A362,[1]DI!$A$4:$B$15000,2,FALSE),0)</f>
        <v>6.1499999999999999E-2</v>
      </c>
      <c r="E362" s="13">
        <f t="shared" ca="1" si="99"/>
        <v>1.0002368699999999</v>
      </c>
      <c r="F362" s="13">
        <f ca="1">(TRUNC(PRODUCT($E$12:$E361),16))</f>
        <v>1.02930538146378</v>
      </c>
      <c r="G362" s="13">
        <f t="shared" si="107"/>
        <v>1</v>
      </c>
      <c r="H362" s="13">
        <f t="shared" ca="1" si="100"/>
        <v>1.02930538</v>
      </c>
      <c r="I362" s="12">
        <f t="shared" si="108"/>
        <v>0.12</v>
      </c>
      <c r="J362" s="34">
        <f t="shared" si="109"/>
        <v>44120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1.1471332279999999</v>
      </c>
      <c r="O362" s="17">
        <f t="shared" si="112"/>
        <v>0</v>
      </c>
      <c r="P362" s="13">
        <f t="shared" ca="1" si="103"/>
        <v>147.133228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44471</v>
      </c>
      <c r="B363" s="70">
        <f t="shared" ca="1" si="116"/>
        <v>1147.921071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1.02954919302949</v>
      </c>
      <c r="G363" s="13">
        <f t="shared" si="107"/>
        <v>1</v>
      </c>
      <c r="H363" s="13">
        <f t="shared" ca="1" si="100"/>
        <v>1.02954919</v>
      </c>
      <c r="I363" s="12">
        <f t="shared" si="108"/>
        <v>0.12</v>
      </c>
      <c r="J363" s="34">
        <f t="shared" si="109"/>
        <v>44120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1.1479210710000001</v>
      </c>
      <c r="O363" s="17">
        <f t="shared" si="112"/>
        <v>0</v>
      </c>
      <c r="P363" s="13">
        <f t="shared" ca="1" si="103"/>
        <v>147.92107100000001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44472</v>
      </c>
      <c r="B364" s="70">
        <f t="shared" ca="1" si="116"/>
        <v>1147.921071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1.02954919302949</v>
      </c>
      <c r="G364" s="13">
        <f t="shared" si="107"/>
        <v>1</v>
      </c>
      <c r="H364" s="13">
        <f t="shared" ca="1" si="100"/>
        <v>1.02954919</v>
      </c>
      <c r="I364" s="12">
        <f t="shared" si="108"/>
        <v>0.12</v>
      </c>
      <c r="J364" s="34">
        <f t="shared" si="109"/>
        <v>44120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1.1479210710000001</v>
      </c>
      <c r="O364" s="17">
        <f t="shared" si="112"/>
        <v>0</v>
      </c>
      <c r="P364" s="13">
        <f t="shared" ca="1" si="103"/>
        <v>147.92107100000001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44473</v>
      </c>
      <c r="B365" s="70">
        <f t="shared" ca="1" si="116"/>
        <v>1147.921071</v>
      </c>
      <c r="C365" s="6">
        <f t="shared" si="106"/>
        <v>1000</v>
      </c>
      <c r="D365" s="12">
        <f ca="1">IF(A365&lt;$B$1,VLOOKUP(A365,[1]DI!$A$4:$B$15000,2,FALSE),0)</f>
        <v>6.1499999999999999E-2</v>
      </c>
      <c r="E365" s="13">
        <f t="shared" ca="1" si="99"/>
        <v>1.0002368699999999</v>
      </c>
      <c r="F365" s="13">
        <f ca="1">(TRUNC(PRODUCT($E$12:$E364),16))</f>
        <v>1.02954919302949</v>
      </c>
      <c r="G365" s="13">
        <f t="shared" si="107"/>
        <v>1</v>
      </c>
      <c r="H365" s="13">
        <f t="shared" ca="1" si="100"/>
        <v>1.02954919</v>
      </c>
      <c r="I365" s="12">
        <f t="shared" si="108"/>
        <v>0.12</v>
      </c>
      <c r="J365" s="34">
        <f t="shared" si="109"/>
        <v>44120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1.1479210710000001</v>
      </c>
      <c r="O365" s="17">
        <f t="shared" si="112"/>
        <v>0</v>
      </c>
      <c r="P365" s="13">
        <f t="shared" ca="1" si="103"/>
        <v>147.92107100000001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44474</v>
      </c>
      <c r="B366" s="70">
        <f t="shared" ca="1" si="116"/>
        <v>1148.709458</v>
      </c>
      <c r="C366" s="6">
        <f t="shared" si="106"/>
        <v>1000</v>
      </c>
      <c r="D366" s="12">
        <f ca="1">IF(A366&lt;$B$1,VLOOKUP(A366,[1]DI!$A$4:$B$15000,2,FALSE),0)</f>
        <v>6.1499999999999999E-2</v>
      </c>
      <c r="E366" s="13">
        <f t="shared" ca="1" si="99"/>
        <v>1.0002368699999999</v>
      </c>
      <c r="F366" s="13">
        <f ca="1">(TRUNC(PRODUCT($E$12:$E365),16))</f>
        <v>1.0297930623468401</v>
      </c>
      <c r="G366" s="13">
        <f t="shared" si="107"/>
        <v>1</v>
      </c>
      <c r="H366" s="13">
        <f t="shared" ca="1" si="100"/>
        <v>1.02979306</v>
      </c>
      <c r="I366" s="12">
        <f t="shared" si="108"/>
        <v>0.12</v>
      </c>
      <c r="J366" s="34">
        <f t="shared" si="109"/>
        <v>44120</v>
      </c>
      <c r="K366" s="2">
        <f t="shared" si="110"/>
        <v>243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1.1487094579999999</v>
      </c>
      <c r="O366" s="17">
        <f t="shared" si="112"/>
        <v>0</v>
      </c>
      <c r="P366" s="13">
        <f t="shared" ca="1" si="103"/>
        <v>148.70945800000001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44475</v>
      </c>
      <c r="B367" s="70">
        <f t="shared" ca="1" si="116"/>
        <v>1149.498388</v>
      </c>
      <c r="C367" s="6">
        <f t="shared" si="106"/>
        <v>1000</v>
      </c>
      <c r="D367" s="12">
        <f ca="1">IF(A367&lt;$B$1,VLOOKUP(A367,[1]DI!$A$4:$B$15000,2,FALSE),0)</f>
        <v>6.1499999999999999E-2</v>
      </c>
      <c r="E367" s="13">
        <f t="shared" ca="1" si="99"/>
        <v>1.0002368699999999</v>
      </c>
      <c r="F367" s="13">
        <f ca="1">(TRUNC(PRODUCT($E$12:$E366),16))</f>
        <v>1.03003698942952</v>
      </c>
      <c r="G367" s="13">
        <f t="shared" si="107"/>
        <v>1</v>
      </c>
      <c r="H367" s="13">
        <f t="shared" ca="1" si="100"/>
        <v>1.0300369899999999</v>
      </c>
      <c r="I367" s="12">
        <f t="shared" si="108"/>
        <v>0.12</v>
      </c>
      <c r="J367" s="34">
        <f t="shared" si="109"/>
        <v>44120</v>
      </c>
      <c r="K367" s="2">
        <f t="shared" si="110"/>
        <v>244</v>
      </c>
      <c r="L367" s="17">
        <f t="shared" si="111"/>
        <v>244</v>
      </c>
      <c r="M367" s="11">
        <f t="shared" si="101"/>
        <v>1.1159777749999999</v>
      </c>
      <c r="N367" s="11">
        <f t="shared" ca="1" si="102"/>
        <v>1.149498388</v>
      </c>
      <c r="O367" s="17">
        <f t="shared" si="112"/>
        <v>0</v>
      </c>
      <c r="P367" s="13">
        <f t="shared" ca="1" si="103"/>
        <v>149.49838800000001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44476</v>
      </c>
      <c r="B368" s="70">
        <f t="shared" ca="1" si="116"/>
        <v>1150.2878519999999</v>
      </c>
      <c r="C368" s="6">
        <f t="shared" si="106"/>
        <v>1000</v>
      </c>
      <c r="D368" s="12">
        <f ca="1">IF(A368&lt;$B$1,VLOOKUP(A368,[1]DI!$A$4:$B$15000,2,FALSE),0)</f>
        <v>6.1499999999999999E-2</v>
      </c>
      <c r="E368" s="13">
        <f t="shared" ca="1" si="99"/>
        <v>1.0002368699999999</v>
      </c>
      <c r="F368" s="13">
        <f ca="1">(TRUNC(PRODUCT($E$12:$E367),16))</f>
        <v>1.03028097429121</v>
      </c>
      <c r="G368" s="13">
        <f t="shared" si="107"/>
        <v>1</v>
      </c>
      <c r="H368" s="13">
        <f t="shared" ca="1" si="100"/>
        <v>1.03028097</v>
      </c>
      <c r="I368" s="12">
        <f t="shared" si="108"/>
        <v>0.12</v>
      </c>
      <c r="J368" s="34">
        <f t="shared" si="109"/>
        <v>44120</v>
      </c>
      <c r="K368" s="2">
        <f t="shared" si="110"/>
        <v>245</v>
      </c>
      <c r="L368" s="17">
        <f t="shared" si="111"/>
        <v>245</v>
      </c>
      <c r="M368" s="11">
        <f t="shared" si="101"/>
        <v>1.116479762</v>
      </c>
      <c r="N368" s="11">
        <f t="shared" ca="1" si="102"/>
        <v>1.1502878519999999</v>
      </c>
      <c r="O368" s="17">
        <f t="shared" si="112"/>
        <v>0</v>
      </c>
      <c r="P368" s="13">
        <f t="shared" ca="1" si="103"/>
        <v>150.28785199999999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44477</v>
      </c>
      <c r="B369" s="70">
        <f t="shared" ca="1" si="116"/>
        <v>1151.0778720000001</v>
      </c>
      <c r="C369" s="6">
        <f t="shared" si="106"/>
        <v>1000</v>
      </c>
      <c r="D369" s="12">
        <f ca="1">IF(A369&lt;$B$1,VLOOKUP(A369,[1]DI!$A$4:$B$15000,2,FALSE),0)</f>
        <v>6.1499999999999999E-2</v>
      </c>
      <c r="E369" s="13">
        <f t="shared" ca="1" si="99"/>
        <v>1.0002368699999999</v>
      </c>
      <c r="F369" s="13">
        <f ca="1">(TRUNC(PRODUCT($E$12:$E368),16))</f>
        <v>1.03052501694559</v>
      </c>
      <c r="G369" s="13">
        <f t="shared" si="107"/>
        <v>1</v>
      </c>
      <c r="H369" s="13">
        <f t="shared" ca="1" si="100"/>
        <v>1.03052502</v>
      </c>
      <c r="I369" s="12">
        <f t="shared" si="108"/>
        <v>0.12</v>
      </c>
      <c r="J369" s="34">
        <f t="shared" si="109"/>
        <v>44120</v>
      </c>
      <c r="K369" s="2">
        <f t="shared" si="110"/>
        <v>246</v>
      </c>
      <c r="L369" s="17">
        <f t="shared" si="111"/>
        <v>246</v>
      </c>
      <c r="M369" s="11">
        <f t="shared" si="101"/>
        <v>1.1169819750000001</v>
      </c>
      <c r="N369" s="11">
        <f t="shared" ca="1" si="102"/>
        <v>1.1510778719999999</v>
      </c>
      <c r="O369" s="17">
        <f t="shared" si="112"/>
        <v>0</v>
      </c>
      <c r="P369" s="13">
        <f t="shared" ca="1" si="103"/>
        <v>151.07787200000001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44478</v>
      </c>
      <c r="B370" s="70">
        <f t="shared" ca="1" si="116"/>
        <v>1151.868426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1.03076911740635</v>
      </c>
      <c r="G370" s="13">
        <f t="shared" si="107"/>
        <v>1</v>
      </c>
      <c r="H370" s="13">
        <f t="shared" ca="1" si="100"/>
        <v>1.03076912</v>
      </c>
      <c r="I370" s="12">
        <f t="shared" si="108"/>
        <v>0.12</v>
      </c>
      <c r="J370" s="34">
        <f t="shared" si="109"/>
        <v>44120</v>
      </c>
      <c r="K370" s="2">
        <f t="shared" si="110"/>
        <v>246</v>
      </c>
      <c r="L370" s="17">
        <f t="shared" si="111"/>
        <v>247</v>
      </c>
      <c r="M370" s="11">
        <f t="shared" si="101"/>
        <v>1.117484414</v>
      </c>
      <c r="N370" s="11">
        <f t="shared" ca="1" si="102"/>
        <v>1.1518684260000001</v>
      </c>
      <c r="O370" s="17">
        <f t="shared" si="112"/>
        <v>0</v>
      </c>
      <c r="P370" s="13">
        <f t="shared" ca="1" si="103"/>
        <v>151.868426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44479</v>
      </c>
      <c r="B371" s="70">
        <f t="shared" ca="1" si="116"/>
        <v>1151.868426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1.03076911740635</v>
      </c>
      <c r="G371" s="13">
        <f t="shared" si="107"/>
        <v>1</v>
      </c>
      <c r="H371" s="13">
        <f t="shared" ca="1" si="100"/>
        <v>1.03076912</v>
      </c>
      <c r="I371" s="12">
        <f t="shared" si="108"/>
        <v>0.12</v>
      </c>
      <c r="J371" s="34">
        <f t="shared" si="109"/>
        <v>44120</v>
      </c>
      <c r="K371" s="2">
        <f t="shared" si="110"/>
        <v>246</v>
      </c>
      <c r="L371" s="17">
        <f t="shared" si="111"/>
        <v>247</v>
      </c>
      <c r="M371" s="11">
        <f t="shared" si="101"/>
        <v>1.117484414</v>
      </c>
      <c r="N371" s="11">
        <f t="shared" ca="1" si="102"/>
        <v>1.1518684260000001</v>
      </c>
      <c r="O371" s="17">
        <f t="shared" si="112"/>
        <v>0</v>
      </c>
      <c r="P371" s="13">
        <f t="shared" ca="1" si="103"/>
        <v>151.868426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44480</v>
      </c>
      <c r="B372" s="70">
        <f t="shared" ca="1" si="116"/>
        <v>1151.868426</v>
      </c>
      <c r="C372" s="6">
        <f t="shared" si="106"/>
        <v>1000</v>
      </c>
      <c r="D372" s="12">
        <f ca="1">IF(A372&lt;$B$1,VLOOKUP(A372,[1]DI!$A$4:$B$15000,2,FALSE),0)</f>
        <v>6.1499999999999999E-2</v>
      </c>
      <c r="E372" s="13">
        <f t="shared" ca="1" si="99"/>
        <v>1.0002368699999999</v>
      </c>
      <c r="F372" s="13">
        <f ca="1">(TRUNC(PRODUCT($E$12:$E371),16))</f>
        <v>1.03076911740635</v>
      </c>
      <c r="G372" s="13">
        <f t="shared" si="107"/>
        <v>1</v>
      </c>
      <c r="H372" s="13">
        <f t="shared" ca="1" si="100"/>
        <v>1.03076912</v>
      </c>
      <c r="I372" s="12">
        <f t="shared" si="108"/>
        <v>0.12</v>
      </c>
      <c r="J372" s="34">
        <f t="shared" si="109"/>
        <v>44120</v>
      </c>
      <c r="K372" s="2">
        <f t="shared" si="110"/>
        <v>247</v>
      </c>
      <c r="L372" s="17">
        <f t="shared" si="111"/>
        <v>247</v>
      </c>
      <c r="M372" s="11">
        <f t="shared" si="101"/>
        <v>1.117484414</v>
      </c>
      <c r="N372" s="11">
        <f t="shared" ca="1" si="102"/>
        <v>1.1518684260000001</v>
      </c>
      <c r="O372" s="17">
        <f t="shared" si="112"/>
        <v>0</v>
      </c>
      <c r="P372" s="13">
        <f t="shared" ca="1" si="103"/>
        <v>151.868426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44481</v>
      </c>
      <c r="B373" s="70">
        <f t="shared" ca="1" si="116"/>
        <v>1152.659525</v>
      </c>
      <c r="C373" s="6">
        <f t="shared" si="106"/>
        <v>1000</v>
      </c>
      <c r="D373" s="12">
        <f ca="1">IF(A373&lt;$B$1,VLOOKUP(A373,[1]DI!$A$4:$B$15000,2,FALSE),0)</f>
        <v>0</v>
      </c>
      <c r="E373" s="13">
        <f t="shared" ca="1" si="99"/>
        <v>1</v>
      </c>
      <c r="F373" s="13">
        <f ca="1">(TRUNC(PRODUCT($E$12:$E372),16))</f>
        <v>1.0310132756871899</v>
      </c>
      <c r="G373" s="13">
        <f t="shared" si="107"/>
        <v>1</v>
      </c>
      <c r="H373" s="13">
        <f t="shared" ca="1" si="100"/>
        <v>1.03101328</v>
      </c>
      <c r="I373" s="12">
        <f t="shared" si="108"/>
        <v>0.12</v>
      </c>
      <c r="J373" s="34">
        <f t="shared" si="109"/>
        <v>44120</v>
      </c>
      <c r="K373" s="2">
        <f t="shared" si="110"/>
        <v>247</v>
      </c>
      <c r="L373" s="17">
        <f t="shared" si="111"/>
        <v>248</v>
      </c>
      <c r="M373" s="11">
        <f t="shared" si="101"/>
        <v>1.1179870789999999</v>
      </c>
      <c r="N373" s="11">
        <f t="shared" ca="1" si="102"/>
        <v>1.152659525</v>
      </c>
      <c r="O373" s="17">
        <f t="shared" si="112"/>
        <v>0</v>
      </c>
      <c r="P373" s="13">
        <f t="shared" ca="1" si="103"/>
        <v>152.659525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44482</v>
      </c>
      <c r="B374" s="70">
        <f t="shared" ca="1" si="116"/>
        <v>1152.659525</v>
      </c>
      <c r="C374" s="6">
        <f t="shared" si="106"/>
        <v>1000</v>
      </c>
      <c r="D374" s="12">
        <f ca="1">IF(A374&lt;$B$1,VLOOKUP(A374,[1]DI!$A$4:$B$15000,2,FALSE),0)</f>
        <v>6.1499999999999999E-2</v>
      </c>
      <c r="E374" s="13">
        <f t="shared" ca="1" si="99"/>
        <v>1.0002368699999999</v>
      </c>
      <c r="F374" s="13">
        <f ca="1">(TRUNC(PRODUCT($E$12:$E373),16))</f>
        <v>1.0310132756871899</v>
      </c>
      <c r="G374" s="13">
        <f t="shared" si="107"/>
        <v>1</v>
      </c>
      <c r="H374" s="13">
        <f t="shared" ca="1" si="100"/>
        <v>1.03101328</v>
      </c>
      <c r="I374" s="12">
        <f t="shared" si="108"/>
        <v>0.12</v>
      </c>
      <c r="J374" s="34">
        <f t="shared" si="109"/>
        <v>44120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1.152659525</v>
      </c>
      <c r="O374" s="17">
        <f t="shared" si="112"/>
        <v>0</v>
      </c>
      <c r="P374" s="13">
        <f t="shared" ca="1" si="103"/>
        <v>152.659525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44483</v>
      </c>
      <c r="B375" s="70">
        <f t="shared" ca="1" si="116"/>
        <v>1153.451159</v>
      </c>
      <c r="C375" s="6">
        <f t="shared" si="106"/>
        <v>1000</v>
      </c>
      <c r="D375" s="12">
        <f ca="1">IF(A375&lt;$B$1,VLOOKUP(A375,[1]DI!$A$4:$B$15000,2,FALSE),0)</f>
        <v>6.1499999999999999E-2</v>
      </c>
      <c r="E375" s="13">
        <f t="shared" ca="1" si="99"/>
        <v>1.0002368699999999</v>
      </c>
      <c r="F375" s="13">
        <f ca="1">(TRUNC(PRODUCT($E$12:$E374),16))</f>
        <v>1.0312574918018</v>
      </c>
      <c r="G375" s="13">
        <f t="shared" si="107"/>
        <v>1</v>
      </c>
      <c r="H375" s="13">
        <f t="shared" ca="1" si="100"/>
        <v>1.03125749</v>
      </c>
      <c r="I375" s="12">
        <f t="shared" si="108"/>
        <v>0.12</v>
      </c>
      <c r="J375" s="34">
        <f t="shared" si="109"/>
        <v>44120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1.1534511590000001</v>
      </c>
      <c r="O375" s="17">
        <f t="shared" si="112"/>
        <v>0</v>
      </c>
      <c r="P375" s="13">
        <f t="shared" ca="1" si="103"/>
        <v>153.45115899999999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44484</v>
      </c>
      <c r="B376" s="70">
        <f t="shared" ca="1" si="116"/>
        <v>1154.24335</v>
      </c>
      <c r="C376" s="6">
        <f t="shared" si="106"/>
        <v>1000</v>
      </c>
      <c r="D376" s="12">
        <f ca="1">IF(A376&lt;$B$1,VLOOKUP(A376,[1]DI!$A$4:$B$15000,2,FALSE),0)</f>
        <v>6.1499999999999999E-2</v>
      </c>
      <c r="E376" s="13">
        <f t="shared" ca="1" si="99"/>
        <v>1.0002368699999999</v>
      </c>
      <c r="F376" s="13">
        <f ca="1">(TRUNC(PRODUCT($E$12:$E375),16))</f>
        <v>1.0315017657638901</v>
      </c>
      <c r="G376" s="13">
        <f t="shared" si="107"/>
        <v>1</v>
      </c>
      <c r="H376" s="13">
        <f t="shared" ca="1" si="100"/>
        <v>1.03150177</v>
      </c>
      <c r="I376" s="12">
        <f t="shared" si="108"/>
        <v>0.12</v>
      </c>
      <c r="J376" s="34">
        <f t="shared" si="109"/>
        <v>44120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1.15424335</v>
      </c>
      <c r="O376" s="17">
        <f t="shared" si="112"/>
        <v>0</v>
      </c>
      <c r="P376" s="13">
        <f t="shared" ca="1" si="103"/>
        <v>154.24334999999999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44485</v>
      </c>
      <c r="B377" s="70">
        <f t="shared" ca="1" si="116"/>
        <v>1155.0360760000001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1.03174609758714</v>
      </c>
      <c r="G377" s="13">
        <f t="shared" si="107"/>
        <v>1</v>
      </c>
      <c r="H377" s="13">
        <f t="shared" ca="1" si="100"/>
        <v>1.0317461000000001</v>
      </c>
      <c r="I377" s="12">
        <f t="shared" si="108"/>
        <v>0.12</v>
      </c>
      <c r="J377" s="34">
        <f t="shared" si="109"/>
        <v>44120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1.155036076</v>
      </c>
      <c r="O377" s="17">
        <f t="shared" si="112"/>
        <v>0</v>
      </c>
      <c r="P377" s="13">
        <f t="shared" ca="1" si="103"/>
        <v>155.03607600000001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44486</v>
      </c>
      <c r="B378" s="70">
        <f t="shared" ca="1" si="116"/>
        <v>1155.0360760000001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1.03174609758714</v>
      </c>
      <c r="G378" s="13">
        <f t="shared" si="107"/>
        <v>1</v>
      </c>
      <c r="H378" s="13">
        <f t="shared" ca="1" si="100"/>
        <v>1.0317461000000001</v>
      </c>
      <c r="I378" s="12">
        <f t="shared" si="108"/>
        <v>0.12</v>
      </c>
      <c r="J378" s="34">
        <f t="shared" si="109"/>
        <v>44120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1.155036076</v>
      </c>
      <c r="O378" s="17">
        <f t="shared" si="112"/>
        <v>0</v>
      </c>
      <c r="P378" s="13">
        <f t="shared" ca="1" si="103"/>
        <v>155.03607600000001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44487</v>
      </c>
      <c r="B379" s="70">
        <f t="shared" ca="1" si="116"/>
        <v>1155.0360760000001</v>
      </c>
      <c r="C379" s="6">
        <f t="shared" si="106"/>
        <v>1000</v>
      </c>
      <c r="D379" s="12">
        <f ca="1">IF(A379&lt;$B$1,VLOOKUP(A379,[1]DI!$A$4:$B$15000,2,FALSE),0)</f>
        <v>6.1499999999999999E-2</v>
      </c>
      <c r="E379" s="13">
        <f t="shared" ca="1" si="99"/>
        <v>1.0002368699999999</v>
      </c>
      <c r="F379" s="13">
        <f ca="1">(TRUNC(PRODUCT($E$12:$E378),16))</f>
        <v>1.03174609758714</v>
      </c>
      <c r="G379" s="13">
        <f t="shared" si="107"/>
        <v>1</v>
      </c>
      <c r="H379" s="13">
        <f t="shared" ca="1" si="100"/>
        <v>1.0317461000000001</v>
      </c>
      <c r="I379" s="12">
        <f t="shared" si="108"/>
        <v>0.12</v>
      </c>
      <c r="J379" s="34">
        <f t="shared" si="109"/>
        <v>44120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1.155036076</v>
      </c>
      <c r="O379" s="17">
        <f t="shared" si="112"/>
        <v>0</v>
      </c>
      <c r="P379" s="13">
        <f t="shared" ca="1" si="103"/>
        <v>155.03607600000001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44488</v>
      </c>
      <c r="B380" s="70">
        <f t="shared" ca="1" si="116"/>
        <v>1155.8293490000001</v>
      </c>
      <c r="C380" s="6">
        <f t="shared" si="106"/>
        <v>1000</v>
      </c>
      <c r="D380" s="12">
        <f ca="1">IF(A380&lt;$B$1,VLOOKUP(A380,[1]DI!$A$4:$B$15000,2,FALSE),0)</f>
        <v>6.1499999999999999E-2</v>
      </c>
      <c r="E380" s="13">
        <f t="shared" ca="1" si="99"/>
        <v>1.0002368699999999</v>
      </c>
      <c r="F380" s="13">
        <f ca="1">(TRUNC(PRODUCT($E$12:$E379),16))</f>
        <v>1.0319904872852801</v>
      </c>
      <c r="G380" s="13">
        <f t="shared" si="107"/>
        <v>1</v>
      </c>
      <c r="H380" s="13">
        <f t="shared" ca="1" si="100"/>
        <v>1.0319904900000001</v>
      </c>
      <c r="I380" s="12">
        <f t="shared" si="108"/>
        <v>0.12</v>
      </c>
      <c r="J380" s="34">
        <f t="shared" si="109"/>
        <v>44120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1.155829349</v>
      </c>
      <c r="O380" s="17">
        <f t="shared" si="112"/>
        <v>0</v>
      </c>
      <c r="P380" s="13">
        <f t="shared" ca="1" si="103"/>
        <v>155.82934900000001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44489</v>
      </c>
      <c r="B381" s="70">
        <f t="shared" ca="1" si="116"/>
        <v>1156.623157</v>
      </c>
      <c r="C381" s="6">
        <f t="shared" si="106"/>
        <v>1000</v>
      </c>
      <c r="D381" s="12">
        <f ca="1">IF(A381&lt;$B$1,VLOOKUP(A381,[1]DI!$A$4:$B$15000,2,FALSE),0)</f>
        <v>6.1499999999999999E-2</v>
      </c>
      <c r="E381" s="13">
        <f t="shared" ca="1" si="99"/>
        <v>1.0002368699999999</v>
      </c>
      <c r="F381" s="13">
        <f ca="1">(TRUNC(PRODUCT($E$12:$E380),16))</f>
        <v>1.0322349348719999</v>
      </c>
      <c r="G381" s="13">
        <f t="shared" si="107"/>
        <v>1</v>
      </c>
      <c r="H381" s="13">
        <f t="shared" ca="1" si="100"/>
        <v>1.03223493</v>
      </c>
      <c r="I381" s="12">
        <f t="shared" si="108"/>
        <v>0.12</v>
      </c>
      <c r="J381" s="34">
        <f t="shared" si="109"/>
        <v>44120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1.1566231570000001</v>
      </c>
      <c r="O381" s="17">
        <f t="shared" si="112"/>
        <v>0</v>
      </c>
      <c r="P381" s="13">
        <f t="shared" ca="1" si="103"/>
        <v>156.62315699999999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44490</v>
      </c>
      <c r="B382" s="70">
        <f t="shared" ca="1" si="116"/>
        <v>1157.4175250000001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1.03247944036102</v>
      </c>
      <c r="G382" s="13">
        <f t="shared" si="107"/>
        <v>1</v>
      </c>
      <c r="H382" s="13">
        <f t="shared" ca="1" si="100"/>
        <v>1.0324794399999999</v>
      </c>
      <c r="I382" s="12">
        <f t="shared" si="108"/>
        <v>0.12</v>
      </c>
      <c r="J382" s="34">
        <f t="shared" si="109"/>
        <v>44120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1.1574175250000001</v>
      </c>
      <c r="O382" s="17">
        <f t="shared" si="112"/>
        <v>0</v>
      </c>
      <c r="P382" s="13">
        <f t="shared" ca="1" si="103"/>
        <v>157.41752500000001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44491</v>
      </c>
      <c r="B383" s="70">
        <f t="shared" ca="1" si="116"/>
        <v>1158.21243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1.0327240037660601</v>
      </c>
      <c r="G383" s="13">
        <f t="shared" si="107"/>
        <v>1</v>
      </c>
      <c r="H383" s="13">
        <f t="shared" ca="1" si="100"/>
        <v>1.032724</v>
      </c>
      <c r="I383" s="12">
        <f t="shared" si="108"/>
        <v>0.12</v>
      </c>
      <c r="J383" s="34">
        <f t="shared" si="109"/>
        <v>44120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1.1582124300000001</v>
      </c>
      <c r="O383" s="17">
        <f t="shared" si="112"/>
        <v>0</v>
      </c>
      <c r="P383" s="13">
        <f t="shared" ca="1" si="103"/>
        <v>158.21243000000001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44492</v>
      </c>
      <c r="B384" s="70">
        <f t="shared" ca="1" si="116"/>
        <v>1159.007893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1.0329686251008301</v>
      </c>
      <c r="G384" s="13">
        <f t="shared" si="107"/>
        <v>1</v>
      </c>
      <c r="H384" s="13">
        <f t="shared" ca="1" si="100"/>
        <v>1.0329686300000001</v>
      </c>
      <c r="I384" s="12">
        <f t="shared" si="108"/>
        <v>0.12</v>
      </c>
      <c r="J384" s="34">
        <f t="shared" si="109"/>
        <v>44120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1.1590078930000001</v>
      </c>
      <c r="O384" s="17">
        <f t="shared" si="112"/>
        <v>0</v>
      </c>
      <c r="P384" s="13">
        <f t="shared" ca="1" si="103"/>
        <v>159.007893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44493</v>
      </c>
      <c r="B385" s="70">
        <f t="shared" ca="1" si="116"/>
        <v>1159.007893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1.0329686251008301</v>
      </c>
      <c r="G385" s="13">
        <f t="shared" si="107"/>
        <v>1</v>
      </c>
      <c r="H385" s="13">
        <f t="shared" ca="1" si="100"/>
        <v>1.0329686300000001</v>
      </c>
      <c r="I385" s="12">
        <f t="shared" si="108"/>
        <v>0.12</v>
      </c>
      <c r="J385" s="34">
        <f t="shared" si="109"/>
        <v>44120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1.1590078930000001</v>
      </c>
      <c r="O385" s="17">
        <f t="shared" si="112"/>
        <v>0</v>
      </c>
      <c r="P385" s="13">
        <f t="shared" ca="1" si="103"/>
        <v>159.007893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44494</v>
      </c>
      <c r="B386" s="70">
        <f t="shared" ca="1" si="116"/>
        <v>1159.007893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1.0329686251008301</v>
      </c>
      <c r="G386" s="13">
        <f t="shared" si="107"/>
        <v>1</v>
      </c>
      <c r="H386" s="13">
        <f t="shared" ca="1" si="100"/>
        <v>1.0329686300000001</v>
      </c>
      <c r="I386" s="12">
        <f t="shared" si="108"/>
        <v>0.12</v>
      </c>
      <c r="J386" s="34">
        <f t="shared" si="109"/>
        <v>44120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1.1590078930000001</v>
      </c>
      <c r="O386" s="17">
        <f t="shared" si="112"/>
        <v>0</v>
      </c>
      <c r="P386" s="13">
        <f t="shared" ca="1" si="103"/>
        <v>159.007893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44495</v>
      </c>
      <c r="B387" s="70">
        <f t="shared" ca="1" si="116"/>
        <v>1159.8038839999999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1.0332133043790599</v>
      </c>
      <c r="G387" s="13">
        <f t="shared" si="107"/>
        <v>1</v>
      </c>
      <c r="H387" s="13">
        <f t="shared" ca="1" si="100"/>
        <v>1.0332132999999999</v>
      </c>
      <c r="I387" s="12">
        <f t="shared" si="108"/>
        <v>0.12</v>
      </c>
      <c r="J387" s="34">
        <f t="shared" si="109"/>
        <v>44120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1.159803884</v>
      </c>
      <c r="O387" s="17">
        <f t="shared" si="112"/>
        <v>0</v>
      </c>
      <c r="P387" s="13">
        <f t="shared" ca="1" si="103"/>
        <v>159.80388400000001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44496</v>
      </c>
      <c r="B388" s="70">
        <f t="shared" ca="1" si="116"/>
        <v>1160.600434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1.0334580416144701</v>
      </c>
      <c r="G388" s="13">
        <f t="shared" si="107"/>
        <v>1</v>
      </c>
      <c r="H388" s="13">
        <f t="shared" ca="1" si="100"/>
        <v>1.03345804</v>
      </c>
      <c r="I388" s="12">
        <f t="shared" si="108"/>
        <v>0.12</v>
      </c>
      <c r="J388" s="34">
        <f t="shared" si="109"/>
        <v>44120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1.160600434</v>
      </c>
      <c r="O388" s="17">
        <f t="shared" si="112"/>
        <v>0</v>
      </c>
      <c r="P388" s="13">
        <f t="shared" ca="1" si="103"/>
        <v>160.60043400000001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44497</v>
      </c>
      <c r="B389" s="70">
        <f t="shared" ca="1" si="116"/>
        <v>1161.397534</v>
      </c>
      <c r="C389" s="6">
        <f t="shared" si="106"/>
        <v>1000</v>
      </c>
      <c r="D389" s="12">
        <f ca="1">IF(A389&lt;$B$1,VLOOKUP(A389,[1]DI!$A$4:$B$15000,2,FALSE),0)</f>
        <v>7.6499999999999999E-2</v>
      </c>
      <c r="E389" s="13">
        <f t="shared" ca="1" si="99"/>
        <v>1.0002925600000001</v>
      </c>
      <c r="F389" s="13">
        <f ca="1">(TRUNC(PRODUCT($E$12:$E388),16))</f>
        <v>1.0337028368207899</v>
      </c>
      <c r="G389" s="13">
        <f t="shared" si="107"/>
        <v>1</v>
      </c>
      <c r="H389" s="13">
        <f t="shared" ca="1" si="100"/>
        <v>1.0337028399999999</v>
      </c>
      <c r="I389" s="12">
        <f t="shared" si="108"/>
        <v>0.12</v>
      </c>
      <c r="J389" s="34">
        <f t="shared" si="109"/>
        <v>44120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1.161397534</v>
      </c>
      <c r="O389" s="17">
        <f t="shared" si="112"/>
        <v>0</v>
      </c>
      <c r="P389" s="13">
        <f t="shared" ca="1" si="103"/>
        <v>161.39753400000001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44498</v>
      </c>
      <c r="B390" s="70">
        <f t="shared" ca="1" si="116"/>
        <v>1162.2598829999999</v>
      </c>
      <c r="C390" s="6">
        <f t="shared" si="106"/>
        <v>1000</v>
      </c>
      <c r="D390" s="12">
        <f ca="1">IF(A390&lt;$B$1,VLOOKUP(A390,[1]DI!$A$4:$B$15000,2,FALSE),0)</f>
        <v>7.6499999999999999E-2</v>
      </c>
      <c r="E390" s="13">
        <f t="shared" ca="1" si="99"/>
        <v>1.0002925600000001</v>
      </c>
      <c r="F390" s="13">
        <f ca="1">(TRUNC(PRODUCT($E$12:$E389),16))</f>
        <v>1.03400525692273</v>
      </c>
      <c r="G390" s="13">
        <f t="shared" si="107"/>
        <v>1</v>
      </c>
      <c r="H390" s="13">
        <f t="shared" ca="1" si="100"/>
        <v>1.03400526</v>
      </c>
      <c r="I390" s="12">
        <f t="shared" si="108"/>
        <v>0.12</v>
      </c>
      <c r="J390" s="34">
        <f t="shared" si="109"/>
        <v>44120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1.1622598829999999</v>
      </c>
      <c r="O390" s="17">
        <f t="shared" si="112"/>
        <v>0</v>
      </c>
      <c r="P390" s="13">
        <f t="shared" ca="1" si="103"/>
        <v>162.259883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44499</v>
      </c>
      <c r="B391" s="70">
        <f t="shared" ca="1" si="116"/>
        <v>1163.1228739999999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1.03430776550069</v>
      </c>
      <c r="G391" s="13">
        <f t="shared" si="107"/>
        <v>1</v>
      </c>
      <c r="H391" s="13">
        <f t="shared" ca="1" si="100"/>
        <v>1.0343077700000001</v>
      </c>
      <c r="I391" s="12">
        <f t="shared" si="108"/>
        <v>0.12</v>
      </c>
      <c r="J391" s="34">
        <f t="shared" si="109"/>
        <v>44120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1.1631228739999999</v>
      </c>
      <c r="O391" s="17">
        <f t="shared" si="112"/>
        <v>0</v>
      </c>
      <c r="P391" s="13">
        <f t="shared" ca="1" si="103"/>
        <v>163.122874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44500</v>
      </c>
      <c r="B392" s="70">
        <f t="shared" ca="1" si="116"/>
        <v>1163.1228739999999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1.03430776550069</v>
      </c>
      <c r="G392" s="13">
        <f t="shared" si="107"/>
        <v>1</v>
      </c>
      <c r="H392" s="13">
        <f t="shared" ca="1" si="100"/>
        <v>1.0343077700000001</v>
      </c>
      <c r="I392" s="12">
        <f t="shared" si="108"/>
        <v>0.12</v>
      </c>
      <c r="J392" s="34">
        <f t="shared" si="109"/>
        <v>44120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1.1631228739999999</v>
      </c>
      <c r="O392" s="17">
        <f t="shared" si="112"/>
        <v>0</v>
      </c>
      <c r="P392" s="13">
        <f t="shared" ca="1" si="103"/>
        <v>163.122874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44501</v>
      </c>
      <c r="B393" s="70">
        <f t="shared" ca="1" si="116"/>
        <v>1163.1228739999999</v>
      </c>
      <c r="C393" s="6">
        <f t="shared" si="106"/>
        <v>1000</v>
      </c>
      <c r="D393" s="12">
        <f ca="1">IF(A393&lt;$B$1,VLOOKUP(A393,[1]DI!$A$4:$B$15000,2,FALSE),0)</f>
        <v>7.6499999999999999E-2</v>
      </c>
      <c r="E393" s="13">
        <f t="shared" ca="1" si="99"/>
        <v>1.0002925600000001</v>
      </c>
      <c r="F393" s="13">
        <f ca="1">(TRUNC(PRODUCT($E$12:$E392),16))</f>
        <v>1.03430776550069</v>
      </c>
      <c r="G393" s="13">
        <f t="shared" si="107"/>
        <v>1</v>
      </c>
      <c r="H393" s="13">
        <f t="shared" ca="1" si="100"/>
        <v>1.0343077700000001</v>
      </c>
      <c r="I393" s="12">
        <f t="shared" si="108"/>
        <v>0.12</v>
      </c>
      <c r="J393" s="34">
        <f t="shared" si="109"/>
        <v>44120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1.1631228739999999</v>
      </c>
      <c r="O393" s="17">
        <f t="shared" si="112"/>
        <v>0</v>
      </c>
      <c r="P393" s="13">
        <f t="shared" ca="1" si="103"/>
        <v>163.122874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44502</v>
      </c>
      <c r="B394" s="70">
        <f t="shared" ca="1" si="116"/>
        <v>1163.9864950000001</v>
      </c>
      <c r="C394" s="6">
        <f t="shared" si="106"/>
        <v>1000</v>
      </c>
      <c r="D394" s="12">
        <f ca="1">IF(A394&lt;$B$1,VLOOKUP(A394,[1]DI!$A$4:$B$15000,2,FALSE),0)</f>
        <v>0</v>
      </c>
      <c r="E394" s="13">
        <f t="shared" ca="1" si="99"/>
        <v>1</v>
      </c>
      <c r="F394" s="13">
        <f ca="1">(TRUNC(PRODUCT($E$12:$E393),16))</f>
        <v>1.03461036258057</v>
      </c>
      <c r="G394" s="13">
        <f t="shared" si="107"/>
        <v>1</v>
      </c>
      <c r="H394" s="13">
        <f t="shared" ca="1" si="100"/>
        <v>1.0346103600000001</v>
      </c>
      <c r="I394" s="12">
        <f t="shared" si="108"/>
        <v>0.12</v>
      </c>
      <c r="J394" s="34">
        <f t="shared" si="109"/>
        <v>44120</v>
      </c>
      <c r="K394" s="2">
        <f t="shared" si="110"/>
        <v>261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1.1639864950000001</v>
      </c>
      <c r="O394" s="17">
        <f t="shared" si="112"/>
        <v>0</v>
      </c>
      <c r="P394" s="13">
        <f t="shared" ca="1" si="103"/>
        <v>163.98649499999999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44503</v>
      </c>
      <c r="B395" s="70">
        <f t="shared" ca="1" si="116"/>
        <v>1163.9864950000001</v>
      </c>
      <c r="C395" s="6">
        <f t="shared" si="106"/>
        <v>1000</v>
      </c>
      <c r="D395" s="12">
        <f ca="1">IF(A395&lt;$B$1,VLOOKUP(A395,[1]DI!$A$4:$B$15000,2,FALSE),0)</f>
        <v>7.6499999999999999E-2</v>
      </c>
      <c r="E395" s="13">
        <f t="shared" ca="1" si="99"/>
        <v>1.0002925600000001</v>
      </c>
      <c r="F395" s="13">
        <f ca="1">(TRUNC(PRODUCT($E$12:$E394),16))</f>
        <v>1.03461036258057</v>
      </c>
      <c r="G395" s="13">
        <f t="shared" si="107"/>
        <v>1</v>
      </c>
      <c r="H395" s="13">
        <f t="shared" ca="1" si="100"/>
        <v>1.0346103600000001</v>
      </c>
      <c r="I395" s="12">
        <f t="shared" si="108"/>
        <v>0.12</v>
      </c>
      <c r="J395" s="34">
        <f t="shared" si="109"/>
        <v>44120</v>
      </c>
      <c r="K395" s="2">
        <f t="shared" si="110"/>
        <v>262</v>
      </c>
      <c r="L395" s="17">
        <f t="shared" si="111"/>
        <v>262</v>
      </c>
      <c r="M395" s="11">
        <f t="shared" si="101"/>
        <v>1.1250481729999999</v>
      </c>
      <c r="N395" s="11">
        <f t="shared" ca="1" si="102"/>
        <v>1.1639864950000001</v>
      </c>
      <c r="O395" s="17">
        <f t="shared" si="112"/>
        <v>0</v>
      </c>
      <c r="P395" s="13">
        <f t="shared" ca="1" si="103"/>
        <v>163.98649499999999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44504</v>
      </c>
      <c r="B396" s="70">
        <f t="shared" ca="1" si="116"/>
        <v>1164.8507709999999</v>
      </c>
      <c r="C396" s="6">
        <f t="shared" si="106"/>
        <v>1000</v>
      </c>
      <c r="D396" s="12">
        <f ca="1">IF(A396&lt;$B$1,VLOOKUP(A396,[1]DI!$A$4:$B$15000,2,FALSE),0)</f>
        <v>7.6499999999999999E-2</v>
      </c>
      <c r="E396" s="13">
        <f t="shared" ref="E396:E459" ca="1" si="117">ROUND(((1+D396)^(1/252)),8)</f>
        <v>1.0002925600000001</v>
      </c>
      <c r="F396" s="13">
        <f ca="1">(TRUNC(PRODUCT($E$12:$E395),16))</f>
        <v>1.03491304818824</v>
      </c>
      <c r="G396" s="13">
        <f t="shared" si="107"/>
        <v>1</v>
      </c>
      <c r="H396" s="13">
        <f t="shared" ref="H396:H459" ca="1" si="118">ROUND(F396/G396,8)</f>
        <v>1.0349130499999999</v>
      </c>
      <c r="I396" s="12">
        <f t="shared" si="108"/>
        <v>0.12</v>
      </c>
      <c r="J396" s="34">
        <f t="shared" si="109"/>
        <v>44120</v>
      </c>
      <c r="K396" s="2">
        <f t="shared" si="110"/>
        <v>263</v>
      </c>
      <c r="L396" s="17">
        <f t="shared" si="111"/>
        <v>263</v>
      </c>
      <c r="M396" s="11">
        <f t="shared" ref="M396:M459" si="119">ROUND((I396+1)^(L396/252),9)</f>
        <v>1.12555424</v>
      </c>
      <c r="N396" s="11">
        <f t="shared" ref="N396:N459" ca="1" si="120">ROUND(H396*M396,9)</f>
        <v>1.164850771</v>
      </c>
      <c r="O396" s="17">
        <f t="shared" si="112"/>
        <v>0</v>
      </c>
      <c r="P396" s="13">
        <f t="shared" ref="P396:P459" ca="1" si="121">TRUNC(((N396-1)*C396),8)</f>
        <v>164.85077100000001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44505</v>
      </c>
      <c r="B397" s="70">
        <f t="shared" ca="1" si="116"/>
        <v>1165.71568</v>
      </c>
      <c r="C397" s="6">
        <f t="shared" ref="C397:C460" si="124">(C396-S396)</f>
        <v>1000</v>
      </c>
      <c r="D397" s="12">
        <f ca="1">IF(A397&lt;$B$1,VLOOKUP(A397,[1]DI!$A$4:$B$15000,2,FALSE),0)</f>
        <v>7.6499999999999999E-2</v>
      </c>
      <c r="E397" s="13">
        <f t="shared" ca="1" si="117"/>
        <v>1.0002925600000001</v>
      </c>
      <c r="F397" s="13">
        <f ca="1">(TRUNC(PRODUCT($E$12:$E396),16))</f>
        <v>1.03521582234962</v>
      </c>
      <c r="G397" s="13">
        <f t="shared" ref="G397:G460" si="125">IF(O396&gt;0,F396,G396)</f>
        <v>1</v>
      </c>
      <c r="H397" s="13">
        <f t="shared" ca="1" si="118"/>
        <v>1.0352158199999999</v>
      </c>
      <c r="I397" s="12">
        <f t="shared" ref="I397:I460" si="126">I396</f>
        <v>0.12</v>
      </c>
      <c r="J397" s="34">
        <f t="shared" ref="J397:J460" si="127">IF(O396&gt;0,VLOOKUP(O396,X$12:AH$150,2),J396)</f>
        <v>44120</v>
      </c>
      <c r="K397" s="2">
        <f t="shared" ref="K397:K460" si="128">IF(A397&gt;J397,IF(NETWORKDAYS(J397,A397,$X$31:$X$544)-1=0,1,NETWORKDAYS(J397,A397,$X$31:$X$544)-1),0)</f>
        <v>264</v>
      </c>
      <c r="L397" s="17">
        <f t="shared" ref="L397:L460" si="129">IF(AND(K397=1,K396=1),1,IF(K397&gt;0,IF(K397=K396,K397+1,K397),0))</f>
        <v>264</v>
      </c>
      <c r="M397" s="11">
        <f t="shared" si="119"/>
        <v>1.1260605349999999</v>
      </c>
      <c r="N397" s="11">
        <f t="shared" ca="1" si="120"/>
        <v>1.1657156799999999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165.71567999999999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44506</v>
      </c>
      <c r="B398" s="70">
        <f t="shared" ref="B398:B461" ca="1" si="134">IF(A398&lt;=TODAY(),C398+P398,IF(AND(A398&gt;TODAY(),A398&lt;=$B$1),IF(VLOOKUP(TODAY(),$A$10:$D$5000,4,FALSE)=0,"n.d",C398+P398),"n.d"))</f>
        <v>1166.5812430000001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1.03551868509061</v>
      </c>
      <c r="G398" s="13">
        <f t="shared" si="125"/>
        <v>1</v>
      </c>
      <c r="H398" s="13">
        <f t="shared" ca="1" si="118"/>
        <v>1.03551869</v>
      </c>
      <c r="I398" s="12">
        <f t="shared" si="126"/>
        <v>0.12</v>
      </c>
      <c r="J398" s="34">
        <f t="shared" si="127"/>
        <v>44120</v>
      </c>
      <c r="K398" s="2">
        <f t="shared" si="128"/>
        <v>264</v>
      </c>
      <c r="L398" s="17">
        <f t="shared" si="129"/>
        <v>265</v>
      </c>
      <c r="M398" s="11">
        <f t="shared" si="119"/>
        <v>1.1265670569999999</v>
      </c>
      <c r="N398" s="11">
        <f t="shared" ca="1" si="120"/>
        <v>1.166581243</v>
      </c>
      <c r="O398" s="17">
        <f t="shared" si="130"/>
        <v>0</v>
      </c>
      <c r="P398" s="13">
        <f t="shared" ca="1" si="121"/>
        <v>166.581243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44507</v>
      </c>
      <c r="B399" s="70">
        <f t="shared" ca="1" si="134"/>
        <v>1166.5812430000001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1.03551868509061</v>
      </c>
      <c r="G399" s="13">
        <f t="shared" si="125"/>
        <v>1</v>
      </c>
      <c r="H399" s="13">
        <f t="shared" ca="1" si="118"/>
        <v>1.03551869</v>
      </c>
      <c r="I399" s="12">
        <f t="shared" si="126"/>
        <v>0.12</v>
      </c>
      <c r="J399" s="34">
        <f t="shared" si="127"/>
        <v>44120</v>
      </c>
      <c r="K399" s="2">
        <f t="shared" si="128"/>
        <v>264</v>
      </c>
      <c r="L399" s="17">
        <f t="shared" si="129"/>
        <v>265</v>
      </c>
      <c r="M399" s="11">
        <f t="shared" si="119"/>
        <v>1.1265670569999999</v>
      </c>
      <c r="N399" s="11">
        <f t="shared" ca="1" si="120"/>
        <v>1.166581243</v>
      </c>
      <c r="O399" s="17">
        <f t="shared" si="130"/>
        <v>0</v>
      </c>
      <c r="P399" s="13">
        <f t="shared" ca="1" si="121"/>
        <v>166.581243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44508</v>
      </c>
      <c r="B400" s="70">
        <f t="shared" ca="1" si="134"/>
        <v>1166.5812430000001</v>
      </c>
      <c r="C400" s="6">
        <f t="shared" si="124"/>
        <v>1000</v>
      </c>
      <c r="D400" s="12">
        <f ca="1">IF(A400&lt;$B$1,VLOOKUP(A400,[1]DI!$A$4:$B$15000,2,FALSE),0)</f>
        <v>7.6499999999999999E-2</v>
      </c>
      <c r="E400" s="13">
        <f t="shared" ca="1" si="117"/>
        <v>1.0002925600000001</v>
      </c>
      <c r="F400" s="13">
        <f ca="1">(TRUNC(PRODUCT($E$12:$E399),16))</f>
        <v>1.03551868509061</v>
      </c>
      <c r="G400" s="13">
        <f t="shared" si="125"/>
        <v>1</v>
      </c>
      <c r="H400" s="13">
        <f t="shared" ca="1" si="118"/>
        <v>1.03551869</v>
      </c>
      <c r="I400" s="12">
        <f t="shared" si="126"/>
        <v>0.12</v>
      </c>
      <c r="J400" s="34">
        <f t="shared" si="127"/>
        <v>44120</v>
      </c>
      <c r="K400" s="2">
        <f t="shared" si="128"/>
        <v>265</v>
      </c>
      <c r="L400" s="17">
        <f t="shared" si="129"/>
        <v>265</v>
      </c>
      <c r="M400" s="11">
        <f t="shared" si="119"/>
        <v>1.1265670569999999</v>
      </c>
      <c r="N400" s="11">
        <f t="shared" ca="1" si="120"/>
        <v>1.166581243</v>
      </c>
      <c r="O400" s="17">
        <f t="shared" si="130"/>
        <v>0</v>
      </c>
      <c r="P400" s="13">
        <f t="shared" ca="1" si="121"/>
        <v>166.581243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44509</v>
      </c>
      <c r="B401" s="70">
        <f t="shared" ca="1" si="134"/>
        <v>1167.4474399999999</v>
      </c>
      <c r="C401" s="6">
        <f t="shared" si="124"/>
        <v>1000</v>
      </c>
      <c r="D401" s="12">
        <f ca="1">IF(A401&lt;$B$1,VLOOKUP(A401,[1]DI!$A$4:$B$15000,2,FALSE),0)</f>
        <v>7.6499999999999999E-2</v>
      </c>
      <c r="E401" s="13">
        <f t="shared" ca="1" si="117"/>
        <v>1.0002925600000001</v>
      </c>
      <c r="F401" s="13">
        <f ca="1">(TRUNC(PRODUCT($E$12:$E400),16))</f>
        <v>1.03582163643712</v>
      </c>
      <c r="G401" s="13">
        <f t="shared" si="125"/>
        <v>1</v>
      </c>
      <c r="H401" s="13">
        <f t="shared" ca="1" si="118"/>
        <v>1.03582164</v>
      </c>
      <c r="I401" s="12">
        <f t="shared" si="126"/>
        <v>0.12</v>
      </c>
      <c r="J401" s="34">
        <f t="shared" si="127"/>
        <v>44120</v>
      </c>
      <c r="K401" s="2">
        <f t="shared" si="128"/>
        <v>266</v>
      </c>
      <c r="L401" s="17">
        <f t="shared" si="129"/>
        <v>266</v>
      </c>
      <c r="M401" s="11">
        <f t="shared" si="119"/>
        <v>1.127073808</v>
      </c>
      <c r="N401" s="11">
        <f t="shared" ca="1" si="120"/>
        <v>1.1674474399999999</v>
      </c>
      <c r="O401" s="17">
        <f t="shared" si="130"/>
        <v>0</v>
      </c>
      <c r="P401" s="13">
        <f t="shared" ca="1" si="121"/>
        <v>167.44744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44510</v>
      </c>
      <c r="B402" s="70">
        <f t="shared" ca="1" si="134"/>
        <v>1168.3142809999999</v>
      </c>
      <c r="C402" s="6">
        <f t="shared" si="124"/>
        <v>1000</v>
      </c>
      <c r="D402" s="12">
        <f ca="1">IF(A402&lt;$B$1,VLOOKUP(A402,[1]DI!$A$4:$B$15000,2,FALSE),0)</f>
        <v>7.6499999999999999E-2</v>
      </c>
      <c r="E402" s="13">
        <f t="shared" ca="1" si="117"/>
        <v>1.0002925600000001</v>
      </c>
      <c r="F402" s="13">
        <f ca="1">(TRUNC(PRODUCT($E$12:$E401),16))</f>
        <v>1.03612467641508</v>
      </c>
      <c r="G402" s="13">
        <f t="shared" si="125"/>
        <v>1</v>
      </c>
      <c r="H402" s="13">
        <f t="shared" ca="1" si="118"/>
        <v>1.0361246799999999</v>
      </c>
      <c r="I402" s="12">
        <f t="shared" si="126"/>
        <v>0.12</v>
      </c>
      <c r="J402" s="34">
        <f t="shared" si="127"/>
        <v>44120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1.168314281</v>
      </c>
      <c r="O402" s="17">
        <f t="shared" si="130"/>
        <v>0</v>
      </c>
      <c r="P402" s="13">
        <f t="shared" ca="1" si="121"/>
        <v>168.31428099999999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44511</v>
      </c>
      <c r="B403" s="70">
        <f t="shared" ca="1" si="134"/>
        <v>1169.181767</v>
      </c>
      <c r="C403" s="6">
        <f t="shared" si="124"/>
        <v>1000</v>
      </c>
      <c r="D403" s="12">
        <f ca="1">IF(A403&lt;$B$1,VLOOKUP(A403,[1]DI!$A$4:$B$15000,2,FALSE),0)</f>
        <v>7.6499999999999999E-2</v>
      </c>
      <c r="E403" s="13">
        <f t="shared" ca="1" si="117"/>
        <v>1.0002925600000001</v>
      </c>
      <c r="F403" s="13">
        <f ca="1">(TRUNC(PRODUCT($E$12:$E402),16))</f>
        <v>1.0364278050504101</v>
      </c>
      <c r="G403" s="13">
        <f t="shared" si="125"/>
        <v>1</v>
      </c>
      <c r="H403" s="13">
        <f t="shared" ca="1" si="118"/>
        <v>1.0364278099999999</v>
      </c>
      <c r="I403" s="12">
        <f t="shared" si="126"/>
        <v>0.12</v>
      </c>
      <c r="J403" s="34">
        <f t="shared" si="127"/>
        <v>44120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1.169181767</v>
      </c>
      <c r="O403" s="17">
        <f t="shared" si="130"/>
        <v>0</v>
      </c>
      <c r="P403" s="13">
        <f t="shared" ca="1" si="121"/>
        <v>169.18176700000001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44512</v>
      </c>
      <c r="B404" s="70">
        <f t="shared" ca="1" si="134"/>
        <v>1170.049888</v>
      </c>
      <c r="C404" s="6">
        <f t="shared" si="124"/>
        <v>1000</v>
      </c>
      <c r="D404" s="12">
        <f ca="1">IF(A404&lt;$B$1,VLOOKUP(A404,[1]DI!$A$4:$B$15000,2,FALSE),0)</f>
        <v>7.6499999999999999E-2</v>
      </c>
      <c r="E404" s="13">
        <f t="shared" ca="1" si="117"/>
        <v>1.0002925600000001</v>
      </c>
      <c r="F404" s="13">
        <f ca="1">(TRUNC(PRODUCT($E$12:$E403),16))</f>
        <v>1.03673102236905</v>
      </c>
      <c r="G404" s="13">
        <f t="shared" si="125"/>
        <v>1</v>
      </c>
      <c r="H404" s="13">
        <f t="shared" ca="1" si="118"/>
        <v>1.0367310199999999</v>
      </c>
      <c r="I404" s="12">
        <f t="shared" si="126"/>
        <v>0.12</v>
      </c>
      <c r="J404" s="34">
        <f t="shared" si="127"/>
        <v>44120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1.1700498880000001</v>
      </c>
      <c r="O404" s="17">
        <f t="shared" si="130"/>
        <v>0</v>
      </c>
      <c r="P404" s="13">
        <f t="shared" ca="1" si="121"/>
        <v>170.04988800000001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44513</v>
      </c>
      <c r="B405" s="70">
        <f t="shared" ca="1" si="134"/>
        <v>1170.9186649999999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1.0370343283969601</v>
      </c>
      <c r="G405" s="13">
        <f t="shared" si="125"/>
        <v>1</v>
      </c>
      <c r="H405" s="13">
        <f t="shared" ca="1" si="118"/>
        <v>1.03703433</v>
      </c>
      <c r="I405" s="12">
        <f t="shared" si="126"/>
        <v>0.12</v>
      </c>
      <c r="J405" s="34">
        <f t="shared" si="127"/>
        <v>44120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1.1709186650000001</v>
      </c>
      <c r="O405" s="17">
        <f t="shared" si="130"/>
        <v>0</v>
      </c>
      <c r="P405" s="13">
        <f t="shared" ca="1" si="121"/>
        <v>170.918665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44514</v>
      </c>
      <c r="B406" s="70">
        <f t="shared" ca="1" si="134"/>
        <v>1170.9186649999999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1.0370343283969601</v>
      </c>
      <c r="G406" s="13">
        <f t="shared" si="125"/>
        <v>1</v>
      </c>
      <c r="H406" s="13">
        <f t="shared" ca="1" si="118"/>
        <v>1.03703433</v>
      </c>
      <c r="I406" s="12">
        <f t="shared" si="126"/>
        <v>0.12</v>
      </c>
      <c r="J406" s="34">
        <f t="shared" si="127"/>
        <v>44120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1.1709186650000001</v>
      </c>
      <c r="O406" s="17">
        <f t="shared" si="130"/>
        <v>0</v>
      </c>
      <c r="P406" s="13">
        <f t="shared" ca="1" si="121"/>
        <v>170.918665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44515</v>
      </c>
      <c r="B407" s="70">
        <f t="shared" ca="1" si="134"/>
        <v>1170.9186649999999</v>
      </c>
      <c r="C407" s="6">
        <f t="shared" si="124"/>
        <v>1000</v>
      </c>
      <c r="D407" s="12">
        <f ca="1">IF(A407&lt;$B$1,VLOOKUP(A407,[1]DI!$A$4:$B$15000,2,FALSE),0)</f>
        <v>0</v>
      </c>
      <c r="E407" s="13">
        <f t="shared" ca="1" si="117"/>
        <v>1</v>
      </c>
      <c r="F407" s="13">
        <f ca="1">(TRUNC(PRODUCT($E$12:$E406),16))</f>
        <v>1.0370343283969601</v>
      </c>
      <c r="G407" s="13">
        <f t="shared" si="125"/>
        <v>1</v>
      </c>
      <c r="H407" s="13">
        <f t="shared" ca="1" si="118"/>
        <v>1.03703433</v>
      </c>
      <c r="I407" s="12">
        <f t="shared" si="126"/>
        <v>0.12</v>
      </c>
      <c r="J407" s="34">
        <f t="shared" si="127"/>
        <v>44120</v>
      </c>
      <c r="K407" s="2">
        <f t="shared" si="128"/>
        <v>269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1.1709186650000001</v>
      </c>
      <c r="O407" s="17">
        <f t="shared" si="130"/>
        <v>0</v>
      </c>
      <c r="P407" s="13">
        <f t="shared" ca="1" si="121"/>
        <v>170.918665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44516</v>
      </c>
      <c r="B408" s="70">
        <f t="shared" ca="1" si="134"/>
        <v>1170.9186649999999</v>
      </c>
      <c r="C408" s="6">
        <f t="shared" si="124"/>
        <v>1000</v>
      </c>
      <c r="D408" s="12">
        <f ca="1">IF(A408&lt;$B$1,VLOOKUP(A408,[1]DI!$A$4:$B$15000,2,FALSE),0)</f>
        <v>7.6499999999999999E-2</v>
      </c>
      <c r="E408" s="13">
        <f t="shared" ca="1" si="117"/>
        <v>1.0002925600000001</v>
      </c>
      <c r="F408" s="13">
        <f ca="1">(TRUNC(PRODUCT($E$12:$E407),16))</f>
        <v>1.0370343283969601</v>
      </c>
      <c r="G408" s="13">
        <f t="shared" si="125"/>
        <v>1</v>
      </c>
      <c r="H408" s="13">
        <f t="shared" ca="1" si="118"/>
        <v>1.03703433</v>
      </c>
      <c r="I408" s="12">
        <f t="shared" si="126"/>
        <v>0.12</v>
      </c>
      <c r="J408" s="34">
        <f t="shared" si="127"/>
        <v>44120</v>
      </c>
      <c r="K408" s="2">
        <f t="shared" si="128"/>
        <v>270</v>
      </c>
      <c r="L408" s="17">
        <f t="shared" si="129"/>
        <v>270</v>
      </c>
      <c r="M408" s="11">
        <f t="shared" si="119"/>
        <v>1.129103089</v>
      </c>
      <c r="N408" s="11">
        <f t="shared" ca="1" si="120"/>
        <v>1.1709186650000001</v>
      </c>
      <c r="O408" s="17">
        <f t="shared" si="130"/>
        <v>0</v>
      </c>
      <c r="P408" s="13">
        <f t="shared" ca="1" si="121"/>
        <v>170.918665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44517</v>
      </c>
      <c r="B409" s="70">
        <f t="shared" ca="1" si="134"/>
        <v>1171.788078</v>
      </c>
      <c r="C409" s="6">
        <f t="shared" si="124"/>
        <v>1000</v>
      </c>
      <c r="D409" s="12">
        <f ca="1">IF(A409&lt;$B$1,VLOOKUP(A409,[1]DI!$A$4:$B$15000,2,FALSE),0)</f>
        <v>7.6499999999999999E-2</v>
      </c>
      <c r="E409" s="13">
        <f t="shared" ca="1" si="117"/>
        <v>1.0002925600000001</v>
      </c>
      <c r="F409" s="13">
        <f ca="1">(TRUNC(PRODUCT($E$12:$E408),16))</f>
        <v>1.03733772316007</v>
      </c>
      <c r="G409" s="13">
        <f t="shared" si="125"/>
        <v>1</v>
      </c>
      <c r="H409" s="13">
        <f t="shared" ca="1" si="118"/>
        <v>1.03733772</v>
      </c>
      <c r="I409" s="12">
        <f t="shared" si="126"/>
        <v>0.12</v>
      </c>
      <c r="J409" s="34">
        <f t="shared" si="127"/>
        <v>44120</v>
      </c>
      <c r="K409" s="2">
        <f t="shared" si="128"/>
        <v>271</v>
      </c>
      <c r="L409" s="17">
        <f t="shared" si="129"/>
        <v>271</v>
      </c>
      <c r="M409" s="11">
        <f t="shared" si="119"/>
        <v>1.12961098</v>
      </c>
      <c r="N409" s="11">
        <f t="shared" ca="1" si="120"/>
        <v>1.1717880780000001</v>
      </c>
      <c r="O409" s="17">
        <f t="shared" si="130"/>
        <v>0</v>
      </c>
      <c r="P409" s="13">
        <f t="shared" ca="1" si="121"/>
        <v>171.78807800000001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44518</v>
      </c>
      <c r="B410" s="70">
        <f t="shared" ca="1" si="134"/>
        <v>1172.65815</v>
      </c>
      <c r="C410" s="6">
        <f t="shared" si="124"/>
        <v>1000</v>
      </c>
      <c r="D410" s="12">
        <f ca="1">IF(A410&lt;$B$1,VLOOKUP(A410,[1]DI!$A$4:$B$15000,2,FALSE),0)</f>
        <v>7.6499999999999999E-2</v>
      </c>
      <c r="E410" s="13">
        <f t="shared" ca="1" si="117"/>
        <v>1.0002925600000001</v>
      </c>
      <c r="F410" s="13">
        <f ca="1">(TRUNC(PRODUCT($E$12:$E409),16))</f>
        <v>1.0376412066843601</v>
      </c>
      <c r="G410" s="13">
        <f t="shared" si="125"/>
        <v>1</v>
      </c>
      <c r="H410" s="13">
        <f t="shared" ca="1" si="118"/>
        <v>1.0376412100000001</v>
      </c>
      <c r="I410" s="12">
        <f t="shared" si="126"/>
        <v>0.12</v>
      </c>
      <c r="J410" s="34">
        <f t="shared" si="127"/>
        <v>44120</v>
      </c>
      <c r="K410" s="2">
        <f t="shared" si="128"/>
        <v>272</v>
      </c>
      <c r="L410" s="17">
        <f t="shared" si="129"/>
        <v>272</v>
      </c>
      <c r="M410" s="11">
        <f t="shared" si="119"/>
        <v>1.1301190999999999</v>
      </c>
      <c r="N410" s="11">
        <f t="shared" ca="1" si="120"/>
        <v>1.17265815</v>
      </c>
      <c r="O410" s="17">
        <f t="shared" si="130"/>
        <v>0</v>
      </c>
      <c r="P410" s="13">
        <f t="shared" ca="1" si="121"/>
        <v>172.65815000000001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44519</v>
      </c>
      <c r="B411" s="70">
        <f t="shared" ca="1" si="134"/>
        <v>1173.5288580000001</v>
      </c>
      <c r="C411" s="6">
        <f t="shared" si="124"/>
        <v>1000</v>
      </c>
      <c r="D411" s="12">
        <f ca="1">IF(A411&lt;$B$1,VLOOKUP(A411,[1]DI!$A$4:$B$15000,2,FALSE),0)</f>
        <v>7.6499999999999999E-2</v>
      </c>
      <c r="E411" s="13">
        <f t="shared" ca="1" si="117"/>
        <v>1.0002925600000001</v>
      </c>
      <c r="F411" s="13">
        <f ca="1">(TRUNC(PRODUCT($E$12:$E410),16))</f>
        <v>1.0379447789957901</v>
      </c>
      <c r="G411" s="13">
        <f t="shared" si="125"/>
        <v>1</v>
      </c>
      <c r="H411" s="13">
        <f t="shared" ca="1" si="118"/>
        <v>1.0379447799999999</v>
      </c>
      <c r="I411" s="12">
        <f t="shared" si="126"/>
        <v>0.12</v>
      </c>
      <c r="J411" s="34">
        <f t="shared" si="127"/>
        <v>44120</v>
      </c>
      <c r="K411" s="2">
        <f t="shared" si="128"/>
        <v>273</v>
      </c>
      <c r="L411" s="17">
        <f t="shared" si="129"/>
        <v>273</v>
      </c>
      <c r="M411" s="11">
        <f t="shared" si="119"/>
        <v>1.130627448</v>
      </c>
      <c r="N411" s="11">
        <f t="shared" ca="1" si="120"/>
        <v>1.1735288580000001</v>
      </c>
      <c r="O411" s="17">
        <f t="shared" si="130"/>
        <v>0</v>
      </c>
      <c r="P411" s="13">
        <f t="shared" ca="1" si="121"/>
        <v>173.52885800000001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44520</v>
      </c>
      <c r="B412" s="70">
        <f t="shared" ca="1" si="134"/>
        <v>1174.4002129999999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1.03824844012033</v>
      </c>
      <c r="G412" s="13">
        <f t="shared" si="125"/>
        <v>1</v>
      </c>
      <c r="H412" s="13">
        <f t="shared" ca="1" si="118"/>
        <v>1.0382484400000001</v>
      </c>
      <c r="I412" s="12">
        <f t="shared" si="126"/>
        <v>0.12</v>
      </c>
      <c r="J412" s="34">
        <f t="shared" si="127"/>
        <v>44120</v>
      </c>
      <c r="K412" s="2">
        <f t="shared" si="128"/>
        <v>273</v>
      </c>
      <c r="L412" s="17">
        <f t="shared" si="129"/>
        <v>274</v>
      </c>
      <c r="M412" s="11">
        <f t="shared" si="119"/>
        <v>1.131136025</v>
      </c>
      <c r="N412" s="11">
        <f t="shared" ca="1" si="120"/>
        <v>1.174400213</v>
      </c>
      <c r="O412" s="17">
        <f t="shared" si="130"/>
        <v>0</v>
      </c>
      <c r="P412" s="13">
        <f t="shared" ca="1" si="121"/>
        <v>174.40021300000001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44521</v>
      </c>
      <c r="B413" s="70">
        <f t="shared" ca="1" si="134"/>
        <v>1174.4002129999999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1.03824844012033</v>
      </c>
      <c r="G413" s="13">
        <f t="shared" si="125"/>
        <v>1</v>
      </c>
      <c r="H413" s="13">
        <f t="shared" ca="1" si="118"/>
        <v>1.0382484400000001</v>
      </c>
      <c r="I413" s="12">
        <f t="shared" si="126"/>
        <v>0.12</v>
      </c>
      <c r="J413" s="34">
        <f t="shared" si="127"/>
        <v>44120</v>
      </c>
      <c r="K413" s="2">
        <f t="shared" si="128"/>
        <v>273</v>
      </c>
      <c r="L413" s="17">
        <f t="shared" si="129"/>
        <v>274</v>
      </c>
      <c r="M413" s="11">
        <f t="shared" si="119"/>
        <v>1.131136025</v>
      </c>
      <c r="N413" s="11">
        <f t="shared" ca="1" si="120"/>
        <v>1.174400213</v>
      </c>
      <c r="O413" s="17">
        <f t="shared" si="130"/>
        <v>0</v>
      </c>
      <c r="P413" s="13">
        <f t="shared" ca="1" si="121"/>
        <v>174.40021300000001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44522</v>
      </c>
      <c r="B414" s="70">
        <f t="shared" ca="1" si="134"/>
        <v>1174.4002129999999</v>
      </c>
      <c r="C414" s="6">
        <f t="shared" si="124"/>
        <v>1000</v>
      </c>
      <c r="D414" s="12">
        <f ca="1">IF(A414&lt;$B$1,VLOOKUP(A414,[1]DI!$A$4:$B$15000,2,FALSE),0)</f>
        <v>7.6499999999999999E-2</v>
      </c>
      <c r="E414" s="13">
        <f t="shared" ca="1" si="117"/>
        <v>1.0002925600000001</v>
      </c>
      <c r="F414" s="13">
        <f ca="1">(TRUNC(PRODUCT($E$12:$E413),16))</f>
        <v>1.03824844012033</v>
      </c>
      <c r="G414" s="13">
        <f t="shared" si="125"/>
        <v>1</v>
      </c>
      <c r="H414" s="13">
        <f t="shared" ca="1" si="118"/>
        <v>1.0382484400000001</v>
      </c>
      <c r="I414" s="12">
        <f t="shared" si="126"/>
        <v>0.12</v>
      </c>
      <c r="J414" s="34">
        <f t="shared" si="127"/>
        <v>44120</v>
      </c>
      <c r="K414" s="2">
        <f t="shared" si="128"/>
        <v>274</v>
      </c>
      <c r="L414" s="17">
        <f t="shared" si="129"/>
        <v>274</v>
      </c>
      <c r="M414" s="11">
        <f t="shared" si="119"/>
        <v>1.131136025</v>
      </c>
      <c r="N414" s="11">
        <f t="shared" ca="1" si="120"/>
        <v>1.174400213</v>
      </c>
      <c r="O414" s="17">
        <f t="shared" si="130"/>
        <v>0</v>
      </c>
      <c r="P414" s="13">
        <f t="shared" ca="1" si="121"/>
        <v>174.40021300000001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44523</v>
      </c>
      <c r="B415" s="70">
        <f t="shared" ca="1" si="134"/>
        <v>1175.2722160000001</v>
      </c>
      <c r="C415" s="6">
        <f t="shared" si="124"/>
        <v>1000</v>
      </c>
      <c r="D415" s="12">
        <f ca="1">IF(A415&lt;$B$1,VLOOKUP(A415,[1]DI!$A$4:$B$15000,2,FALSE),0)</f>
        <v>7.6499999999999999E-2</v>
      </c>
      <c r="E415" s="13">
        <f t="shared" ca="1" si="117"/>
        <v>1.0002925600000001</v>
      </c>
      <c r="F415" s="13">
        <f ca="1">(TRUNC(PRODUCT($E$12:$E414),16))</f>
        <v>1.03855219008397</v>
      </c>
      <c r="G415" s="13">
        <f t="shared" si="125"/>
        <v>1</v>
      </c>
      <c r="H415" s="13">
        <f t="shared" ca="1" si="118"/>
        <v>1.0385521900000001</v>
      </c>
      <c r="I415" s="12">
        <f t="shared" si="126"/>
        <v>0.12</v>
      </c>
      <c r="J415" s="34">
        <f t="shared" si="127"/>
        <v>44120</v>
      </c>
      <c r="K415" s="2">
        <f t="shared" si="128"/>
        <v>275</v>
      </c>
      <c r="L415" s="17">
        <f t="shared" si="129"/>
        <v>275</v>
      </c>
      <c r="M415" s="11">
        <f t="shared" si="119"/>
        <v>1.1316448299999999</v>
      </c>
      <c r="N415" s="11">
        <f t="shared" ca="1" si="120"/>
        <v>1.175272216</v>
      </c>
      <c r="O415" s="17">
        <f t="shared" si="130"/>
        <v>0</v>
      </c>
      <c r="P415" s="13">
        <f t="shared" ca="1" si="121"/>
        <v>175.27221599999999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44524</v>
      </c>
      <c r="B416" s="70">
        <f t="shared" ca="1" si="134"/>
        <v>1176.1448700000001</v>
      </c>
      <c r="C416" s="6">
        <f t="shared" si="124"/>
        <v>1000</v>
      </c>
      <c r="D416" s="12">
        <f ca="1">IF(A416&lt;$B$1,VLOOKUP(A416,[1]DI!$A$4:$B$15000,2,FALSE),0)</f>
        <v>7.6499999999999999E-2</v>
      </c>
      <c r="E416" s="13">
        <f t="shared" ca="1" si="117"/>
        <v>1.0002925600000001</v>
      </c>
      <c r="F416" s="13">
        <f ca="1">(TRUNC(PRODUCT($E$12:$E415),16))</f>
        <v>1.03885602891271</v>
      </c>
      <c r="G416" s="13">
        <f t="shared" si="125"/>
        <v>1</v>
      </c>
      <c r="H416" s="13">
        <f t="shared" ca="1" si="118"/>
        <v>1.03885603</v>
      </c>
      <c r="I416" s="12">
        <f t="shared" si="126"/>
        <v>0.12</v>
      </c>
      <c r="J416" s="34">
        <f t="shared" si="127"/>
        <v>44120</v>
      </c>
      <c r="K416" s="2">
        <f t="shared" si="128"/>
        <v>276</v>
      </c>
      <c r="L416" s="17">
        <f t="shared" si="129"/>
        <v>276</v>
      </c>
      <c r="M416" s="11">
        <f t="shared" si="119"/>
        <v>1.132153865</v>
      </c>
      <c r="N416" s="11">
        <f t="shared" ca="1" si="120"/>
        <v>1.1761448699999999</v>
      </c>
      <c r="O416" s="17">
        <f t="shared" si="130"/>
        <v>0</v>
      </c>
      <c r="P416" s="13">
        <f t="shared" ca="1" si="121"/>
        <v>176.14487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44525</v>
      </c>
      <c r="B417" s="70">
        <f t="shared" ca="1" si="134"/>
        <v>1177.0181709999999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1.03915995663252</v>
      </c>
      <c r="G417" s="13">
        <f t="shared" si="125"/>
        <v>1</v>
      </c>
      <c r="H417" s="13">
        <f t="shared" ca="1" si="118"/>
        <v>1.0391599600000001</v>
      </c>
      <c r="I417" s="12">
        <f t="shared" si="126"/>
        <v>0.12</v>
      </c>
      <c r="J417" s="34">
        <f t="shared" si="127"/>
        <v>44120</v>
      </c>
      <c r="K417" s="2">
        <f t="shared" si="128"/>
        <v>277</v>
      </c>
      <c r="L417" s="17">
        <f t="shared" si="129"/>
        <v>277</v>
      </c>
      <c r="M417" s="11">
        <f t="shared" si="119"/>
        <v>1.1326631279999999</v>
      </c>
      <c r="N417" s="11">
        <f t="shared" ca="1" si="120"/>
        <v>1.1770181710000001</v>
      </c>
      <c r="O417" s="17">
        <f t="shared" si="130"/>
        <v>0</v>
      </c>
      <c r="P417" s="13">
        <f t="shared" ca="1" si="121"/>
        <v>177.018171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44526</v>
      </c>
      <c r="B418" s="70">
        <f t="shared" ca="1" si="134"/>
        <v>1177.89211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1.03946397326944</v>
      </c>
      <c r="G418" s="13">
        <f t="shared" si="125"/>
        <v>1</v>
      </c>
      <c r="H418" s="13">
        <f t="shared" ca="1" si="118"/>
        <v>1.0394639699999999</v>
      </c>
      <c r="I418" s="12">
        <f t="shared" si="126"/>
        <v>0.12</v>
      </c>
      <c r="J418" s="34">
        <f t="shared" si="127"/>
        <v>44120</v>
      </c>
      <c r="K418" s="2">
        <f t="shared" si="128"/>
        <v>278</v>
      </c>
      <c r="L418" s="17">
        <f t="shared" si="129"/>
        <v>278</v>
      </c>
      <c r="M418" s="11">
        <f t="shared" si="119"/>
        <v>1.1331726200000001</v>
      </c>
      <c r="N418" s="11">
        <f t="shared" ca="1" si="120"/>
        <v>1.1778921099999999</v>
      </c>
      <c r="O418" s="17">
        <f t="shared" si="130"/>
        <v>0</v>
      </c>
      <c r="P418" s="13">
        <f t="shared" ca="1" si="121"/>
        <v>177.89211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44527</v>
      </c>
      <c r="B419" s="70">
        <f t="shared" ca="1" si="134"/>
        <v>1178.7667120000001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1.0397680788494601</v>
      </c>
      <c r="G419" s="13">
        <f t="shared" si="125"/>
        <v>1</v>
      </c>
      <c r="H419" s="13">
        <f t="shared" ca="1" si="118"/>
        <v>1.03976808</v>
      </c>
      <c r="I419" s="12">
        <f t="shared" si="126"/>
        <v>0.12</v>
      </c>
      <c r="J419" s="34">
        <f t="shared" si="127"/>
        <v>44120</v>
      </c>
      <c r="K419" s="2">
        <f t="shared" si="128"/>
        <v>278</v>
      </c>
      <c r="L419" s="17">
        <f t="shared" si="129"/>
        <v>279</v>
      </c>
      <c r="M419" s="11">
        <f t="shared" si="119"/>
        <v>1.133682342</v>
      </c>
      <c r="N419" s="11">
        <f t="shared" ca="1" si="120"/>
        <v>1.178766712</v>
      </c>
      <c r="O419" s="17">
        <f t="shared" si="130"/>
        <v>0</v>
      </c>
      <c r="P419" s="13">
        <f t="shared" ca="1" si="121"/>
        <v>178.76671200000001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44528</v>
      </c>
      <c r="B420" s="70">
        <f t="shared" ca="1" si="134"/>
        <v>1178.7667120000001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1.0397680788494601</v>
      </c>
      <c r="G420" s="13">
        <f t="shared" si="125"/>
        <v>1</v>
      </c>
      <c r="H420" s="13">
        <f t="shared" ca="1" si="118"/>
        <v>1.03976808</v>
      </c>
      <c r="I420" s="12">
        <f t="shared" si="126"/>
        <v>0.12</v>
      </c>
      <c r="J420" s="34">
        <f t="shared" si="127"/>
        <v>44120</v>
      </c>
      <c r="K420" s="2">
        <f t="shared" si="128"/>
        <v>278</v>
      </c>
      <c r="L420" s="17">
        <f t="shared" si="129"/>
        <v>279</v>
      </c>
      <c r="M420" s="11">
        <f t="shared" si="119"/>
        <v>1.133682342</v>
      </c>
      <c r="N420" s="11">
        <f t="shared" ca="1" si="120"/>
        <v>1.178766712</v>
      </c>
      <c r="O420" s="17">
        <f t="shared" si="130"/>
        <v>0</v>
      </c>
      <c r="P420" s="13">
        <f t="shared" ca="1" si="121"/>
        <v>178.76671200000001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44529</v>
      </c>
      <c r="B421" s="70">
        <f t="shared" ca="1" si="134"/>
        <v>1178.7667120000001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1.0397680788494601</v>
      </c>
      <c r="G421" s="13">
        <f t="shared" si="125"/>
        <v>1</v>
      </c>
      <c r="H421" s="13">
        <f t="shared" ca="1" si="118"/>
        <v>1.03976808</v>
      </c>
      <c r="I421" s="12">
        <f t="shared" si="126"/>
        <v>0.12</v>
      </c>
      <c r="J421" s="34">
        <f t="shared" si="127"/>
        <v>44120</v>
      </c>
      <c r="K421" s="2">
        <f t="shared" si="128"/>
        <v>279</v>
      </c>
      <c r="L421" s="17">
        <f t="shared" si="129"/>
        <v>279</v>
      </c>
      <c r="M421" s="11">
        <f t="shared" si="119"/>
        <v>1.133682342</v>
      </c>
      <c r="N421" s="11">
        <f t="shared" ca="1" si="120"/>
        <v>1.178766712</v>
      </c>
      <c r="O421" s="17">
        <f t="shared" si="130"/>
        <v>0</v>
      </c>
      <c r="P421" s="13">
        <f t="shared" ca="1" si="121"/>
        <v>178.76671200000001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44530</v>
      </c>
      <c r="B422" s="70">
        <f t="shared" ca="1" si="134"/>
        <v>1179.6419530000001</v>
      </c>
      <c r="C422" s="6">
        <f t="shared" si="124"/>
        <v>1000</v>
      </c>
      <c r="D422" s="12">
        <f ca="1">IF(A422&lt;$B$1,VLOOKUP(A422,[1]DI!$A$4:$B$15000,2,FALSE),0)</f>
        <v>7.6499999999999999E-2</v>
      </c>
      <c r="E422" s="13">
        <f t="shared" ca="1" si="117"/>
        <v>1.0002925600000001</v>
      </c>
      <c r="F422" s="13">
        <f ca="1">(TRUNC(PRODUCT($E$12:$E421),16))</f>
        <v>1.0400722733986001</v>
      </c>
      <c r="G422" s="13">
        <f t="shared" si="125"/>
        <v>1</v>
      </c>
      <c r="H422" s="13">
        <f t="shared" ca="1" si="118"/>
        <v>1.04007227</v>
      </c>
      <c r="I422" s="12">
        <f t="shared" si="126"/>
        <v>0.12</v>
      </c>
      <c r="J422" s="34">
        <f t="shared" si="127"/>
        <v>44120</v>
      </c>
      <c r="K422" s="2">
        <f t="shared" si="128"/>
        <v>280</v>
      </c>
      <c r="L422" s="17">
        <f t="shared" si="129"/>
        <v>280</v>
      </c>
      <c r="M422" s="11">
        <f t="shared" si="119"/>
        <v>1.1341922929999999</v>
      </c>
      <c r="N422" s="11">
        <f t="shared" ca="1" si="120"/>
        <v>1.179641953</v>
      </c>
      <c r="O422" s="17">
        <f t="shared" si="130"/>
        <v>0</v>
      </c>
      <c r="P422" s="13">
        <f t="shared" ca="1" si="121"/>
        <v>179.641953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44531</v>
      </c>
      <c r="B423" s="70">
        <f t="shared" ca="1" si="134"/>
        <v>1180.5178550000001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1.04037655694291</v>
      </c>
      <c r="G423" s="13">
        <f t="shared" si="125"/>
        <v>1</v>
      </c>
      <c r="H423" s="13">
        <f t="shared" ca="1" si="118"/>
        <v>1.0403765599999999</v>
      </c>
      <c r="I423" s="12">
        <f t="shared" si="126"/>
        <v>0.12</v>
      </c>
      <c r="J423" s="34">
        <f t="shared" si="127"/>
        <v>44120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1.1805178549999999</v>
      </c>
      <c r="O423" s="17">
        <f t="shared" si="130"/>
        <v>0</v>
      </c>
      <c r="P423" s="13">
        <f t="shared" ca="1" si="121"/>
        <v>180.517855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44532</v>
      </c>
      <c r="B424" s="70">
        <f t="shared" ca="1" si="134"/>
        <v>1181.394399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1.0406809295084101</v>
      </c>
      <c r="G424" s="13">
        <f t="shared" si="125"/>
        <v>1</v>
      </c>
      <c r="H424" s="13">
        <f t="shared" ca="1" si="118"/>
        <v>1.0406809299999999</v>
      </c>
      <c r="I424" s="12">
        <f t="shared" si="126"/>
        <v>0.12</v>
      </c>
      <c r="J424" s="34">
        <f t="shared" si="127"/>
        <v>44120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1.181394399</v>
      </c>
      <c r="O424" s="17">
        <f t="shared" si="130"/>
        <v>0</v>
      </c>
      <c r="P424" s="13">
        <f t="shared" ca="1" si="121"/>
        <v>181.39439899999999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44533</v>
      </c>
      <c r="B425" s="70">
        <f t="shared" ca="1" si="134"/>
        <v>1182.2715929999999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1.04098539112115</v>
      </c>
      <c r="G425" s="13">
        <f t="shared" si="125"/>
        <v>1</v>
      </c>
      <c r="H425" s="13">
        <f t="shared" ca="1" si="118"/>
        <v>1.0409853899999999</v>
      </c>
      <c r="I425" s="12">
        <f t="shared" si="126"/>
        <v>0.12</v>
      </c>
      <c r="J425" s="34">
        <f t="shared" si="127"/>
        <v>44120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1.1822715930000001</v>
      </c>
      <c r="O425" s="17">
        <f t="shared" si="130"/>
        <v>0</v>
      </c>
      <c r="P425" s="13">
        <f t="shared" ca="1" si="121"/>
        <v>182.271593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44534</v>
      </c>
      <c r="B426" s="70">
        <f t="shared" ca="1" si="134"/>
        <v>1183.149441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1.0412899418071699</v>
      </c>
      <c r="G426" s="13">
        <f t="shared" si="125"/>
        <v>1</v>
      </c>
      <c r="H426" s="13">
        <f t="shared" ca="1" si="118"/>
        <v>1.04128994</v>
      </c>
      <c r="I426" s="12">
        <f t="shared" si="126"/>
        <v>0.12</v>
      </c>
      <c r="J426" s="34">
        <f t="shared" si="127"/>
        <v>44120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1.1831494410000001</v>
      </c>
      <c r="O426" s="17">
        <f t="shared" si="130"/>
        <v>0</v>
      </c>
      <c r="P426" s="13">
        <f t="shared" ca="1" si="121"/>
        <v>183.149441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44535</v>
      </c>
      <c r="B427" s="70">
        <f t="shared" ca="1" si="134"/>
        <v>1183.149441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1.0412899418071699</v>
      </c>
      <c r="G427" s="13">
        <f t="shared" si="125"/>
        <v>1</v>
      </c>
      <c r="H427" s="13">
        <f t="shared" ca="1" si="118"/>
        <v>1.04128994</v>
      </c>
      <c r="I427" s="12">
        <f t="shared" si="126"/>
        <v>0.12</v>
      </c>
      <c r="J427" s="34">
        <f t="shared" si="127"/>
        <v>44120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1.1831494410000001</v>
      </c>
      <c r="O427" s="17">
        <f t="shared" si="130"/>
        <v>0</v>
      </c>
      <c r="P427" s="13">
        <f t="shared" ca="1" si="121"/>
        <v>183.149441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44536</v>
      </c>
      <c r="B428" s="70">
        <f t="shared" ca="1" si="134"/>
        <v>1183.149441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1.0412899418071699</v>
      </c>
      <c r="G428" s="13">
        <f t="shared" si="125"/>
        <v>1</v>
      </c>
      <c r="H428" s="13">
        <f t="shared" ca="1" si="118"/>
        <v>1.04128994</v>
      </c>
      <c r="I428" s="12">
        <f t="shared" si="126"/>
        <v>0.12</v>
      </c>
      <c r="J428" s="34">
        <f t="shared" si="127"/>
        <v>44120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1.1831494410000001</v>
      </c>
      <c r="O428" s="17">
        <f t="shared" si="130"/>
        <v>0</v>
      </c>
      <c r="P428" s="13">
        <f t="shared" ca="1" si="121"/>
        <v>183.149441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44537</v>
      </c>
      <c r="B429" s="70">
        <f t="shared" ca="1" si="134"/>
        <v>1184.0279410000001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1.04159458159255</v>
      </c>
      <c r="G429" s="13">
        <f t="shared" si="125"/>
        <v>1</v>
      </c>
      <c r="H429" s="13">
        <f t="shared" ca="1" si="118"/>
        <v>1.0415945799999999</v>
      </c>
      <c r="I429" s="12">
        <f t="shared" si="126"/>
        <v>0.12</v>
      </c>
      <c r="J429" s="34">
        <f t="shared" si="127"/>
        <v>44120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1.1840279410000001</v>
      </c>
      <c r="O429" s="17">
        <f t="shared" si="130"/>
        <v>0</v>
      </c>
      <c r="P429" s="13">
        <f t="shared" ca="1" si="121"/>
        <v>184.027941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44538</v>
      </c>
      <c r="B430" s="70">
        <f t="shared" ca="1" si="134"/>
        <v>1184.907095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1.0418993105033401</v>
      </c>
      <c r="G430" s="13">
        <f t="shared" si="125"/>
        <v>1</v>
      </c>
      <c r="H430" s="13">
        <f t="shared" ca="1" si="118"/>
        <v>1.04189931</v>
      </c>
      <c r="I430" s="12">
        <f t="shared" si="126"/>
        <v>0.12</v>
      </c>
      <c r="J430" s="34">
        <f t="shared" si="127"/>
        <v>44120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1.184907095</v>
      </c>
      <c r="O430" s="17">
        <f t="shared" si="130"/>
        <v>0</v>
      </c>
      <c r="P430" s="13">
        <f t="shared" ca="1" si="121"/>
        <v>184.907095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44539</v>
      </c>
      <c r="B431" s="70">
        <f t="shared" ca="1" si="134"/>
        <v>1185.7869029999999</v>
      </c>
      <c r="C431" s="6">
        <f t="shared" si="124"/>
        <v>1000</v>
      </c>
      <c r="D431" s="12">
        <f ca="1">IF(A431&lt;$B$1,VLOOKUP(A431,[1]DI!$A$4:$B$15000,2,FALSE),0)</f>
        <v>9.1499999999999998E-2</v>
      </c>
      <c r="E431" s="13">
        <f t="shared" ca="1" si="117"/>
        <v>1.00034749</v>
      </c>
      <c r="F431" s="13">
        <f ca="1">(TRUNC(PRODUCT($E$12:$E430),16))</f>
        <v>1.0422041285656201</v>
      </c>
      <c r="G431" s="13">
        <f t="shared" si="125"/>
        <v>1</v>
      </c>
      <c r="H431" s="13">
        <f t="shared" ca="1" si="118"/>
        <v>1.04220413</v>
      </c>
      <c r="I431" s="12">
        <f t="shared" si="126"/>
        <v>0.12</v>
      </c>
      <c r="J431" s="34">
        <f t="shared" si="127"/>
        <v>44120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1.1857869029999999</v>
      </c>
      <c r="O431" s="17">
        <f t="shared" si="130"/>
        <v>0</v>
      </c>
      <c r="P431" s="13">
        <f t="shared" ca="1" si="121"/>
        <v>185.786903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44540</v>
      </c>
      <c r="B432" s="70">
        <f t="shared" ca="1" si="134"/>
        <v>1186.7325189999999</v>
      </c>
      <c r="C432" s="6">
        <f t="shared" si="124"/>
        <v>1000</v>
      </c>
      <c r="D432" s="12">
        <f ca="1">IF(A432&lt;$B$1,VLOOKUP(A432,[1]DI!$A$4:$B$15000,2,FALSE),0)</f>
        <v>9.1499999999999998E-2</v>
      </c>
      <c r="E432" s="13">
        <f t="shared" ca="1" si="117"/>
        <v>1.00034749</v>
      </c>
      <c r="F432" s="13">
        <f ca="1">(TRUNC(PRODUCT($E$12:$E431),16))</f>
        <v>1.0425662840782599</v>
      </c>
      <c r="G432" s="13">
        <f t="shared" si="125"/>
        <v>1</v>
      </c>
      <c r="H432" s="13">
        <f t="shared" ca="1" si="118"/>
        <v>1.04256628</v>
      </c>
      <c r="I432" s="12">
        <f t="shared" si="126"/>
        <v>0.12</v>
      </c>
      <c r="J432" s="34">
        <f t="shared" si="127"/>
        <v>44120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1.186732519</v>
      </c>
      <c r="O432" s="17">
        <f t="shared" si="130"/>
        <v>0</v>
      </c>
      <c r="P432" s="13">
        <f t="shared" ca="1" si="121"/>
        <v>186.732519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44541</v>
      </c>
      <c r="B433" s="70">
        <f t="shared" ca="1" si="134"/>
        <v>1187.6789060000001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1.0429285654363101</v>
      </c>
      <c r="G433" s="13">
        <f t="shared" si="125"/>
        <v>1</v>
      </c>
      <c r="H433" s="13">
        <f t="shared" ca="1" si="118"/>
        <v>1.0429285699999999</v>
      </c>
      <c r="I433" s="12">
        <f t="shared" si="126"/>
        <v>0.12</v>
      </c>
      <c r="J433" s="34">
        <f t="shared" si="127"/>
        <v>44120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1.1876789059999999</v>
      </c>
      <c r="O433" s="17">
        <f t="shared" si="130"/>
        <v>0</v>
      </c>
      <c r="P433" s="13">
        <f t="shared" ca="1" si="121"/>
        <v>187.67890600000001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44542</v>
      </c>
      <c r="B434" s="70">
        <f t="shared" ca="1" si="134"/>
        <v>1187.6789060000001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1.0429285654363101</v>
      </c>
      <c r="G434" s="13">
        <f t="shared" si="125"/>
        <v>1</v>
      </c>
      <c r="H434" s="13">
        <f t="shared" ca="1" si="118"/>
        <v>1.0429285699999999</v>
      </c>
      <c r="I434" s="12">
        <f t="shared" si="126"/>
        <v>0.12</v>
      </c>
      <c r="J434" s="34">
        <f t="shared" si="127"/>
        <v>44120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1.1876789059999999</v>
      </c>
      <c r="O434" s="17">
        <f t="shared" si="130"/>
        <v>0</v>
      </c>
      <c r="P434" s="13">
        <f t="shared" ca="1" si="121"/>
        <v>187.67890600000001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44543</v>
      </c>
      <c r="B435" s="70">
        <f t="shared" ca="1" si="134"/>
        <v>1187.6789060000001</v>
      </c>
      <c r="C435" s="6">
        <f t="shared" si="124"/>
        <v>1000</v>
      </c>
      <c r="D435" s="12">
        <f ca="1">IF(A435&lt;$B$1,VLOOKUP(A435,[1]DI!$A$4:$B$15000,2,FALSE),0)</f>
        <v>9.1499999999999998E-2</v>
      </c>
      <c r="E435" s="13">
        <f t="shared" ca="1" si="117"/>
        <v>1.00034749</v>
      </c>
      <c r="F435" s="13">
        <f ca="1">(TRUNC(PRODUCT($E$12:$E434),16))</f>
        <v>1.0429285654363101</v>
      </c>
      <c r="G435" s="13">
        <f t="shared" si="125"/>
        <v>1</v>
      </c>
      <c r="H435" s="13">
        <f t="shared" ca="1" si="118"/>
        <v>1.0429285699999999</v>
      </c>
      <c r="I435" s="12">
        <f t="shared" si="126"/>
        <v>0.12</v>
      </c>
      <c r="J435" s="34">
        <f t="shared" si="127"/>
        <v>44120</v>
      </c>
      <c r="K435" s="2">
        <f t="shared" si="128"/>
        <v>289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1.1876789059999999</v>
      </c>
      <c r="O435" s="17">
        <f t="shared" si="130"/>
        <v>0</v>
      </c>
      <c r="P435" s="13">
        <f t="shared" ca="1" si="121"/>
        <v>187.67890600000001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44544</v>
      </c>
      <c r="B436" s="70">
        <f t="shared" ca="1" si="134"/>
        <v>1188.626029</v>
      </c>
      <c r="C436" s="6">
        <f t="shared" si="124"/>
        <v>1000</v>
      </c>
      <c r="D436" s="12">
        <f ca="1">IF(A436&lt;$B$1,VLOOKUP(A436,[1]DI!$A$4:$B$15000,2,FALSE),0)</f>
        <v>9.1499999999999998E-2</v>
      </c>
      <c r="E436" s="13">
        <f t="shared" ca="1" si="117"/>
        <v>1.00034749</v>
      </c>
      <c r="F436" s="13">
        <f ca="1">(TRUNC(PRODUCT($E$12:$E435),16))</f>
        <v>1.04329097268351</v>
      </c>
      <c r="G436" s="13">
        <f t="shared" si="125"/>
        <v>1</v>
      </c>
      <c r="H436" s="13">
        <f t="shared" ca="1" si="118"/>
        <v>1.0432909699999999</v>
      </c>
      <c r="I436" s="12">
        <f t="shared" si="126"/>
        <v>0.12</v>
      </c>
      <c r="J436" s="34">
        <f t="shared" si="127"/>
        <v>44120</v>
      </c>
      <c r="K436" s="2">
        <f t="shared" si="128"/>
        <v>290</v>
      </c>
      <c r="L436" s="17">
        <f t="shared" si="129"/>
        <v>290</v>
      </c>
      <c r="M436" s="11">
        <f t="shared" si="119"/>
        <v>1.1393044349999999</v>
      </c>
      <c r="N436" s="11">
        <f t="shared" ca="1" si="120"/>
        <v>1.1886260289999999</v>
      </c>
      <c r="O436" s="17">
        <f t="shared" si="130"/>
        <v>0</v>
      </c>
      <c r="P436" s="13">
        <f t="shared" ca="1" si="121"/>
        <v>188.62602899999999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44545</v>
      </c>
      <c r="B437" s="70">
        <f t="shared" ca="1" si="134"/>
        <v>1189.573924</v>
      </c>
      <c r="C437" s="6">
        <f t="shared" si="124"/>
        <v>1000</v>
      </c>
      <c r="D437" s="12">
        <f ca="1">IF(A437&lt;$B$1,VLOOKUP(A437,[1]DI!$A$4:$B$15000,2,FALSE),0)</f>
        <v>9.1499999999999998E-2</v>
      </c>
      <c r="E437" s="13">
        <f t="shared" ca="1" si="117"/>
        <v>1.00034749</v>
      </c>
      <c r="F437" s="13">
        <f ca="1">(TRUNC(PRODUCT($E$12:$E436),16))</f>
        <v>1.0436535058636101</v>
      </c>
      <c r="G437" s="13">
        <f t="shared" si="125"/>
        <v>1</v>
      </c>
      <c r="H437" s="13">
        <f t="shared" ca="1" si="118"/>
        <v>1.04365351</v>
      </c>
      <c r="I437" s="12">
        <f t="shared" si="126"/>
        <v>0.12</v>
      </c>
      <c r="J437" s="34">
        <f t="shared" si="127"/>
        <v>44120</v>
      </c>
      <c r="K437" s="2">
        <f t="shared" si="128"/>
        <v>291</v>
      </c>
      <c r="L437" s="17">
        <f t="shared" si="129"/>
        <v>291</v>
      </c>
      <c r="M437" s="11">
        <f t="shared" si="119"/>
        <v>1.1398169149999999</v>
      </c>
      <c r="N437" s="11">
        <f t="shared" ca="1" si="120"/>
        <v>1.1895739240000001</v>
      </c>
      <c r="O437" s="17">
        <f t="shared" si="130"/>
        <v>0</v>
      </c>
      <c r="P437" s="13">
        <f t="shared" ca="1" si="121"/>
        <v>189.57392400000001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44546</v>
      </c>
      <c r="B438" s="70">
        <f t="shared" ca="1" si="134"/>
        <v>1190.5225680000001</v>
      </c>
      <c r="C438" s="6">
        <f t="shared" si="124"/>
        <v>1000</v>
      </c>
      <c r="D438" s="12">
        <f ca="1">IF(A438&lt;$B$1,VLOOKUP(A438,[1]DI!$A$4:$B$15000,2,FALSE),0)</f>
        <v>9.1499999999999998E-2</v>
      </c>
      <c r="E438" s="13">
        <f t="shared" ca="1" si="117"/>
        <v>1.00034749</v>
      </c>
      <c r="F438" s="13">
        <f ca="1">(TRUNC(PRODUCT($E$12:$E437),16))</f>
        <v>1.0440161650203601</v>
      </c>
      <c r="G438" s="13">
        <f t="shared" si="125"/>
        <v>1</v>
      </c>
      <c r="H438" s="13">
        <f t="shared" ca="1" si="118"/>
        <v>1.0440161699999999</v>
      </c>
      <c r="I438" s="12">
        <f t="shared" si="126"/>
        <v>0.12</v>
      </c>
      <c r="J438" s="34">
        <f t="shared" si="127"/>
        <v>44120</v>
      </c>
      <c r="K438" s="2">
        <f t="shared" si="128"/>
        <v>292</v>
      </c>
      <c r="L438" s="17">
        <f t="shared" si="129"/>
        <v>292</v>
      </c>
      <c r="M438" s="11">
        <f t="shared" si="119"/>
        <v>1.1403296249999999</v>
      </c>
      <c r="N438" s="11">
        <f t="shared" ca="1" si="120"/>
        <v>1.190522568</v>
      </c>
      <c r="O438" s="17">
        <f t="shared" si="130"/>
        <v>0</v>
      </c>
      <c r="P438" s="13">
        <f t="shared" ca="1" si="121"/>
        <v>190.52256800000001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44547</v>
      </c>
      <c r="B439" s="70">
        <f t="shared" ca="1" si="134"/>
        <v>1191.471961</v>
      </c>
      <c r="C439" s="6">
        <f t="shared" si="124"/>
        <v>1000</v>
      </c>
      <c r="D439" s="12">
        <f ca="1">IF(A439&lt;$B$1,VLOOKUP(A439,[1]DI!$A$4:$B$15000,2,FALSE),0)</f>
        <v>9.1499999999999998E-2</v>
      </c>
      <c r="E439" s="13">
        <f t="shared" ca="1" si="117"/>
        <v>1.00034749</v>
      </c>
      <c r="F439" s="13">
        <f ca="1">(TRUNC(PRODUCT($E$12:$E438),16))</f>
        <v>1.04437895019755</v>
      </c>
      <c r="G439" s="13">
        <f t="shared" si="125"/>
        <v>1</v>
      </c>
      <c r="H439" s="13">
        <f t="shared" ca="1" si="118"/>
        <v>1.04437895</v>
      </c>
      <c r="I439" s="12">
        <f t="shared" si="126"/>
        <v>0.12</v>
      </c>
      <c r="J439" s="34">
        <f t="shared" si="127"/>
        <v>44120</v>
      </c>
      <c r="K439" s="2">
        <f t="shared" si="128"/>
        <v>293</v>
      </c>
      <c r="L439" s="17">
        <f t="shared" si="129"/>
        <v>293</v>
      </c>
      <c r="M439" s="11">
        <f t="shared" si="119"/>
        <v>1.1408425659999999</v>
      </c>
      <c r="N439" s="11">
        <f t="shared" ca="1" si="120"/>
        <v>1.191471961</v>
      </c>
      <c r="O439" s="17">
        <f t="shared" si="130"/>
        <v>0</v>
      </c>
      <c r="P439" s="13">
        <f t="shared" ca="1" si="121"/>
        <v>191.47196099999999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44548</v>
      </c>
      <c r="B440" s="70">
        <f t="shared" ca="1" si="134"/>
        <v>1192.4221170000001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1.0447418614389501</v>
      </c>
      <c r="G440" s="13">
        <f t="shared" si="125"/>
        <v>1</v>
      </c>
      <c r="H440" s="13">
        <f t="shared" ca="1" si="118"/>
        <v>1.04474186</v>
      </c>
      <c r="I440" s="12">
        <f t="shared" si="126"/>
        <v>0.12</v>
      </c>
      <c r="J440" s="34">
        <f t="shared" si="127"/>
        <v>44120</v>
      </c>
      <c r="K440" s="2">
        <f t="shared" si="128"/>
        <v>293</v>
      </c>
      <c r="L440" s="17">
        <f t="shared" si="129"/>
        <v>294</v>
      </c>
      <c r="M440" s="11">
        <f t="shared" si="119"/>
        <v>1.1413557379999999</v>
      </c>
      <c r="N440" s="11">
        <f t="shared" ca="1" si="120"/>
        <v>1.192422117</v>
      </c>
      <c r="O440" s="17">
        <f t="shared" si="130"/>
        <v>0</v>
      </c>
      <c r="P440" s="13">
        <f t="shared" ca="1" si="121"/>
        <v>192.42211699999999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44549</v>
      </c>
      <c r="B441" s="70">
        <f t="shared" ca="1" si="134"/>
        <v>1192.4221170000001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1.0447418614389501</v>
      </c>
      <c r="G441" s="13">
        <f t="shared" si="125"/>
        <v>1</v>
      </c>
      <c r="H441" s="13">
        <f t="shared" ca="1" si="118"/>
        <v>1.04474186</v>
      </c>
      <c r="I441" s="12">
        <f t="shared" si="126"/>
        <v>0.12</v>
      </c>
      <c r="J441" s="34">
        <f t="shared" si="127"/>
        <v>44120</v>
      </c>
      <c r="K441" s="2">
        <f t="shared" si="128"/>
        <v>293</v>
      </c>
      <c r="L441" s="17">
        <f t="shared" si="129"/>
        <v>294</v>
      </c>
      <c r="M441" s="11">
        <f t="shared" si="119"/>
        <v>1.1413557379999999</v>
      </c>
      <c r="N441" s="11">
        <f t="shared" ca="1" si="120"/>
        <v>1.192422117</v>
      </c>
      <c r="O441" s="17">
        <f t="shared" si="130"/>
        <v>0</v>
      </c>
      <c r="P441" s="13">
        <f t="shared" ca="1" si="121"/>
        <v>192.42211699999999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44550</v>
      </c>
      <c r="B442" s="70">
        <f t="shared" ca="1" si="134"/>
        <v>1192.4221170000001</v>
      </c>
      <c r="C442" s="6">
        <f t="shared" si="124"/>
        <v>1000</v>
      </c>
      <c r="D442" s="12">
        <f ca="1">IF(A442&lt;$B$1,VLOOKUP(A442,[1]DI!$A$4:$B$15000,2,FALSE),0)</f>
        <v>9.1499999999999998E-2</v>
      </c>
      <c r="E442" s="13">
        <f t="shared" ca="1" si="117"/>
        <v>1.00034749</v>
      </c>
      <c r="F442" s="13">
        <f ca="1">(TRUNC(PRODUCT($E$12:$E441),16))</f>
        <v>1.0447418614389501</v>
      </c>
      <c r="G442" s="13">
        <f t="shared" si="125"/>
        <v>1</v>
      </c>
      <c r="H442" s="13">
        <f t="shared" ca="1" si="118"/>
        <v>1.04474186</v>
      </c>
      <c r="I442" s="12">
        <f t="shared" si="126"/>
        <v>0.12</v>
      </c>
      <c r="J442" s="34">
        <f t="shared" si="127"/>
        <v>44120</v>
      </c>
      <c r="K442" s="2">
        <f t="shared" si="128"/>
        <v>294</v>
      </c>
      <c r="L442" s="17">
        <f t="shared" si="129"/>
        <v>294</v>
      </c>
      <c r="M442" s="11">
        <f t="shared" si="119"/>
        <v>1.1413557379999999</v>
      </c>
      <c r="N442" s="11">
        <f t="shared" ca="1" si="120"/>
        <v>1.192422117</v>
      </c>
      <c r="O442" s="17">
        <f t="shared" si="130"/>
        <v>0</v>
      </c>
      <c r="P442" s="13">
        <f t="shared" ca="1" si="121"/>
        <v>192.42211699999999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44551</v>
      </c>
      <c r="B443" s="70">
        <f t="shared" ca="1" si="134"/>
        <v>1193.3730330000001</v>
      </c>
      <c r="C443" s="6">
        <f t="shared" si="124"/>
        <v>1000</v>
      </c>
      <c r="D443" s="12">
        <f ca="1">IF(A443&lt;$B$1,VLOOKUP(A443,[1]DI!$A$4:$B$15000,2,FALSE),0)</f>
        <v>9.1499999999999998E-2</v>
      </c>
      <c r="E443" s="13">
        <f t="shared" ca="1" si="117"/>
        <v>1.00034749</v>
      </c>
      <c r="F443" s="13">
        <f ca="1">(TRUNC(PRODUCT($E$12:$E442),16))</f>
        <v>1.04510489878838</v>
      </c>
      <c r="G443" s="13">
        <f t="shared" si="125"/>
        <v>1</v>
      </c>
      <c r="H443" s="13">
        <f t="shared" ca="1" si="118"/>
        <v>1.0451048999999999</v>
      </c>
      <c r="I443" s="12">
        <f t="shared" si="126"/>
        <v>0.12</v>
      </c>
      <c r="J443" s="34">
        <f t="shared" si="127"/>
        <v>44120</v>
      </c>
      <c r="K443" s="2">
        <f t="shared" si="128"/>
        <v>295</v>
      </c>
      <c r="L443" s="17">
        <f t="shared" si="129"/>
        <v>295</v>
      </c>
      <c r="M443" s="11">
        <f t="shared" si="119"/>
        <v>1.1418691400000001</v>
      </c>
      <c r="N443" s="11">
        <f t="shared" ca="1" si="120"/>
        <v>1.1933730330000001</v>
      </c>
      <c r="O443" s="17">
        <f t="shared" si="130"/>
        <v>0</v>
      </c>
      <c r="P443" s="13">
        <f t="shared" ca="1" si="121"/>
        <v>193.37303299999999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44552</v>
      </c>
      <c r="B444" s="70">
        <f t="shared" ca="1" si="134"/>
        <v>1194.324703</v>
      </c>
      <c r="C444" s="6">
        <f t="shared" si="124"/>
        <v>1000</v>
      </c>
      <c r="D444" s="12">
        <f ca="1">IF(A444&lt;$B$1,VLOOKUP(A444,[1]DI!$A$4:$B$15000,2,FALSE),0)</f>
        <v>9.1499999999999998E-2</v>
      </c>
      <c r="E444" s="13">
        <f t="shared" ca="1" si="117"/>
        <v>1.00034749</v>
      </c>
      <c r="F444" s="13">
        <f ca="1">(TRUNC(PRODUCT($E$12:$E443),16))</f>
        <v>1.0454680622896599</v>
      </c>
      <c r="G444" s="13">
        <f t="shared" si="125"/>
        <v>1</v>
      </c>
      <c r="H444" s="13">
        <f t="shared" ca="1" si="118"/>
        <v>1.0454680599999999</v>
      </c>
      <c r="I444" s="12">
        <f t="shared" si="126"/>
        <v>0.12</v>
      </c>
      <c r="J444" s="34">
        <f t="shared" si="127"/>
        <v>44120</v>
      </c>
      <c r="K444" s="2">
        <f t="shared" si="128"/>
        <v>296</v>
      </c>
      <c r="L444" s="17">
        <f t="shared" si="129"/>
        <v>296</v>
      </c>
      <c r="M444" s="11">
        <f t="shared" si="119"/>
        <v>1.1423827740000001</v>
      </c>
      <c r="N444" s="11">
        <f t="shared" ca="1" si="120"/>
        <v>1.1943247029999999</v>
      </c>
      <c r="O444" s="17">
        <f t="shared" si="130"/>
        <v>0</v>
      </c>
      <c r="P444" s="13">
        <f t="shared" ca="1" si="121"/>
        <v>194.324703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44553</v>
      </c>
      <c r="B445" s="70">
        <f t="shared" ca="1" si="134"/>
        <v>1195.2771339999999</v>
      </c>
      <c r="C445" s="6">
        <f t="shared" si="124"/>
        <v>1000</v>
      </c>
      <c r="D445" s="12">
        <f ca="1">IF(A445&lt;$B$1,VLOOKUP(A445,[1]DI!$A$4:$B$15000,2,FALSE),0)</f>
        <v>9.1499999999999998E-2</v>
      </c>
      <c r="E445" s="13">
        <f t="shared" ca="1" si="117"/>
        <v>1.00034749</v>
      </c>
      <c r="F445" s="13">
        <f ca="1">(TRUNC(PRODUCT($E$12:$E444),16))</f>
        <v>1.04583135198663</v>
      </c>
      <c r="G445" s="13">
        <f t="shared" si="125"/>
        <v>1</v>
      </c>
      <c r="H445" s="13">
        <f t="shared" ca="1" si="118"/>
        <v>1.04583135</v>
      </c>
      <c r="I445" s="12">
        <f t="shared" si="126"/>
        <v>0.12</v>
      </c>
      <c r="J445" s="34">
        <f t="shared" si="127"/>
        <v>44120</v>
      </c>
      <c r="K445" s="2">
        <f t="shared" si="128"/>
        <v>297</v>
      </c>
      <c r="L445" s="17">
        <f t="shared" si="129"/>
        <v>297</v>
      </c>
      <c r="M445" s="11">
        <f t="shared" si="119"/>
        <v>1.1428966380000001</v>
      </c>
      <c r="N445" s="11">
        <f t="shared" ca="1" si="120"/>
        <v>1.1952771339999999</v>
      </c>
      <c r="O445" s="17">
        <f t="shared" si="130"/>
        <v>0</v>
      </c>
      <c r="P445" s="13">
        <f t="shared" ca="1" si="121"/>
        <v>195.27713399999999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44554</v>
      </c>
      <c r="B446" s="70">
        <f t="shared" ca="1" si="134"/>
        <v>1196.2303300000001</v>
      </c>
      <c r="C446" s="6">
        <f t="shared" si="124"/>
        <v>1000</v>
      </c>
      <c r="D446" s="12">
        <f ca="1">IF(A446&lt;$B$1,VLOOKUP(A446,[1]DI!$A$4:$B$15000,2,FALSE),0)</f>
        <v>9.1499999999999998E-2</v>
      </c>
      <c r="E446" s="13">
        <f t="shared" ca="1" si="117"/>
        <v>1.00034749</v>
      </c>
      <c r="F446" s="13">
        <f ca="1">(TRUNC(PRODUCT($E$12:$E445),16))</f>
        <v>1.04619476792313</v>
      </c>
      <c r="G446" s="13">
        <f t="shared" si="125"/>
        <v>1</v>
      </c>
      <c r="H446" s="13">
        <f t="shared" ca="1" si="118"/>
        <v>1.0461947700000001</v>
      </c>
      <c r="I446" s="12">
        <f t="shared" si="126"/>
        <v>0.12</v>
      </c>
      <c r="J446" s="34">
        <f t="shared" si="127"/>
        <v>44120</v>
      </c>
      <c r="K446" s="2">
        <f t="shared" si="128"/>
        <v>298</v>
      </c>
      <c r="L446" s="17">
        <f t="shared" si="129"/>
        <v>298</v>
      </c>
      <c r="M446" s="11">
        <f t="shared" si="119"/>
        <v>1.1434107339999999</v>
      </c>
      <c r="N446" s="11">
        <f t="shared" ca="1" si="120"/>
        <v>1.1962303299999999</v>
      </c>
      <c r="O446" s="17">
        <f t="shared" si="130"/>
        <v>0</v>
      </c>
      <c r="P446" s="13">
        <f t="shared" ca="1" si="121"/>
        <v>196.23033000000001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44555</v>
      </c>
      <c r="B447" s="70">
        <f t="shared" ca="1" si="134"/>
        <v>1197.1842790000001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1.04655831014303</v>
      </c>
      <c r="G447" s="13">
        <f t="shared" si="125"/>
        <v>1</v>
      </c>
      <c r="H447" s="13">
        <f t="shared" ca="1" si="118"/>
        <v>1.04655831</v>
      </c>
      <c r="I447" s="12">
        <f t="shared" si="126"/>
        <v>0.12</v>
      </c>
      <c r="J447" s="34">
        <f t="shared" si="127"/>
        <v>44120</v>
      </c>
      <c r="K447" s="2">
        <f t="shared" si="128"/>
        <v>298</v>
      </c>
      <c r="L447" s="17">
        <f t="shared" si="129"/>
        <v>299</v>
      </c>
      <c r="M447" s="11">
        <f t="shared" si="119"/>
        <v>1.143925061</v>
      </c>
      <c r="N447" s="11">
        <f t="shared" ca="1" si="120"/>
        <v>1.197184279</v>
      </c>
      <c r="O447" s="17">
        <f t="shared" si="130"/>
        <v>0</v>
      </c>
      <c r="P447" s="13">
        <f t="shared" ca="1" si="121"/>
        <v>197.184279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44556</v>
      </c>
      <c r="B448" s="70">
        <f t="shared" ca="1" si="134"/>
        <v>1197.1842790000001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1.04655831014303</v>
      </c>
      <c r="G448" s="13">
        <f t="shared" si="125"/>
        <v>1</v>
      </c>
      <c r="H448" s="13">
        <f t="shared" ca="1" si="118"/>
        <v>1.04655831</v>
      </c>
      <c r="I448" s="12">
        <f t="shared" si="126"/>
        <v>0.12</v>
      </c>
      <c r="J448" s="34">
        <f t="shared" si="127"/>
        <v>44120</v>
      </c>
      <c r="K448" s="2">
        <f t="shared" si="128"/>
        <v>298</v>
      </c>
      <c r="L448" s="17">
        <f t="shared" si="129"/>
        <v>299</v>
      </c>
      <c r="M448" s="11">
        <f t="shared" si="119"/>
        <v>1.143925061</v>
      </c>
      <c r="N448" s="11">
        <f t="shared" ca="1" si="120"/>
        <v>1.197184279</v>
      </c>
      <c r="O448" s="17">
        <f t="shared" si="130"/>
        <v>0</v>
      </c>
      <c r="P448" s="13">
        <f t="shared" ca="1" si="121"/>
        <v>197.184279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44557</v>
      </c>
      <c r="B449" s="70">
        <f t="shared" ca="1" si="134"/>
        <v>1197.1842790000001</v>
      </c>
      <c r="C449" s="6">
        <f t="shared" si="124"/>
        <v>1000</v>
      </c>
      <c r="D449" s="12">
        <f ca="1">IF(A449&lt;$B$1,VLOOKUP(A449,[1]DI!$A$4:$B$15000,2,FALSE),0)</f>
        <v>9.1499999999999998E-2</v>
      </c>
      <c r="E449" s="13">
        <f t="shared" ca="1" si="117"/>
        <v>1.00034749</v>
      </c>
      <c r="F449" s="13">
        <f ca="1">(TRUNC(PRODUCT($E$12:$E448),16))</f>
        <v>1.04655831014303</v>
      </c>
      <c r="G449" s="13">
        <f t="shared" si="125"/>
        <v>1</v>
      </c>
      <c r="H449" s="13">
        <f t="shared" ca="1" si="118"/>
        <v>1.04655831</v>
      </c>
      <c r="I449" s="12">
        <f t="shared" si="126"/>
        <v>0.12</v>
      </c>
      <c r="J449" s="34">
        <f t="shared" si="127"/>
        <v>44120</v>
      </c>
      <c r="K449" s="2">
        <f t="shared" si="128"/>
        <v>299</v>
      </c>
      <c r="L449" s="17">
        <f t="shared" si="129"/>
        <v>299</v>
      </c>
      <c r="M449" s="11">
        <f t="shared" si="119"/>
        <v>1.143925061</v>
      </c>
      <c r="N449" s="11">
        <f t="shared" ca="1" si="120"/>
        <v>1.197184279</v>
      </c>
      <c r="O449" s="17">
        <f t="shared" si="130"/>
        <v>0</v>
      </c>
      <c r="P449" s="13">
        <f t="shared" ca="1" si="121"/>
        <v>197.184279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44558</v>
      </c>
      <c r="B450" s="70">
        <f t="shared" ca="1" si="134"/>
        <v>1198.1389919999999</v>
      </c>
      <c r="C450" s="6">
        <f t="shared" si="124"/>
        <v>1000</v>
      </c>
      <c r="D450" s="12">
        <f ca="1">IF(A450&lt;$B$1,VLOOKUP(A450,[1]DI!$A$4:$B$15000,2,FALSE),0)</f>
        <v>9.1499999999999998E-2</v>
      </c>
      <c r="E450" s="13">
        <f t="shared" ca="1" si="117"/>
        <v>1.00034749</v>
      </c>
      <c r="F450" s="13">
        <f ca="1">(TRUNC(PRODUCT($E$12:$E449),16))</f>
        <v>1.04692197869023</v>
      </c>
      <c r="G450" s="13">
        <f t="shared" si="125"/>
        <v>1</v>
      </c>
      <c r="H450" s="13">
        <f t="shared" ca="1" si="118"/>
        <v>1.04692198</v>
      </c>
      <c r="I450" s="12">
        <f t="shared" si="126"/>
        <v>0.12</v>
      </c>
      <c r="J450" s="34">
        <f t="shared" si="127"/>
        <v>44120</v>
      </c>
      <c r="K450" s="2">
        <f t="shared" si="128"/>
        <v>300</v>
      </c>
      <c r="L450" s="17">
        <f t="shared" si="129"/>
        <v>300</v>
      </c>
      <c r="M450" s="11">
        <f t="shared" si="119"/>
        <v>1.1444396189999999</v>
      </c>
      <c r="N450" s="11">
        <f t="shared" ca="1" si="120"/>
        <v>1.1981389920000001</v>
      </c>
      <c r="O450" s="17">
        <f t="shared" si="130"/>
        <v>0</v>
      </c>
      <c r="P450" s="13">
        <f t="shared" ca="1" si="121"/>
        <v>198.138992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44559</v>
      </c>
      <c r="B451" s="70">
        <f t="shared" ca="1" si="134"/>
        <v>1199.09446</v>
      </c>
      <c r="C451" s="6">
        <f t="shared" si="124"/>
        <v>1000</v>
      </c>
      <c r="D451" s="12">
        <f ca="1">IF(A451&lt;$B$1,VLOOKUP(A451,[1]DI!$A$4:$B$15000,2,FALSE),0)</f>
        <v>9.1499999999999998E-2</v>
      </c>
      <c r="E451" s="13">
        <f t="shared" ca="1" si="117"/>
        <v>1.00034749</v>
      </c>
      <c r="F451" s="13">
        <f ca="1">(TRUNC(PRODUCT($E$12:$E450),16))</f>
        <v>1.0472857736086001</v>
      </c>
      <c r="G451" s="13">
        <f t="shared" si="125"/>
        <v>1</v>
      </c>
      <c r="H451" s="13">
        <f t="shared" ca="1" si="118"/>
        <v>1.04728577</v>
      </c>
      <c r="I451" s="12">
        <f t="shared" si="126"/>
        <v>0.12</v>
      </c>
      <c r="J451" s="34">
        <f t="shared" si="127"/>
        <v>44120</v>
      </c>
      <c r="K451" s="2">
        <f t="shared" si="128"/>
        <v>301</v>
      </c>
      <c r="L451" s="17">
        <f t="shared" si="129"/>
        <v>301</v>
      </c>
      <c r="M451" s="11">
        <f t="shared" si="119"/>
        <v>1.1449544089999999</v>
      </c>
      <c r="N451" s="11">
        <f t="shared" ca="1" si="120"/>
        <v>1.19909446</v>
      </c>
      <c r="O451" s="17">
        <f t="shared" si="130"/>
        <v>0</v>
      </c>
      <c r="P451" s="13">
        <f t="shared" ca="1" si="121"/>
        <v>199.09446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44560</v>
      </c>
      <c r="B452" s="70">
        <f t="shared" ca="1" si="134"/>
        <v>1200.0506929999999</v>
      </c>
      <c r="C452" s="6">
        <f t="shared" si="124"/>
        <v>1000</v>
      </c>
      <c r="D452" s="12">
        <f ca="1">IF(A452&lt;$B$1,VLOOKUP(A452,[1]DI!$A$4:$B$15000,2,FALSE),0)</f>
        <v>9.1499999999999998E-2</v>
      </c>
      <c r="E452" s="13">
        <f t="shared" ca="1" si="117"/>
        <v>1.00034749</v>
      </c>
      <c r="F452" s="13">
        <f ca="1">(TRUNC(PRODUCT($E$12:$E451),16))</f>
        <v>1.0476496949420699</v>
      </c>
      <c r="G452" s="13">
        <f t="shared" si="125"/>
        <v>1</v>
      </c>
      <c r="H452" s="13">
        <f t="shared" ca="1" si="118"/>
        <v>1.0476496900000001</v>
      </c>
      <c r="I452" s="12">
        <f t="shared" si="126"/>
        <v>0.12</v>
      </c>
      <c r="J452" s="34">
        <f t="shared" si="127"/>
        <v>44120</v>
      </c>
      <c r="K452" s="2">
        <f t="shared" si="128"/>
        <v>302</v>
      </c>
      <c r="L452" s="17">
        <f t="shared" si="129"/>
        <v>302</v>
      </c>
      <c r="M452" s="11">
        <f t="shared" si="119"/>
        <v>1.1454694299999999</v>
      </c>
      <c r="N452" s="11">
        <f t="shared" ca="1" si="120"/>
        <v>1.2000506929999999</v>
      </c>
      <c r="O452" s="17">
        <f t="shared" si="130"/>
        <v>0</v>
      </c>
      <c r="P452" s="13">
        <f t="shared" ca="1" si="121"/>
        <v>200.050693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44561</v>
      </c>
      <c r="B453" s="70">
        <f t="shared" ca="1" si="134"/>
        <v>1201.0076939999999</v>
      </c>
      <c r="C453" s="6">
        <f t="shared" si="124"/>
        <v>1000</v>
      </c>
      <c r="D453" s="12">
        <f ca="1">IF(A453&lt;$B$1,VLOOKUP(A453,[1]DI!$A$4:$B$15000,2,FALSE),0)</f>
        <v>9.1499999999999998E-2</v>
      </c>
      <c r="E453" s="13">
        <f t="shared" ca="1" si="117"/>
        <v>1.00034749</v>
      </c>
      <c r="F453" s="13">
        <f ca="1">(TRUNC(PRODUCT($E$12:$E452),16))</f>
        <v>1.0480137427345699</v>
      </c>
      <c r="G453" s="13">
        <f t="shared" si="125"/>
        <v>1</v>
      </c>
      <c r="H453" s="13">
        <f t="shared" ca="1" si="118"/>
        <v>1.04801374</v>
      </c>
      <c r="I453" s="12">
        <f t="shared" si="126"/>
        <v>0.12</v>
      </c>
      <c r="J453" s="34">
        <f t="shared" si="127"/>
        <v>44120</v>
      </c>
      <c r="K453" s="2">
        <f t="shared" si="128"/>
        <v>303</v>
      </c>
      <c r="L453" s="17">
        <f t="shared" si="129"/>
        <v>303</v>
      </c>
      <c r="M453" s="11">
        <f t="shared" si="119"/>
        <v>1.145984683</v>
      </c>
      <c r="N453" s="11">
        <f t="shared" ca="1" si="120"/>
        <v>1.2010076940000001</v>
      </c>
      <c r="O453" s="17">
        <f t="shared" si="130"/>
        <v>0</v>
      </c>
      <c r="P453" s="13">
        <f t="shared" ca="1" si="121"/>
        <v>201.00769399999999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44562</v>
      </c>
      <c r="B454" s="70">
        <f t="shared" ca="1" si="134"/>
        <v>1201.965461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1.04837791703003</v>
      </c>
      <c r="G454" s="13">
        <f t="shared" si="125"/>
        <v>1</v>
      </c>
      <c r="H454" s="13">
        <f t="shared" ca="1" si="118"/>
        <v>1.0483779200000001</v>
      </c>
      <c r="I454" s="12">
        <f t="shared" si="126"/>
        <v>0.12</v>
      </c>
      <c r="J454" s="34">
        <f t="shared" si="127"/>
        <v>44120</v>
      </c>
      <c r="K454" s="2">
        <f t="shared" si="128"/>
        <v>303</v>
      </c>
      <c r="L454" s="17">
        <f t="shared" si="129"/>
        <v>304</v>
      </c>
      <c r="M454" s="11">
        <f t="shared" si="119"/>
        <v>1.146500168</v>
      </c>
      <c r="N454" s="11">
        <f t="shared" ca="1" si="120"/>
        <v>1.2019654609999999</v>
      </c>
      <c r="O454" s="17">
        <f t="shared" si="130"/>
        <v>0</v>
      </c>
      <c r="P454" s="13">
        <f t="shared" ca="1" si="121"/>
        <v>201.965461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44563</v>
      </c>
      <c r="B455" s="70">
        <f t="shared" ca="1" si="134"/>
        <v>1201.965461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1.04837791703003</v>
      </c>
      <c r="G455" s="13">
        <f t="shared" si="125"/>
        <v>1</v>
      </c>
      <c r="H455" s="13">
        <f t="shared" ca="1" si="118"/>
        <v>1.0483779200000001</v>
      </c>
      <c r="I455" s="12">
        <f t="shared" si="126"/>
        <v>0.12</v>
      </c>
      <c r="J455" s="34">
        <f t="shared" si="127"/>
        <v>44120</v>
      </c>
      <c r="K455" s="2">
        <f t="shared" si="128"/>
        <v>303</v>
      </c>
      <c r="L455" s="17">
        <f t="shared" si="129"/>
        <v>304</v>
      </c>
      <c r="M455" s="11">
        <f t="shared" si="119"/>
        <v>1.146500168</v>
      </c>
      <c r="N455" s="11">
        <f t="shared" ca="1" si="120"/>
        <v>1.2019654609999999</v>
      </c>
      <c r="O455" s="17">
        <f t="shared" si="130"/>
        <v>0</v>
      </c>
      <c r="P455" s="13">
        <f t="shared" ca="1" si="121"/>
        <v>201.965461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44564</v>
      </c>
      <c r="B456" s="70">
        <f t="shared" ca="1" si="134"/>
        <v>1201.965461</v>
      </c>
      <c r="C456" s="6">
        <f t="shared" si="124"/>
        <v>1000</v>
      </c>
      <c r="D456" s="12">
        <f ca="1">IF(A456&lt;$B$1,VLOOKUP(A456,[1]DI!$A$4:$B$15000,2,FALSE),0)</f>
        <v>9.1499999999999998E-2</v>
      </c>
      <c r="E456" s="13">
        <f t="shared" ca="1" si="117"/>
        <v>1.00034749</v>
      </c>
      <c r="F456" s="13">
        <f ca="1">(TRUNC(PRODUCT($E$12:$E455),16))</f>
        <v>1.04837791703003</v>
      </c>
      <c r="G456" s="13">
        <f t="shared" si="125"/>
        <v>1</v>
      </c>
      <c r="H456" s="13">
        <f t="shared" ca="1" si="118"/>
        <v>1.0483779200000001</v>
      </c>
      <c r="I456" s="12">
        <f t="shared" si="126"/>
        <v>0.12</v>
      </c>
      <c r="J456" s="34">
        <f t="shared" si="127"/>
        <v>44120</v>
      </c>
      <c r="K456" s="2">
        <f t="shared" si="128"/>
        <v>304</v>
      </c>
      <c r="L456" s="17">
        <f t="shared" si="129"/>
        <v>304</v>
      </c>
      <c r="M456" s="11">
        <f t="shared" si="119"/>
        <v>1.146500168</v>
      </c>
      <c r="N456" s="11">
        <f t="shared" ca="1" si="120"/>
        <v>1.2019654609999999</v>
      </c>
      <c r="O456" s="17">
        <f t="shared" si="130"/>
        <v>0</v>
      </c>
      <c r="P456" s="13">
        <f t="shared" ca="1" si="121"/>
        <v>201.965461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44565</v>
      </c>
      <c r="B457" s="70">
        <f t="shared" ca="1" si="134"/>
        <v>1202.9239849999999</v>
      </c>
      <c r="C457" s="6">
        <f t="shared" si="124"/>
        <v>1000</v>
      </c>
      <c r="D457" s="12">
        <f ca="1">IF(A457&lt;$B$1,VLOOKUP(A457,[1]DI!$A$4:$B$15000,2,FALSE),0)</f>
        <v>9.1499999999999998E-2</v>
      </c>
      <c r="E457" s="13">
        <f t="shared" ca="1" si="117"/>
        <v>1.00034749</v>
      </c>
      <c r="F457" s="13">
        <f ca="1">(TRUNC(PRODUCT($E$12:$E456),16))</f>
        <v>1.0487422178724199</v>
      </c>
      <c r="G457" s="13">
        <f t="shared" si="125"/>
        <v>1</v>
      </c>
      <c r="H457" s="13">
        <f t="shared" ca="1" si="118"/>
        <v>1.0487422200000001</v>
      </c>
      <c r="I457" s="12">
        <f t="shared" si="126"/>
        <v>0.12</v>
      </c>
      <c r="J457" s="34">
        <f t="shared" si="127"/>
        <v>44120</v>
      </c>
      <c r="K457" s="2">
        <f t="shared" si="128"/>
        <v>305</v>
      </c>
      <c r="L457" s="17">
        <f t="shared" si="129"/>
        <v>305</v>
      </c>
      <c r="M457" s="11">
        <f t="shared" si="119"/>
        <v>1.147015884</v>
      </c>
      <c r="N457" s="11">
        <f t="shared" ca="1" si="120"/>
        <v>1.202923985</v>
      </c>
      <c r="O457" s="17">
        <f t="shared" si="130"/>
        <v>0</v>
      </c>
      <c r="P457" s="13">
        <f t="shared" ca="1" si="121"/>
        <v>202.92398499999999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44566</v>
      </c>
      <c r="B458" s="70">
        <f t="shared" ca="1" si="134"/>
        <v>1203.8832769999999</v>
      </c>
      <c r="C458" s="6">
        <f t="shared" si="124"/>
        <v>1000</v>
      </c>
      <c r="D458" s="12">
        <f ca="1">IF(A458&lt;$B$1,VLOOKUP(A458,[1]DI!$A$4:$B$15000,2,FALSE),0)</f>
        <v>9.1499999999999998E-2</v>
      </c>
      <c r="E458" s="13">
        <f t="shared" ca="1" si="117"/>
        <v>1.00034749</v>
      </c>
      <c r="F458" s="13">
        <f ca="1">(TRUNC(PRODUCT($E$12:$E457),16))</f>
        <v>1.0491066453057101</v>
      </c>
      <c r="G458" s="13">
        <f t="shared" si="125"/>
        <v>1</v>
      </c>
      <c r="H458" s="13">
        <f t="shared" ca="1" si="118"/>
        <v>1.0491066499999999</v>
      </c>
      <c r="I458" s="12">
        <f t="shared" si="126"/>
        <v>0.12</v>
      </c>
      <c r="J458" s="34">
        <f t="shared" si="127"/>
        <v>44120</v>
      </c>
      <c r="K458" s="2">
        <f t="shared" si="128"/>
        <v>306</v>
      </c>
      <c r="L458" s="17">
        <f t="shared" si="129"/>
        <v>306</v>
      </c>
      <c r="M458" s="11">
        <f t="shared" si="119"/>
        <v>1.1475318329999999</v>
      </c>
      <c r="N458" s="11">
        <f t="shared" ca="1" si="120"/>
        <v>1.2038832770000001</v>
      </c>
      <c r="O458" s="17">
        <f t="shared" si="130"/>
        <v>0</v>
      </c>
      <c r="P458" s="13">
        <f t="shared" ca="1" si="121"/>
        <v>203.88327699999999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44567</v>
      </c>
      <c r="B459" s="70">
        <f t="shared" ca="1" si="134"/>
        <v>1204.8433259999999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1.0494711993738901</v>
      </c>
      <c r="G459" s="13">
        <f t="shared" si="125"/>
        <v>1</v>
      </c>
      <c r="H459" s="13">
        <f t="shared" ca="1" si="118"/>
        <v>1.0494711999999999</v>
      </c>
      <c r="I459" s="12">
        <f t="shared" si="126"/>
        <v>0.12</v>
      </c>
      <c r="J459" s="34">
        <f t="shared" si="127"/>
        <v>44120</v>
      </c>
      <c r="K459" s="2">
        <f t="shared" si="128"/>
        <v>307</v>
      </c>
      <c r="L459" s="17">
        <f t="shared" si="129"/>
        <v>307</v>
      </c>
      <c r="M459" s="11">
        <f t="shared" si="119"/>
        <v>1.1480480129999999</v>
      </c>
      <c r="N459" s="11">
        <f t="shared" ca="1" si="120"/>
        <v>1.204843326</v>
      </c>
      <c r="O459" s="17">
        <f t="shared" si="130"/>
        <v>0</v>
      </c>
      <c r="P459" s="13">
        <f t="shared" ca="1" si="121"/>
        <v>204.84332599999999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44568</v>
      </c>
      <c r="B460" s="70">
        <f t="shared" ca="1" si="134"/>
        <v>1205.8041450000001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1.04983588012096</v>
      </c>
      <c r="G460" s="13">
        <f t="shared" si="125"/>
        <v>1</v>
      </c>
      <c r="H460" s="13">
        <f t="shared" ref="H460:H523" ca="1" si="136">ROUND(F460/G460,8)</f>
        <v>1.0498358800000001</v>
      </c>
      <c r="I460" s="12">
        <f t="shared" si="126"/>
        <v>0.12</v>
      </c>
      <c r="J460" s="34">
        <f t="shared" si="127"/>
        <v>44120</v>
      </c>
      <c r="K460" s="2">
        <f t="shared" si="128"/>
        <v>308</v>
      </c>
      <c r="L460" s="17">
        <f t="shared" si="129"/>
        <v>308</v>
      </c>
      <c r="M460" s="11">
        <f t="shared" ref="M460:M523" si="137">ROUND((I460+1)^(L460/252),9)</f>
        <v>1.1485644260000001</v>
      </c>
      <c r="N460" s="11">
        <f t="shared" ref="N460:N523" ca="1" si="138">ROUND(H460*M460,9)</f>
        <v>1.2058041450000001</v>
      </c>
      <c r="O460" s="17">
        <f t="shared" si="130"/>
        <v>0</v>
      </c>
      <c r="P460" s="13">
        <f t="shared" ref="P460:P523" ca="1" si="139">TRUNC(((N460-1)*C460),8)</f>
        <v>205.80414500000001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44569</v>
      </c>
      <c r="B461" s="70">
        <f t="shared" ca="1" si="134"/>
        <v>1206.7657340000001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1.05020068759094</v>
      </c>
      <c r="G461" s="13">
        <f t="shared" ref="G461:G524" si="143">IF(O460&gt;0,F460,G460)</f>
        <v>1</v>
      </c>
      <c r="H461" s="13">
        <f t="shared" ca="1" si="136"/>
        <v>1.05020069</v>
      </c>
      <c r="I461" s="12">
        <f t="shared" ref="I461:I524" si="144">I460</f>
        <v>0.12</v>
      </c>
      <c r="J461" s="34">
        <f t="shared" ref="J461:J524" si="145">IF(O460&gt;0,VLOOKUP(O460,X$12:AH$150,2),J460)</f>
        <v>44120</v>
      </c>
      <c r="K461" s="2">
        <f t="shared" ref="K461:K524" si="146">IF(A461&gt;J461,IF(NETWORKDAYS(J461,A461,$X$31:$X$544)-1=0,1,NETWORKDAYS(J461,A461,$X$31:$X$544)-1),0)</f>
        <v>308</v>
      </c>
      <c r="L461" s="17">
        <f t="shared" ref="L461:L524" si="147">IF(AND(K461=1,K460=1),1,IF(K461&gt;0,IF(K461=K460,K461+1,K461),0))</f>
        <v>309</v>
      </c>
      <c r="M461" s="11">
        <f t="shared" si="137"/>
        <v>1.1490810709999999</v>
      </c>
      <c r="N461" s="11">
        <f t="shared" ca="1" si="138"/>
        <v>1.206765734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206.76573400000001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44570</v>
      </c>
      <c r="B462" s="70">
        <f t="shared" ref="B462:B525" ca="1" si="152">IF(A462&lt;=TODAY(),C462+P462,IF(AND(A462&gt;TODAY(),A462&lt;=$B$1),IF(VLOOKUP(TODAY(),$A$10:$D$5000,4,FALSE)=0,"n.d",C462+P462),"n.d"))</f>
        <v>1206.7657340000001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1.05020068759094</v>
      </c>
      <c r="G462" s="13">
        <f t="shared" si="143"/>
        <v>1</v>
      </c>
      <c r="H462" s="13">
        <f t="shared" ca="1" si="136"/>
        <v>1.05020069</v>
      </c>
      <c r="I462" s="12">
        <f t="shared" si="144"/>
        <v>0.12</v>
      </c>
      <c r="J462" s="34">
        <f t="shared" si="145"/>
        <v>44120</v>
      </c>
      <c r="K462" s="2">
        <f t="shared" si="146"/>
        <v>308</v>
      </c>
      <c r="L462" s="17">
        <f t="shared" si="147"/>
        <v>309</v>
      </c>
      <c r="M462" s="11">
        <f t="shared" si="137"/>
        <v>1.1490810709999999</v>
      </c>
      <c r="N462" s="11">
        <f t="shared" ca="1" si="138"/>
        <v>1.206765734</v>
      </c>
      <c r="O462" s="17">
        <f t="shared" si="148"/>
        <v>0</v>
      </c>
      <c r="P462" s="13">
        <f t="shared" ca="1" si="139"/>
        <v>206.76573400000001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44571</v>
      </c>
      <c r="B463" s="70">
        <f t="shared" ca="1" si="152"/>
        <v>1206.7657340000001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1.05020068759094</v>
      </c>
      <c r="G463" s="13">
        <f t="shared" si="143"/>
        <v>1</v>
      </c>
      <c r="H463" s="13">
        <f t="shared" ca="1" si="136"/>
        <v>1.05020069</v>
      </c>
      <c r="I463" s="12">
        <f t="shared" si="144"/>
        <v>0.12</v>
      </c>
      <c r="J463" s="34">
        <f t="shared" si="145"/>
        <v>44120</v>
      </c>
      <c r="K463" s="2">
        <f t="shared" si="146"/>
        <v>309</v>
      </c>
      <c r="L463" s="17">
        <f t="shared" si="147"/>
        <v>309</v>
      </c>
      <c r="M463" s="11">
        <f t="shared" si="137"/>
        <v>1.1490810709999999</v>
      </c>
      <c r="N463" s="11">
        <f t="shared" ca="1" si="138"/>
        <v>1.206765734</v>
      </c>
      <c r="O463" s="17">
        <f t="shared" si="148"/>
        <v>0</v>
      </c>
      <c r="P463" s="13">
        <f t="shared" ca="1" si="139"/>
        <v>206.76573400000001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44572</v>
      </c>
      <c r="B464" s="70">
        <f t="shared" ca="1" si="152"/>
        <v>1207.7280820000001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1.0505656218278701</v>
      </c>
      <c r="G464" s="13">
        <f t="shared" si="143"/>
        <v>1</v>
      </c>
      <c r="H464" s="13">
        <f t="shared" ca="1" si="136"/>
        <v>1.05056562</v>
      </c>
      <c r="I464" s="12">
        <f t="shared" si="144"/>
        <v>0.12</v>
      </c>
      <c r="J464" s="34">
        <f t="shared" si="145"/>
        <v>44120</v>
      </c>
      <c r="K464" s="2">
        <f t="shared" si="146"/>
        <v>310</v>
      </c>
      <c r="L464" s="17">
        <f t="shared" si="147"/>
        <v>310</v>
      </c>
      <c r="M464" s="11">
        <f t="shared" si="137"/>
        <v>1.1495979489999999</v>
      </c>
      <c r="N464" s="11">
        <f t="shared" ca="1" si="138"/>
        <v>1.207728082</v>
      </c>
      <c r="O464" s="17">
        <f t="shared" si="148"/>
        <v>0</v>
      </c>
      <c r="P464" s="13">
        <f t="shared" ca="1" si="139"/>
        <v>207.728082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44573</v>
      </c>
      <c r="B465" s="70">
        <f t="shared" ca="1" si="152"/>
        <v>1208.6912010000001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1.0509306828758</v>
      </c>
      <c r="G465" s="13">
        <f t="shared" si="143"/>
        <v>1</v>
      </c>
      <c r="H465" s="13">
        <f t="shared" ca="1" si="136"/>
        <v>1.05093068</v>
      </c>
      <c r="I465" s="12">
        <f t="shared" si="144"/>
        <v>0.12</v>
      </c>
      <c r="J465" s="34">
        <f t="shared" si="145"/>
        <v>44120</v>
      </c>
      <c r="K465" s="2">
        <f t="shared" si="146"/>
        <v>311</v>
      </c>
      <c r="L465" s="17">
        <f t="shared" si="147"/>
        <v>311</v>
      </c>
      <c r="M465" s="11">
        <f t="shared" si="137"/>
        <v>1.150115059</v>
      </c>
      <c r="N465" s="11">
        <f t="shared" ca="1" si="138"/>
        <v>1.2086912009999999</v>
      </c>
      <c r="O465" s="17">
        <f t="shared" si="148"/>
        <v>0</v>
      </c>
      <c r="P465" s="13">
        <f t="shared" ca="1" si="139"/>
        <v>208.69120100000001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44574</v>
      </c>
      <c r="B466" s="70">
        <f t="shared" ca="1" si="152"/>
        <v>1209.655092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1.0512958707787901</v>
      </c>
      <c r="G466" s="13">
        <f t="shared" si="143"/>
        <v>1</v>
      </c>
      <c r="H466" s="13">
        <f t="shared" ca="1" si="136"/>
        <v>1.0512958699999999</v>
      </c>
      <c r="I466" s="12">
        <f t="shared" si="144"/>
        <v>0.12</v>
      </c>
      <c r="J466" s="34">
        <f t="shared" si="145"/>
        <v>44120</v>
      </c>
      <c r="K466" s="2">
        <f t="shared" si="146"/>
        <v>312</v>
      </c>
      <c r="L466" s="17">
        <f t="shared" si="147"/>
        <v>312</v>
      </c>
      <c r="M466" s="11">
        <f t="shared" si="137"/>
        <v>1.1506324020000001</v>
      </c>
      <c r="N466" s="11">
        <f t="shared" ca="1" si="138"/>
        <v>1.209655092</v>
      </c>
      <c r="O466" s="17">
        <f t="shared" si="148"/>
        <v>0</v>
      </c>
      <c r="P466" s="13">
        <f t="shared" ca="1" si="139"/>
        <v>209.655092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44575</v>
      </c>
      <c r="B467" s="70">
        <f t="shared" ca="1" si="152"/>
        <v>1210.6197549999999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1.0516611855809299</v>
      </c>
      <c r="G467" s="13">
        <f t="shared" si="143"/>
        <v>1</v>
      </c>
      <c r="H467" s="13">
        <f t="shared" ca="1" si="136"/>
        <v>1.0516611899999999</v>
      </c>
      <c r="I467" s="12">
        <f t="shared" si="144"/>
        <v>0.12</v>
      </c>
      <c r="J467" s="34">
        <f t="shared" si="145"/>
        <v>44120</v>
      </c>
      <c r="K467" s="2">
        <f t="shared" si="146"/>
        <v>313</v>
      </c>
      <c r="L467" s="17">
        <f t="shared" si="147"/>
        <v>313</v>
      </c>
      <c r="M467" s="11">
        <f t="shared" si="137"/>
        <v>1.151149977</v>
      </c>
      <c r="N467" s="11">
        <f t="shared" ca="1" si="138"/>
        <v>1.210619755</v>
      </c>
      <c r="O467" s="17">
        <f t="shared" si="148"/>
        <v>0</v>
      </c>
      <c r="P467" s="13">
        <f t="shared" ca="1" si="139"/>
        <v>210.619755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44576</v>
      </c>
      <c r="B468" s="70">
        <f t="shared" ca="1" si="152"/>
        <v>1211.5851789999999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1.0520266273263099</v>
      </c>
      <c r="G468" s="13">
        <f t="shared" si="143"/>
        <v>1</v>
      </c>
      <c r="H468" s="13">
        <f t="shared" ca="1" si="136"/>
        <v>1.0520266300000001</v>
      </c>
      <c r="I468" s="12">
        <f t="shared" si="144"/>
        <v>0.12</v>
      </c>
      <c r="J468" s="34">
        <f t="shared" si="145"/>
        <v>44120</v>
      </c>
      <c r="K468" s="2">
        <f t="shared" si="146"/>
        <v>313</v>
      </c>
      <c r="L468" s="17">
        <f t="shared" si="147"/>
        <v>314</v>
      </c>
      <c r="M468" s="11">
        <f t="shared" si="137"/>
        <v>1.1516677850000001</v>
      </c>
      <c r="N468" s="11">
        <f t="shared" ca="1" si="138"/>
        <v>1.2115851790000001</v>
      </c>
      <c r="O468" s="17">
        <f t="shared" si="148"/>
        <v>0</v>
      </c>
      <c r="P468" s="13">
        <f t="shared" ca="1" si="139"/>
        <v>211.58517900000001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44577</v>
      </c>
      <c r="B469" s="70">
        <f t="shared" ca="1" si="152"/>
        <v>1211.5851789999999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1.0520266273263099</v>
      </c>
      <c r="G469" s="13">
        <f t="shared" si="143"/>
        <v>1</v>
      </c>
      <c r="H469" s="13">
        <f t="shared" ca="1" si="136"/>
        <v>1.0520266300000001</v>
      </c>
      <c r="I469" s="12">
        <f t="shared" si="144"/>
        <v>0.12</v>
      </c>
      <c r="J469" s="34">
        <f t="shared" si="145"/>
        <v>44120</v>
      </c>
      <c r="K469" s="2">
        <f t="shared" si="146"/>
        <v>313</v>
      </c>
      <c r="L469" s="17">
        <f t="shared" si="147"/>
        <v>314</v>
      </c>
      <c r="M469" s="11">
        <f t="shared" si="137"/>
        <v>1.1516677850000001</v>
      </c>
      <c r="N469" s="11">
        <f t="shared" ca="1" si="138"/>
        <v>1.2115851790000001</v>
      </c>
      <c r="O469" s="17">
        <f t="shared" si="148"/>
        <v>0</v>
      </c>
      <c r="P469" s="13">
        <f t="shared" ca="1" si="139"/>
        <v>211.58517900000001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44578</v>
      </c>
      <c r="B470" s="70">
        <f t="shared" ca="1" si="152"/>
        <v>1211.5851789999999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1.0520266273263099</v>
      </c>
      <c r="G470" s="13">
        <f t="shared" si="143"/>
        <v>1</v>
      </c>
      <c r="H470" s="13">
        <f t="shared" ca="1" si="136"/>
        <v>1.0520266300000001</v>
      </c>
      <c r="I470" s="12">
        <f t="shared" si="144"/>
        <v>0.12</v>
      </c>
      <c r="J470" s="34">
        <f t="shared" si="145"/>
        <v>44120</v>
      </c>
      <c r="K470" s="2">
        <f t="shared" si="146"/>
        <v>314</v>
      </c>
      <c r="L470" s="17">
        <f t="shared" si="147"/>
        <v>314</v>
      </c>
      <c r="M470" s="11">
        <f t="shared" si="137"/>
        <v>1.1516677850000001</v>
      </c>
      <c r="N470" s="11">
        <f t="shared" ca="1" si="138"/>
        <v>1.2115851790000001</v>
      </c>
      <c r="O470" s="17">
        <f t="shared" si="148"/>
        <v>0</v>
      </c>
      <c r="P470" s="13">
        <f t="shared" ca="1" si="139"/>
        <v>211.58517900000001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44579</v>
      </c>
      <c r="B471" s="70">
        <f t="shared" ca="1" si="152"/>
        <v>1212.5513759999999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1.0523921960590401</v>
      </c>
      <c r="G471" s="13">
        <f t="shared" si="143"/>
        <v>1</v>
      </c>
      <c r="H471" s="13">
        <f t="shared" ca="1" si="136"/>
        <v>1.0523922000000001</v>
      </c>
      <c r="I471" s="12">
        <f t="shared" si="144"/>
        <v>0.12</v>
      </c>
      <c r="J471" s="34">
        <f t="shared" si="145"/>
        <v>44120</v>
      </c>
      <c r="K471" s="2">
        <f t="shared" si="146"/>
        <v>315</v>
      </c>
      <c r="L471" s="17">
        <f t="shared" si="147"/>
        <v>315</v>
      </c>
      <c r="M471" s="11">
        <f t="shared" si="137"/>
        <v>1.152185826</v>
      </c>
      <c r="N471" s="11">
        <f t="shared" ca="1" si="138"/>
        <v>1.212551376</v>
      </c>
      <c r="O471" s="17">
        <f t="shared" si="148"/>
        <v>0</v>
      </c>
      <c r="P471" s="13">
        <f t="shared" ca="1" si="139"/>
        <v>212.551376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44580</v>
      </c>
      <c r="B472" s="70">
        <f t="shared" ca="1" si="152"/>
        <v>1213.5183360000001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1.0527578918232401</v>
      </c>
      <c r="G472" s="13">
        <f t="shared" si="143"/>
        <v>1</v>
      </c>
      <c r="H472" s="13">
        <f t="shared" ca="1" si="136"/>
        <v>1.0527578900000001</v>
      </c>
      <c r="I472" s="12">
        <f t="shared" si="144"/>
        <v>0.12</v>
      </c>
      <c r="J472" s="34">
        <f t="shared" si="145"/>
        <v>44120</v>
      </c>
      <c r="K472" s="2">
        <f t="shared" si="146"/>
        <v>316</v>
      </c>
      <c r="L472" s="17">
        <f t="shared" si="147"/>
        <v>316</v>
      </c>
      <c r="M472" s="11">
        <f t="shared" si="137"/>
        <v>1.1527041</v>
      </c>
      <c r="N472" s="11">
        <f t="shared" ca="1" si="138"/>
        <v>1.2135183359999999</v>
      </c>
      <c r="O472" s="17">
        <f t="shared" si="148"/>
        <v>0</v>
      </c>
      <c r="P472" s="13">
        <f t="shared" ca="1" si="139"/>
        <v>213.51833600000001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44581</v>
      </c>
      <c r="B473" s="70">
        <f t="shared" ca="1" si="152"/>
        <v>1214.4860699999999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1.0531237146630701</v>
      </c>
      <c r="G473" s="13">
        <f t="shared" si="143"/>
        <v>1</v>
      </c>
      <c r="H473" s="13">
        <f t="shared" ca="1" si="136"/>
        <v>1.0531237099999999</v>
      </c>
      <c r="I473" s="12">
        <f t="shared" si="144"/>
        <v>0.12</v>
      </c>
      <c r="J473" s="34">
        <f t="shared" si="145"/>
        <v>44120</v>
      </c>
      <c r="K473" s="2">
        <f t="shared" si="146"/>
        <v>317</v>
      </c>
      <c r="L473" s="17">
        <f t="shared" si="147"/>
        <v>317</v>
      </c>
      <c r="M473" s="11">
        <f t="shared" si="137"/>
        <v>1.153222607</v>
      </c>
      <c r="N473" s="11">
        <f t="shared" ca="1" si="138"/>
        <v>1.21448607</v>
      </c>
      <c r="O473" s="17">
        <f t="shared" si="148"/>
        <v>0</v>
      </c>
      <c r="P473" s="13">
        <f t="shared" ca="1" si="139"/>
        <v>214.48607000000001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44582</v>
      </c>
      <c r="B474" s="70">
        <f t="shared" ca="1" si="152"/>
        <v>1215.4545800000001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1.0534896646226799</v>
      </c>
      <c r="G474" s="13">
        <f t="shared" si="143"/>
        <v>1</v>
      </c>
      <c r="H474" s="13">
        <f t="shared" ca="1" si="136"/>
        <v>1.0534896600000001</v>
      </c>
      <c r="I474" s="12">
        <f t="shared" si="144"/>
        <v>0.12</v>
      </c>
      <c r="J474" s="34">
        <f t="shared" si="145"/>
        <v>44120</v>
      </c>
      <c r="K474" s="2">
        <f t="shared" si="146"/>
        <v>318</v>
      </c>
      <c r="L474" s="17">
        <f t="shared" si="147"/>
        <v>318</v>
      </c>
      <c r="M474" s="11">
        <f t="shared" si="137"/>
        <v>1.1537413480000001</v>
      </c>
      <c r="N474" s="11">
        <f t="shared" ca="1" si="138"/>
        <v>1.2154545800000001</v>
      </c>
      <c r="O474" s="17">
        <f t="shared" si="148"/>
        <v>0</v>
      </c>
      <c r="P474" s="13">
        <f t="shared" ca="1" si="139"/>
        <v>215.45457999999999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44583</v>
      </c>
      <c r="B475" s="70">
        <f t="shared" ca="1" si="152"/>
        <v>1216.4238660000001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1.05385574174624</v>
      </c>
      <c r="G475" s="13">
        <f t="shared" si="143"/>
        <v>1</v>
      </c>
      <c r="H475" s="13">
        <f t="shared" ca="1" si="136"/>
        <v>1.0538557399999999</v>
      </c>
      <c r="I475" s="12">
        <f t="shared" si="144"/>
        <v>0.12</v>
      </c>
      <c r="J475" s="34">
        <f t="shared" si="145"/>
        <v>44120</v>
      </c>
      <c r="K475" s="2">
        <f t="shared" si="146"/>
        <v>318</v>
      </c>
      <c r="L475" s="17">
        <f t="shared" si="147"/>
        <v>319</v>
      </c>
      <c r="M475" s="11">
        <f t="shared" si="137"/>
        <v>1.1542603220000001</v>
      </c>
      <c r="N475" s="11">
        <f t="shared" ca="1" si="138"/>
        <v>1.216423866</v>
      </c>
      <c r="O475" s="17">
        <f t="shared" si="148"/>
        <v>0</v>
      </c>
      <c r="P475" s="13">
        <f t="shared" ca="1" si="139"/>
        <v>216.423866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44584</v>
      </c>
      <c r="B476" s="70">
        <f t="shared" ca="1" si="152"/>
        <v>1216.4238660000001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1.05385574174624</v>
      </c>
      <c r="G476" s="13">
        <f t="shared" si="143"/>
        <v>1</v>
      </c>
      <c r="H476" s="13">
        <f t="shared" ca="1" si="136"/>
        <v>1.0538557399999999</v>
      </c>
      <c r="I476" s="12">
        <f t="shared" si="144"/>
        <v>0.12</v>
      </c>
      <c r="J476" s="34">
        <f t="shared" si="145"/>
        <v>44120</v>
      </c>
      <c r="K476" s="2">
        <f t="shared" si="146"/>
        <v>318</v>
      </c>
      <c r="L476" s="17">
        <f t="shared" si="147"/>
        <v>319</v>
      </c>
      <c r="M476" s="11">
        <f t="shared" si="137"/>
        <v>1.1542603220000001</v>
      </c>
      <c r="N476" s="11">
        <f t="shared" ca="1" si="138"/>
        <v>1.216423866</v>
      </c>
      <c r="O476" s="17">
        <f t="shared" si="148"/>
        <v>0</v>
      </c>
      <c r="P476" s="13">
        <f t="shared" ca="1" si="139"/>
        <v>216.423866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44585</v>
      </c>
      <c r="B477" s="70">
        <f t="shared" ca="1" si="152"/>
        <v>1216.4238660000001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1.05385574174624</v>
      </c>
      <c r="G477" s="13">
        <f t="shared" si="143"/>
        <v>1</v>
      </c>
      <c r="H477" s="13">
        <f t="shared" ca="1" si="136"/>
        <v>1.0538557399999999</v>
      </c>
      <c r="I477" s="12">
        <f t="shared" si="144"/>
        <v>0.12</v>
      </c>
      <c r="J477" s="34">
        <f t="shared" si="145"/>
        <v>44120</v>
      </c>
      <c r="K477" s="2">
        <f t="shared" si="146"/>
        <v>319</v>
      </c>
      <c r="L477" s="17">
        <f t="shared" si="147"/>
        <v>319</v>
      </c>
      <c r="M477" s="11">
        <f t="shared" si="137"/>
        <v>1.1542603220000001</v>
      </c>
      <c r="N477" s="11">
        <f t="shared" ca="1" si="138"/>
        <v>1.216423866</v>
      </c>
      <c r="O477" s="17">
        <f t="shared" si="148"/>
        <v>0</v>
      </c>
      <c r="P477" s="13">
        <f t="shared" ca="1" si="139"/>
        <v>216.423866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44586</v>
      </c>
      <c r="B478" s="70">
        <f t="shared" ca="1" si="152"/>
        <v>1217.3939270000001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1.0542219460779401</v>
      </c>
      <c r="G478" s="13">
        <f t="shared" si="143"/>
        <v>1</v>
      </c>
      <c r="H478" s="13">
        <f t="shared" ca="1" si="136"/>
        <v>1.0542219500000001</v>
      </c>
      <c r="I478" s="12">
        <f t="shared" si="144"/>
        <v>0.12</v>
      </c>
      <c r="J478" s="34">
        <f t="shared" si="145"/>
        <v>44120</v>
      </c>
      <c r="K478" s="2">
        <f t="shared" si="146"/>
        <v>320</v>
      </c>
      <c r="L478" s="17">
        <f t="shared" si="147"/>
        <v>320</v>
      </c>
      <c r="M478" s="11">
        <f t="shared" si="137"/>
        <v>1.154779529</v>
      </c>
      <c r="N478" s="11">
        <f t="shared" ca="1" si="138"/>
        <v>1.217393927</v>
      </c>
      <c r="O478" s="17">
        <f t="shared" si="148"/>
        <v>0</v>
      </c>
      <c r="P478" s="13">
        <f t="shared" ca="1" si="139"/>
        <v>217.39392699999999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44587</v>
      </c>
      <c r="B479" s="70">
        <f t="shared" ca="1" si="152"/>
        <v>1218.3647539999999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1.0545882776619799</v>
      </c>
      <c r="G479" s="13">
        <f t="shared" si="143"/>
        <v>1</v>
      </c>
      <c r="H479" s="13">
        <f t="shared" ca="1" si="136"/>
        <v>1.0545882799999999</v>
      </c>
      <c r="I479" s="12">
        <f t="shared" si="144"/>
        <v>0.12</v>
      </c>
      <c r="J479" s="34">
        <f t="shared" si="145"/>
        <v>44120</v>
      </c>
      <c r="K479" s="2">
        <f t="shared" si="146"/>
        <v>321</v>
      </c>
      <c r="L479" s="17">
        <f t="shared" si="147"/>
        <v>321</v>
      </c>
      <c r="M479" s="11">
        <f t="shared" si="137"/>
        <v>1.15529897</v>
      </c>
      <c r="N479" s="11">
        <f t="shared" ca="1" si="138"/>
        <v>1.218364754</v>
      </c>
      <c r="O479" s="17">
        <f t="shared" si="148"/>
        <v>0</v>
      </c>
      <c r="P479" s="13">
        <f t="shared" ca="1" si="139"/>
        <v>218.364754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44588</v>
      </c>
      <c r="B480" s="70">
        <f t="shared" ca="1" si="152"/>
        <v>1219.3363569999999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1.05495473654259</v>
      </c>
      <c r="G480" s="13">
        <f t="shared" si="143"/>
        <v>1</v>
      </c>
      <c r="H480" s="13">
        <f t="shared" ca="1" si="136"/>
        <v>1.0549547399999999</v>
      </c>
      <c r="I480" s="12">
        <f t="shared" si="144"/>
        <v>0.12</v>
      </c>
      <c r="J480" s="34">
        <f t="shared" si="145"/>
        <v>44120</v>
      </c>
      <c r="K480" s="2">
        <f t="shared" si="146"/>
        <v>322</v>
      </c>
      <c r="L480" s="17">
        <f t="shared" si="147"/>
        <v>322</v>
      </c>
      <c r="M480" s="11">
        <f t="shared" si="137"/>
        <v>1.155818644</v>
      </c>
      <c r="N480" s="11">
        <f t="shared" ca="1" si="138"/>
        <v>1.219336357</v>
      </c>
      <c r="O480" s="17">
        <f t="shared" si="148"/>
        <v>0</v>
      </c>
      <c r="P480" s="13">
        <f t="shared" ca="1" si="139"/>
        <v>219.33635699999999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44589</v>
      </c>
      <c r="B481" s="70">
        <f t="shared" ca="1" si="152"/>
        <v>1220.3087270000001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1.0553213227639899</v>
      </c>
      <c r="G481" s="13">
        <f t="shared" si="143"/>
        <v>1</v>
      </c>
      <c r="H481" s="13">
        <f t="shared" ca="1" si="136"/>
        <v>1.05532132</v>
      </c>
      <c r="I481" s="12">
        <f t="shared" si="144"/>
        <v>0.12</v>
      </c>
      <c r="J481" s="34">
        <f t="shared" si="145"/>
        <v>44120</v>
      </c>
      <c r="K481" s="2">
        <f t="shared" si="146"/>
        <v>323</v>
      </c>
      <c r="L481" s="17">
        <f t="shared" si="147"/>
        <v>323</v>
      </c>
      <c r="M481" s="11">
        <f t="shared" si="137"/>
        <v>1.156338552</v>
      </c>
      <c r="N481" s="11">
        <f t="shared" ca="1" si="138"/>
        <v>1.2203087269999999</v>
      </c>
      <c r="O481" s="17">
        <f t="shared" si="148"/>
        <v>0</v>
      </c>
      <c r="P481" s="13">
        <f t="shared" ca="1" si="139"/>
        <v>220.308727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44590</v>
      </c>
      <c r="B482" s="70">
        <f t="shared" ca="1" si="152"/>
        <v>1221.2818870000001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1.05568803637044</v>
      </c>
      <c r="G482" s="13">
        <f t="shared" si="143"/>
        <v>1</v>
      </c>
      <c r="H482" s="13">
        <f t="shared" ca="1" si="136"/>
        <v>1.0556880399999999</v>
      </c>
      <c r="I482" s="12">
        <f t="shared" si="144"/>
        <v>0.12</v>
      </c>
      <c r="J482" s="34">
        <f t="shared" si="145"/>
        <v>44120</v>
      </c>
      <c r="K482" s="2">
        <f t="shared" si="146"/>
        <v>323</v>
      </c>
      <c r="L482" s="17">
        <f t="shared" si="147"/>
        <v>324</v>
      </c>
      <c r="M482" s="11">
        <f t="shared" si="137"/>
        <v>1.1568586940000001</v>
      </c>
      <c r="N482" s="11">
        <f t="shared" ca="1" si="138"/>
        <v>1.221281887</v>
      </c>
      <c r="O482" s="17">
        <f t="shared" si="148"/>
        <v>0</v>
      </c>
      <c r="P482" s="13">
        <f t="shared" ca="1" si="139"/>
        <v>221.28188700000001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44591</v>
      </c>
      <c r="B483" s="70">
        <f t="shared" ca="1" si="152"/>
        <v>1221.2818870000001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1.05568803637044</v>
      </c>
      <c r="G483" s="13">
        <f t="shared" si="143"/>
        <v>1</v>
      </c>
      <c r="H483" s="13">
        <f t="shared" ca="1" si="136"/>
        <v>1.0556880399999999</v>
      </c>
      <c r="I483" s="12">
        <f t="shared" si="144"/>
        <v>0.12</v>
      </c>
      <c r="J483" s="34">
        <f t="shared" si="145"/>
        <v>44120</v>
      </c>
      <c r="K483" s="2">
        <f t="shared" si="146"/>
        <v>323</v>
      </c>
      <c r="L483" s="17">
        <f t="shared" si="147"/>
        <v>324</v>
      </c>
      <c r="M483" s="11">
        <f t="shared" si="137"/>
        <v>1.1568586940000001</v>
      </c>
      <c r="N483" s="11">
        <f t="shared" ca="1" si="138"/>
        <v>1.221281887</v>
      </c>
      <c r="O483" s="17">
        <f t="shared" si="148"/>
        <v>0</v>
      </c>
      <c r="P483" s="13">
        <f t="shared" ca="1" si="139"/>
        <v>221.28188700000001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44592</v>
      </c>
      <c r="B484" s="70">
        <f t="shared" ca="1" si="152"/>
        <v>1221.2818870000001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1.05568803637044</v>
      </c>
      <c r="G484" s="13">
        <f t="shared" si="143"/>
        <v>1</v>
      </c>
      <c r="H484" s="13">
        <f t="shared" ca="1" si="136"/>
        <v>1.0556880399999999</v>
      </c>
      <c r="I484" s="12">
        <f t="shared" si="144"/>
        <v>0.12</v>
      </c>
      <c r="J484" s="34">
        <f t="shared" si="145"/>
        <v>44120</v>
      </c>
      <c r="K484" s="2">
        <f t="shared" si="146"/>
        <v>324</v>
      </c>
      <c r="L484" s="17">
        <f t="shared" si="147"/>
        <v>324</v>
      </c>
      <c r="M484" s="11">
        <f t="shared" si="137"/>
        <v>1.1568586940000001</v>
      </c>
      <c r="N484" s="11">
        <f t="shared" ca="1" si="138"/>
        <v>1.221281887</v>
      </c>
      <c r="O484" s="17">
        <f t="shared" si="148"/>
        <v>0</v>
      </c>
      <c r="P484" s="13">
        <f t="shared" ca="1" si="139"/>
        <v>221.28188700000001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44593</v>
      </c>
      <c r="B485" s="70">
        <f t="shared" ca="1" si="152"/>
        <v>1222.255815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1.0560548774062</v>
      </c>
      <c r="G485" s="13">
        <f t="shared" si="143"/>
        <v>1</v>
      </c>
      <c r="H485" s="13">
        <f t="shared" ca="1" si="136"/>
        <v>1.05605488</v>
      </c>
      <c r="I485" s="12">
        <f t="shared" si="144"/>
        <v>0.12</v>
      </c>
      <c r="J485" s="34">
        <f t="shared" si="145"/>
        <v>44120</v>
      </c>
      <c r="K485" s="2">
        <f t="shared" si="146"/>
        <v>325</v>
      </c>
      <c r="L485" s="17">
        <f t="shared" si="147"/>
        <v>325</v>
      </c>
      <c r="M485" s="11">
        <f t="shared" si="137"/>
        <v>1.15737907</v>
      </c>
      <c r="N485" s="11">
        <f t="shared" ca="1" si="138"/>
        <v>1.222255815</v>
      </c>
      <c r="O485" s="17">
        <f t="shared" si="148"/>
        <v>0</v>
      </c>
      <c r="P485" s="13">
        <f t="shared" ca="1" si="139"/>
        <v>222.25581500000001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44594</v>
      </c>
      <c r="B486" s="70">
        <f t="shared" ca="1" si="152"/>
        <v>1223.2305220000001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1.0564218459155501</v>
      </c>
      <c r="G486" s="13">
        <f t="shared" si="143"/>
        <v>1</v>
      </c>
      <c r="H486" s="13">
        <f t="shared" ca="1" si="136"/>
        <v>1.05642185</v>
      </c>
      <c r="I486" s="12">
        <f t="shared" si="144"/>
        <v>0.12</v>
      </c>
      <c r="J486" s="34">
        <f t="shared" si="145"/>
        <v>44120</v>
      </c>
      <c r="K486" s="2">
        <f t="shared" si="146"/>
        <v>326</v>
      </c>
      <c r="L486" s="17">
        <f t="shared" si="147"/>
        <v>326</v>
      </c>
      <c r="M486" s="11">
        <f t="shared" si="137"/>
        <v>1.1578996800000001</v>
      </c>
      <c r="N486" s="11">
        <f t="shared" ca="1" si="138"/>
        <v>1.2232305219999999</v>
      </c>
      <c r="O486" s="17">
        <f t="shared" si="148"/>
        <v>0</v>
      </c>
      <c r="P486" s="13">
        <f t="shared" ca="1" si="139"/>
        <v>223.23052200000001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44595</v>
      </c>
      <c r="B487" s="70">
        <f t="shared" ca="1" si="152"/>
        <v>1224.205999</v>
      </c>
      <c r="C487" s="6">
        <f t="shared" si="142"/>
        <v>1000</v>
      </c>
      <c r="D487" s="12">
        <f ca="1">IF(A487&lt;$B$1,VLOOKUP(A487,[1]DI!$A$4:$B$15000,2,FALSE),0)</f>
        <v>0.1065</v>
      </c>
      <c r="E487" s="13">
        <f t="shared" ca="1" si="135"/>
        <v>1.00040168</v>
      </c>
      <c r="F487" s="13">
        <f ca="1">(TRUNC(PRODUCT($E$12:$E486),16))</f>
        <v>1.0567889419427801</v>
      </c>
      <c r="G487" s="13">
        <f t="shared" si="143"/>
        <v>1</v>
      </c>
      <c r="H487" s="13">
        <f t="shared" ca="1" si="136"/>
        <v>1.0567889399999999</v>
      </c>
      <c r="I487" s="12">
        <f t="shared" si="144"/>
        <v>0.12</v>
      </c>
      <c r="J487" s="34">
        <f t="shared" si="145"/>
        <v>44120</v>
      </c>
      <c r="K487" s="2">
        <f t="shared" si="146"/>
        <v>327</v>
      </c>
      <c r="L487" s="17">
        <f t="shared" si="147"/>
        <v>327</v>
      </c>
      <c r="M487" s="11">
        <f t="shared" si="137"/>
        <v>1.1584205249999999</v>
      </c>
      <c r="N487" s="11">
        <f t="shared" ca="1" si="138"/>
        <v>1.224205999</v>
      </c>
      <c r="O487" s="17">
        <f t="shared" si="148"/>
        <v>0</v>
      </c>
      <c r="P487" s="13">
        <f t="shared" ca="1" si="139"/>
        <v>224.20599899999999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44596</v>
      </c>
      <c r="B488" s="70">
        <f t="shared" ca="1" si="152"/>
        <v>1225.2486269999999</v>
      </c>
      <c r="C488" s="6">
        <f t="shared" si="142"/>
        <v>1000</v>
      </c>
      <c r="D488" s="12">
        <f ca="1">IF(A488&lt;$B$1,VLOOKUP(A488,[1]DI!$A$4:$B$15000,2,FALSE),0)</f>
        <v>0.1065</v>
      </c>
      <c r="E488" s="13">
        <f t="shared" ca="1" si="135"/>
        <v>1.00040168</v>
      </c>
      <c r="F488" s="13">
        <f ca="1">(TRUNC(PRODUCT($E$12:$E487),16))</f>
        <v>1.05721343292498</v>
      </c>
      <c r="G488" s="13">
        <f t="shared" si="143"/>
        <v>1</v>
      </c>
      <c r="H488" s="13">
        <f t="shared" ca="1" si="136"/>
        <v>1.05721343</v>
      </c>
      <c r="I488" s="12">
        <f t="shared" si="144"/>
        <v>0.12</v>
      </c>
      <c r="J488" s="34">
        <f t="shared" si="145"/>
        <v>44120</v>
      </c>
      <c r="K488" s="2">
        <f t="shared" si="146"/>
        <v>328</v>
      </c>
      <c r="L488" s="17">
        <f t="shared" si="147"/>
        <v>328</v>
      </c>
      <c r="M488" s="11">
        <f t="shared" si="137"/>
        <v>1.1589416029999999</v>
      </c>
      <c r="N488" s="11">
        <f t="shared" ca="1" si="138"/>
        <v>1.225248627</v>
      </c>
      <c r="O488" s="17">
        <f t="shared" si="148"/>
        <v>0</v>
      </c>
      <c r="P488" s="13">
        <f t="shared" ca="1" si="139"/>
        <v>225.248627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44597</v>
      </c>
      <c r="B489" s="70">
        <f t="shared" ca="1" si="152"/>
        <v>1226.292144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1.0576380944167201</v>
      </c>
      <c r="G489" s="13">
        <f t="shared" si="143"/>
        <v>1</v>
      </c>
      <c r="H489" s="13">
        <f t="shared" ca="1" si="136"/>
        <v>1.05763809</v>
      </c>
      <c r="I489" s="12">
        <f t="shared" si="144"/>
        <v>0.12</v>
      </c>
      <c r="J489" s="34">
        <f t="shared" si="145"/>
        <v>44120</v>
      </c>
      <c r="K489" s="2">
        <f t="shared" si="146"/>
        <v>328</v>
      </c>
      <c r="L489" s="17">
        <f t="shared" si="147"/>
        <v>329</v>
      </c>
      <c r="M489" s="11">
        <f t="shared" si="137"/>
        <v>1.1594629160000001</v>
      </c>
      <c r="N489" s="11">
        <f t="shared" ca="1" si="138"/>
        <v>1.2262921440000001</v>
      </c>
      <c r="O489" s="17">
        <f t="shared" si="148"/>
        <v>0</v>
      </c>
      <c r="P489" s="13">
        <f t="shared" ca="1" si="139"/>
        <v>226.29214400000001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44598</v>
      </c>
      <c r="B490" s="70">
        <f t="shared" ca="1" si="152"/>
        <v>1226.292144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1.0576380944167201</v>
      </c>
      <c r="G490" s="13">
        <f t="shared" si="143"/>
        <v>1</v>
      </c>
      <c r="H490" s="13">
        <f t="shared" ca="1" si="136"/>
        <v>1.05763809</v>
      </c>
      <c r="I490" s="12">
        <f t="shared" si="144"/>
        <v>0.12</v>
      </c>
      <c r="J490" s="34">
        <f t="shared" si="145"/>
        <v>44120</v>
      </c>
      <c r="K490" s="2">
        <f t="shared" si="146"/>
        <v>328</v>
      </c>
      <c r="L490" s="17">
        <f t="shared" si="147"/>
        <v>329</v>
      </c>
      <c r="M490" s="11">
        <f t="shared" si="137"/>
        <v>1.1594629160000001</v>
      </c>
      <c r="N490" s="11">
        <f t="shared" ca="1" si="138"/>
        <v>1.2262921440000001</v>
      </c>
      <c r="O490" s="17">
        <f t="shared" si="148"/>
        <v>0</v>
      </c>
      <c r="P490" s="13">
        <f t="shared" ca="1" si="139"/>
        <v>226.29214400000001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44599</v>
      </c>
      <c r="B491" s="70">
        <f t="shared" ca="1" si="152"/>
        <v>1226.292144</v>
      </c>
      <c r="C491" s="6">
        <f t="shared" si="142"/>
        <v>1000</v>
      </c>
      <c r="D491" s="12">
        <f ca="1">IF(A491&lt;$B$1,VLOOKUP(A491,[1]DI!$A$4:$B$15000,2,FALSE),0)</f>
        <v>0.1065</v>
      </c>
      <c r="E491" s="13">
        <f t="shared" ca="1" si="135"/>
        <v>1.00040168</v>
      </c>
      <c r="F491" s="13">
        <f ca="1">(TRUNC(PRODUCT($E$12:$E490),16))</f>
        <v>1.0576380944167201</v>
      </c>
      <c r="G491" s="13">
        <f t="shared" si="143"/>
        <v>1</v>
      </c>
      <c r="H491" s="13">
        <f t="shared" ca="1" si="136"/>
        <v>1.05763809</v>
      </c>
      <c r="I491" s="12">
        <f t="shared" si="144"/>
        <v>0.12</v>
      </c>
      <c r="J491" s="34">
        <f t="shared" si="145"/>
        <v>44120</v>
      </c>
      <c r="K491" s="2">
        <f t="shared" si="146"/>
        <v>329</v>
      </c>
      <c r="L491" s="17">
        <f t="shared" si="147"/>
        <v>329</v>
      </c>
      <c r="M491" s="11">
        <f t="shared" si="137"/>
        <v>1.1594629160000001</v>
      </c>
      <c r="N491" s="11">
        <f t="shared" ca="1" si="138"/>
        <v>1.2262921440000001</v>
      </c>
      <c r="O491" s="17">
        <f t="shared" si="148"/>
        <v>0</v>
      </c>
      <c r="P491" s="13">
        <f t="shared" ca="1" si="139"/>
        <v>226.29214400000001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44600</v>
      </c>
      <c r="B492" s="70">
        <f t="shared" ca="1" si="152"/>
        <v>1227.3365610000001</v>
      </c>
      <c r="C492" s="6">
        <f t="shared" si="142"/>
        <v>1000</v>
      </c>
      <c r="D492" s="12">
        <f ca="1">IF(A492&lt;$B$1,VLOOKUP(A492,[1]DI!$A$4:$B$15000,2,FALSE),0)</f>
        <v>0.1065</v>
      </c>
      <c r="E492" s="13">
        <f t="shared" ca="1" si="135"/>
        <v>1.00040168</v>
      </c>
      <c r="F492" s="13">
        <f ca="1">(TRUNC(PRODUCT($E$12:$E491),16))</f>
        <v>1.05806292648648</v>
      </c>
      <c r="G492" s="13">
        <f t="shared" si="143"/>
        <v>1</v>
      </c>
      <c r="H492" s="13">
        <f t="shared" ca="1" si="136"/>
        <v>1.05806293</v>
      </c>
      <c r="I492" s="12">
        <f t="shared" si="144"/>
        <v>0.12</v>
      </c>
      <c r="J492" s="34">
        <f t="shared" si="145"/>
        <v>44120</v>
      </c>
      <c r="K492" s="2">
        <f t="shared" si="146"/>
        <v>330</v>
      </c>
      <c r="L492" s="17">
        <f t="shared" si="147"/>
        <v>330</v>
      </c>
      <c r="M492" s="11">
        <f t="shared" si="137"/>
        <v>1.1599844640000001</v>
      </c>
      <c r="N492" s="11">
        <f t="shared" ca="1" si="138"/>
        <v>1.227336561</v>
      </c>
      <c r="O492" s="17">
        <f t="shared" si="148"/>
        <v>0</v>
      </c>
      <c r="P492" s="13">
        <f t="shared" ca="1" si="139"/>
        <v>227.33656099999999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44601</v>
      </c>
      <c r="B493" s="70">
        <f t="shared" ca="1" si="152"/>
        <v>1228.381854</v>
      </c>
      <c r="C493" s="6">
        <f t="shared" si="142"/>
        <v>1000</v>
      </c>
      <c r="D493" s="12">
        <f ca="1">IF(A493&lt;$B$1,VLOOKUP(A493,[1]DI!$A$4:$B$15000,2,FALSE),0)</f>
        <v>0.1065</v>
      </c>
      <c r="E493" s="13">
        <f t="shared" ca="1" si="135"/>
        <v>1.00040168</v>
      </c>
      <c r="F493" s="13">
        <f ca="1">(TRUNC(PRODUCT($E$12:$E492),16))</f>
        <v>1.0584879292028</v>
      </c>
      <c r="G493" s="13">
        <f t="shared" si="143"/>
        <v>1</v>
      </c>
      <c r="H493" s="13">
        <f t="shared" ca="1" si="136"/>
        <v>1.0584879300000001</v>
      </c>
      <c r="I493" s="12">
        <f t="shared" si="144"/>
        <v>0.12</v>
      </c>
      <c r="J493" s="34">
        <f t="shared" si="145"/>
        <v>44120</v>
      </c>
      <c r="K493" s="2">
        <f t="shared" si="146"/>
        <v>331</v>
      </c>
      <c r="L493" s="17">
        <f t="shared" si="147"/>
        <v>331</v>
      </c>
      <c r="M493" s="11">
        <f t="shared" si="137"/>
        <v>1.160506246</v>
      </c>
      <c r="N493" s="11">
        <f t="shared" ca="1" si="138"/>
        <v>1.228381854</v>
      </c>
      <c r="O493" s="17">
        <f t="shared" si="148"/>
        <v>0</v>
      </c>
      <c r="P493" s="13">
        <f t="shared" ca="1" si="139"/>
        <v>228.381854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44602</v>
      </c>
      <c r="B494" s="70">
        <f t="shared" ca="1" si="152"/>
        <v>1229.4280369999999</v>
      </c>
      <c r="C494" s="6">
        <f t="shared" si="142"/>
        <v>1000</v>
      </c>
      <c r="D494" s="12">
        <f ca="1">IF(A494&lt;$B$1,VLOOKUP(A494,[1]DI!$A$4:$B$15000,2,FALSE),0)</f>
        <v>0.1065</v>
      </c>
      <c r="E494" s="13">
        <f t="shared" ca="1" si="135"/>
        <v>1.00040168</v>
      </c>
      <c r="F494" s="13">
        <f ca="1">(TRUNC(PRODUCT($E$12:$E493),16))</f>
        <v>1.0589131026342</v>
      </c>
      <c r="G494" s="13">
        <f t="shared" si="143"/>
        <v>1</v>
      </c>
      <c r="H494" s="13">
        <f t="shared" ca="1" si="136"/>
        <v>1.0589131000000001</v>
      </c>
      <c r="I494" s="12">
        <f t="shared" si="144"/>
        <v>0.12</v>
      </c>
      <c r="J494" s="34">
        <f t="shared" si="145"/>
        <v>44120</v>
      </c>
      <c r="K494" s="2">
        <f t="shared" si="146"/>
        <v>332</v>
      </c>
      <c r="L494" s="17">
        <f t="shared" si="147"/>
        <v>332</v>
      </c>
      <c r="M494" s="11">
        <f t="shared" si="137"/>
        <v>1.1610282629999999</v>
      </c>
      <c r="N494" s="11">
        <f t="shared" ca="1" si="138"/>
        <v>1.2294280369999999</v>
      </c>
      <c r="O494" s="17">
        <f t="shared" si="148"/>
        <v>0</v>
      </c>
      <c r="P494" s="13">
        <f t="shared" ca="1" si="139"/>
        <v>229.42803699999999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44603</v>
      </c>
      <c r="B495" s="70">
        <f t="shared" ca="1" si="152"/>
        <v>1230.4751209999999</v>
      </c>
      <c r="C495" s="6">
        <f t="shared" si="142"/>
        <v>1000</v>
      </c>
      <c r="D495" s="12">
        <f ca="1">IF(A495&lt;$B$1,VLOOKUP(A495,[1]DI!$A$4:$B$15000,2,FALSE),0)</f>
        <v>0.1065</v>
      </c>
      <c r="E495" s="13">
        <f t="shared" ca="1" si="135"/>
        <v>1.00040168</v>
      </c>
      <c r="F495" s="13">
        <f ca="1">(TRUNC(PRODUCT($E$12:$E494),16))</f>
        <v>1.0593384468492599</v>
      </c>
      <c r="G495" s="13">
        <f t="shared" si="143"/>
        <v>1</v>
      </c>
      <c r="H495" s="13">
        <f t="shared" ca="1" si="136"/>
        <v>1.05933845</v>
      </c>
      <c r="I495" s="12">
        <f t="shared" si="144"/>
        <v>0.12</v>
      </c>
      <c r="J495" s="34">
        <f t="shared" si="145"/>
        <v>44120</v>
      </c>
      <c r="K495" s="2">
        <f t="shared" si="146"/>
        <v>333</v>
      </c>
      <c r="L495" s="17">
        <f t="shared" si="147"/>
        <v>333</v>
      </c>
      <c r="M495" s="11">
        <f t="shared" si="137"/>
        <v>1.161550514</v>
      </c>
      <c r="N495" s="11">
        <f t="shared" ca="1" si="138"/>
        <v>1.230475121</v>
      </c>
      <c r="O495" s="17">
        <f t="shared" si="148"/>
        <v>0</v>
      </c>
      <c r="P495" s="13">
        <f t="shared" ca="1" si="139"/>
        <v>230.475121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44604</v>
      </c>
      <c r="B496" s="70">
        <f t="shared" ca="1" si="152"/>
        <v>1231.523085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1.0597639619165899</v>
      </c>
      <c r="G496" s="13">
        <f t="shared" si="143"/>
        <v>1</v>
      </c>
      <c r="H496" s="13">
        <f t="shared" ca="1" si="136"/>
        <v>1.0597639599999999</v>
      </c>
      <c r="I496" s="12">
        <f t="shared" si="144"/>
        <v>0.12</v>
      </c>
      <c r="J496" s="34">
        <f t="shared" si="145"/>
        <v>44120</v>
      </c>
      <c r="K496" s="2">
        <f t="shared" si="146"/>
        <v>333</v>
      </c>
      <c r="L496" s="17">
        <f t="shared" si="147"/>
        <v>334</v>
      </c>
      <c r="M496" s="11">
        <f t="shared" si="137"/>
        <v>1.162073001</v>
      </c>
      <c r="N496" s="11">
        <f t="shared" ca="1" si="138"/>
        <v>1.2315230850000001</v>
      </c>
      <c r="O496" s="17">
        <f t="shared" si="148"/>
        <v>0</v>
      </c>
      <c r="P496" s="13">
        <f t="shared" ca="1" si="139"/>
        <v>231.52308500000001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44605</v>
      </c>
      <c r="B497" s="70">
        <f t="shared" ca="1" si="152"/>
        <v>1231.523085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1.0597639619165899</v>
      </c>
      <c r="G497" s="13">
        <f t="shared" si="143"/>
        <v>1</v>
      </c>
      <c r="H497" s="13">
        <f t="shared" ca="1" si="136"/>
        <v>1.0597639599999999</v>
      </c>
      <c r="I497" s="12">
        <f t="shared" si="144"/>
        <v>0.12</v>
      </c>
      <c r="J497" s="34">
        <f t="shared" si="145"/>
        <v>44120</v>
      </c>
      <c r="K497" s="2">
        <f t="shared" si="146"/>
        <v>333</v>
      </c>
      <c r="L497" s="17">
        <f t="shared" si="147"/>
        <v>334</v>
      </c>
      <c r="M497" s="11">
        <f t="shared" si="137"/>
        <v>1.162073001</v>
      </c>
      <c r="N497" s="11">
        <f t="shared" ca="1" si="138"/>
        <v>1.2315230850000001</v>
      </c>
      <c r="O497" s="17">
        <f t="shared" si="148"/>
        <v>0</v>
      </c>
      <c r="P497" s="13">
        <f t="shared" ca="1" si="139"/>
        <v>231.52308500000001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44606</v>
      </c>
      <c r="B498" s="70">
        <f t="shared" ca="1" si="152"/>
        <v>1231.523085</v>
      </c>
      <c r="C498" s="6">
        <f t="shared" si="142"/>
        <v>1000</v>
      </c>
      <c r="D498" s="12">
        <f ca="1">IF(A498&lt;$B$1,VLOOKUP(A498,[1]DI!$A$4:$B$15000,2,FALSE),0)</f>
        <v>0.1065</v>
      </c>
      <c r="E498" s="13">
        <f t="shared" ca="1" si="135"/>
        <v>1.00040168</v>
      </c>
      <c r="F498" s="13">
        <f ca="1">(TRUNC(PRODUCT($E$12:$E497),16))</f>
        <v>1.0597639619165899</v>
      </c>
      <c r="G498" s="13">
        <f t="shared" si="143"/>
        <v>1</v>
      </c>
      <c r="H498" s="13">
        <f t="shared" ca="1" si="136"/>
        <v>1.0597639599999999</v>
      </c>
      <c r="I498" s="12">
        <f t="shared" si="144"/>
        <v>0.12</v>
      </c>
      <c r="J498" s="34">
        <f t="shared" si="145"/>
        <v>44120</v>
      </c>
      <c r="K498" s="2">
        <f t="shared" si="146"/>
        <v>334</v>
      </c>
      <c r="L498" s="17">
        <f t="shared" si="147"/>
        <v>334</v>
      </c>
      <c r="M498" s="11">
        <f t="shared" si="137"/>
        <v>1.162073001</v>
      </c>
      <c r="N498" s="11">
        <f t="shared" ca="1" si="138"/>
        <v>1.2315230850000001</v>
      </c>
      <c r="O498" s="17">
        <f t="shared" si="148"/>
        <v>0</v>
      </c>
      <c r="P498" s="13">
        <f t="shared" ca="1" si="139"/>
        <v>231.52308500000001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44607</v>
      </c>
      <c r="B499" s="70">
        <f t="shared" ca="1" si="152"/>
        <v>1232.571952</v>
      </c>
      <c r="C499" s="6">
        <f t="shared" si="142"/>
        <v>1000</v>
      </c>
      <c r="D499" s="12">
        <f ca="1">IF(A499&lt;$B$1,VLOOKUP(A499,[1]DI!$A$4:$B$15000,2,FALSE),0)</f>
        <v>0.1065</v>
      </c>
      <c r="E499" s="13">
        <f t="shared" ca="1" si="135"/>
        <v>1.00040168</v>
      </c>
      <c r="F499" s="13">
        <f ca="1">(TRUNC(PRODUCT($E$12:$E498),16))</f>
        <v>1.0601896479048201</v>
      </c>
      <c r="G499" s="13">
        <f t="shared" si="143"/>
        <v>1</v>
      </c>
      <c r="H499" s="13">
        <f t="shared" ca="1" si="136"/>
        <v>1.0601896500000001</v>
      </c>
      <c r="I499" s="12">
        <f t="shared" si="144"/>
        <v>0.12</v>
      </c>
      <c r="J499" s="34">
        <f t="shared" si="145"/>
        <v>44120</v>
      </c>
      <c r="K499" s="2">
        <f t="shared" si="146"/>
        <v>335</v>
      </c>
      <c r="L499" s="17">
        <f t="shared" si="147"/>
        <v>335</v>
      </c>
      <c r="M499" s="11">
        <f t="shared" si="137"/>
        <v>1.1625957220000001</v>
      </c>
      <c r="N499" s="11">
        <f t="shared" ca="1" si="138"/>
        <v>1.232571952</v>
      </c>
      <c r="O499" s="17">
        <f t="shared" si="148"/>
        <v>0</v>
      </c>
      <c r="P499" s="13">
        <f t="shared" ca="1" si="139"/>
        <v>232.57195200000001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44608</v>
      </c>
      <c r="B500" s="70">
        <f t="shared" ca="1" si="152"/>
        <v>1233.621699</v>
      </c>
      <c r="C500" s="6">
        <f t="shared" si="142"/>
        <v>1000</v>
      </c>
      <c r="D500" s="12">
        <f ca="1">IF(A500&lt;$B$1,VLOOKUP(A500,[1]DI!$A$4:$B$15000,2,FALSE),0)</f>
        <v>0.1065</v>
      </c>
      <c r="E500" s="13">
        <f t="shared" ca="1" si="135"/>
        <v>1.00040168</v>
      </c>
      <c r="F500" s="13">
        <f ca="1">(TRUNC(PRODUCT($E$12:$E499),16))</f>
        <v>1.06061550488259</v>
      </c>
      <c r="G500" s="13">
        <f t="shared" si="143"/>
        <v>1</v>
      </c>
      <c r="H500" s="13">
        <f t="shared" ca="1" si="136"/>
        <v>1.0606154999999999</v>
      </c>
      <c r="I500" s="12">
        <f t="shared" si="144"/>
        <v>0.12</v>
      </c>
      <c r="J500" s="34">
        <f t="shared" si="145"/>
        <v>44120</v>
      </c>
      <c r="K500" s="2">
        <f t="shared" si="146"/>
        <v>336</v>
      </c>
      <c r="L500" s="17">
        <f t="shared" si="147"/>
        <v>336</v>
      </c>
      <c r="M500" s="11">
        <f t="shared" si="137"/>
        <v>1.1631186790000001</v>
      </c>
      <c r="N500" s="11">
        <f t="shared" ca="1" si="138"/>
        <v>1.233621699</v>
      </c>
      <c r="O500" s="17">
        <f t="shared" si="148"/>
        <v>0</v>
      </c>
      <c r="P500" s="13">
        <f t="shared" ca="1" si="139"/>
        <v>233.62169900000001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44609</v>
      </c>
      <c r="B501" s="70">
        <f t="shared" ca="1" si="152"/>
        <v>1234.6723509999999</v>
      </c>
      <c r="C501" s="6">
        <f t="shared" si="142"/>
        <v>1000</v>
      </c>
      <c r="D501" s="12">
        <f ca="1">IF(A501&lt;$B$1,VLOOKUP(A501,[1]DI!$A$4:$B$15000,2,FALSE),0)</f>
        <v>0.1065</v>
      </c>
      <c r="E501" s="13">
        <f t="shared" ca="1" si="135"/>
        <v>1.00040168</v>
      </c>
      <c r="F501" s="13">
        <f ca="1">(TRUNC(PRODUCT($E$12:$E500),16))</f>
        <v>1.06104153291859</v>
      </c>
      <c r="G501" s="13">
        <f t="shared" si="143"/>
        <v>1</v>
      </c>
      <c r="H501" s="13">
        <f t="shared" ca="1" si="136"/>
        <v>1.06104153</v>
      </c>
      <c r="I501" s="12">
        <f t="shared" si="144"/>
        <v>0.12</v>
      </c>
      <c r="J501" s="34">
        <f t="shared" si="145"/>
        <v>44120</v>
      </c>
      <c r="K501" s="2">
        <f t="shared" si="146"/>
        <v>337</v>
      </c>
      <c r="L501" s="17">
        <f t="shared" si="147"/>
        <v>337</v>
      </c>
      <c r="M501" s="11">
        <f t="shared" si="137"/>
        <v>1.163641871</v>
      </c>
      <c r="N501" s="11">
        <f t="shared" ca="1" si="138"/>
        <v>1.2346723509999999</v>
      </c>
      <c r="O501" s="17">
        <f t="shared" si="148"/>
        <v>0</v>
      </c>
      <c r="P501" s="13">
        <f t="shared" ca="1" si="139"/>
        <v>234.67235099999999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44610</v>
      </c>
      <c r="B502" s="70">
        <f t="shared" ca="1" si="152"/>
        <v>1235.723896</v>
      </c>
      <c r="C502" s="6">
        <f t="shared" si="142"/>
        <v>1000</v>
      </c>
      <c r="D502" s="12">
        <f ca="1">IF(A502&lt;$B$1,VLOOKUP(A502,[1]DI!$A$4:$B$15000,2,FALSE),0)</f>
        <v>0.1065</v>
      </c>
      <c r="E502" s="13">
        <f t="shared" ca="1" si="135"/>
        <v>1.00040168</v>
      </c>
      <c r="F502" s="13">
        <f ca="1">(TRUNC(PRODUCT($E$12:$E501),16))</f>
        <v>1.06146773208153</v>
      </c>
      <c r="G502" s="13">
        <f t="shared" si="143"/>
        <v>1</v>
      </c>
      <c r="H502" s="13">
        <f t="shared" ca="1" si="136"/>
        <v>1.0614677299999999</v>
      </c>
      <c r="I502" s="12">
        <f t="shared" si="144"/>
        <v>0.12</v>
      </c>
      <c r="J502" s="34">
        <f t="shared" si="145"/>
        <v>44120</v>
      </c>
      <c r="K502" s="2">
        <f t="shared" si="146"/>
        <v>338</v>
      </c>
      <c r="L502" s="17">
        <f t="shared" si="147"/>
        <v>338</v>
      </c>
      <c r="M502" s="11">
        <f t="shared" si="137"/>
        <v>1.1641652979999999</v>
      </c>
      <c r="N502" s="11">
        <f t="shared" ca="1" si="138"/>
        <v>1.2357238960000001</v>
      </c>
      <c r="O502" s="17">
        <f t="shared" si="148"/>
        <v>0</v>
      </c>
      <c r="P502" s="13">
        <f t="shared" ca="1" si="139"/>
        <v>235.723896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44611</v>
      </c>
      <c r="B503" s="70">
        <f t="shared" ca="1" si="152"/>
        <v>1236.7763359999999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1.06189410244015</v>
      </c>
      <c r="G503" s="13">
        <f t="shared" si="143"/>
        <v>1</v>
      </c>
      <c r="H503" s="13">
        <f t="shared" ca="1" si="136"/>
        <v>1.0618941</v>
      </c>
      <c r="I503" s="12">
        <f t="shared" si="144"/>
        <v>0.12</v>
      </c>
      <c r="J503" s="34">
        <f t="shared" si="145"/>
        <v>44120</v>
      </c>
      <c r="K503" s="2">
        <f t="shared" si="146"/>
        <v>338</v>
      </c>
      <c r="L503" s="17">
        <f t="shared" si="147"/>
        <v>339</v>
      </c>
      <c r="M503" s="11">
        <f t="shared" si="137"/>
        <v>1.164688961</v>
      </c>
      <c r="N503" s="11">
        <f t="shared" ca="1" si="138"/>
        <v>1.2367763359999999</v>
      </c>
      <c r="O503" s="17">
        <f t="shared" si="148"/>
        <v>0</v>
      </c>
      <c r="P503" s="13">
        <f t="shared" ca="1" si="139"/>
        <v>236.77633599999999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44612</v>
      </c>
      <c r="B504" s="70">
        <f t="shared" ca="1" si="152"/>
        <v>1236.7763359999999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1.06189410244015</v>
      </c>
      <c r="G504" s="13">
        <f t="shared" si="143"/>
        <v>1</v>
      </c>
      <c r="H504" s="13">
        <f t="shared" ca="1" si="136"/>
        <v>1.0618941</v>
      </c>
      <c r="I504" s="12">
        <f t="shared" si="144"/>
        <v>0.12</v>
      </c>
      <c r="J504" s="34">
        <f t="shared" si="145"/>
        <v>44120</v>
      </c>
      <c r="K504" s="2">
        <f t="shared" si="146"/>
        <v>338</v>
      </c>
      <c r="L504" s="17">
        <f t="shared" si="147"/>
        <v>339</v>
      </c>
      <c r="M504" s="11">
        <f t="shared" si="137"/>
        <v>1.164688961</v>
      </c>
      <c r="N504" s="11">
        <f t="shared" ca="1" si="138"/>
        <v>1.2367763359999999</v>
      </c>
      <c r="O504" s="17">
        <f t="shared" si="148"/>
        <v>0</v>
      </c>
      <c r="P504" s="13">
        <f t="shared" ca="1" si="139"/>
        <v>236.77633599999999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44613</v>
      </c>
      <c r="B505" s="70">
        <f t="shared" ca="1" si="152"/>
        <v>1236.7763359999999</v>
      </c>
      <c r="C505" s="6">
        <f t="shared" si="142"/>
        <v>1000</v>
      </c>
      <c r="D505" s="12">
        <f ca="1">IF(A505&lt;$B$1,VLOOKUP(A505,[1]DI!$A$4:$B$15000,2,FALSE),0)</f>
        <v>0.1065</v>
      </c>
      <c r="E505" s="13">
        <f t="shared" ca="1" si="135"/>
        <v>1.00040168</v>
      </c>
      <c r="F505" s="13">
        <f ca="1">(TRUNC(PRODUCT($E$12:$E504),16))</f>
        <v>1.06189410244015</v>
      </c>
      <c r="G505" s="13">
        <f t="shared" si="143"/>
        <v>1</v>
      </c>
      <c r="H505" s="13">
        <f t="shared" ca="1" si="136"/>
        <v>1.0618941</v>
      </c>
      <c r="I505" s="12">
        <f t="shared" si="144"/>
        <v>0.12</v>
      </c>
      <c r="J505" s="34">
        <f t="shared" si="145"/>
        <v>44120</v>
      </c>
      <c r="K505" s="2">
        <f t="shared" si="146"/>
        <v>339</v>
      </c>
      <c r="L505" s="17">
        <f t="shared" si="147"/>
        <v>339</v>
      </c>
      <c r="M505" s="11">
        <f t="shared" si="137"/>
        <v>1.164688961</v>
      </c>
      <c r="N505" s="11">
        <f t="shared" ca="1" si="138"/>
        <v>1.2367763359999999</v>
      </c>
      <c r="O505" s="17">
        <f t="shared" si="148"/>
        <v>0</v>
      </c>
      <c r="P505" s="13">
        <f t="shared" ca="1" si="139"/>
        <v>236.77633599999999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44614</v>
      </c>
      <c r="B506" s="70">
        <f t="shared" ca="1" si="152"/>
        <v>1237.8296700000001</v>
      </c>
      <c r="C506" s="6">
        <f t="shared" si="142"/>
        <v>1000</v>
      </c>
      <c r="D506" s="12">
        <f ca="1">IF(A506&lt;$B$1,VLOOKUP(A506,[1]DI!$A$4:$B$15000,2,FALSE),0)</f>
        <v>0.1065</v>
      </c>
      <c r="E506" s="13">
        <f t="shared" ca="1" si="135"/>
        <v>1.00040168</v>
      </c>
      <c r="F506" s="13">
        <f ca="1">(TRUNC(PRODUCT($E$12:$E505),16))</f>
        <v>1.06232064406322</v>
      </c>
      <c r="G506" s="13">
        <f t="shared" si="143"/>
        <v>1</v>
      </c>
      <c r="H506" s="13">
        <f t="shared" ca="1" si="136"/>
        <v>1.06232064</v>
      </c>
      <c r="I506" s="12">
        <f t="shared" si="144"/>
        <v>0.12</v>
      </c>
      <c r="J506" s="34">
        <f t="shared" si="145"/>
        <v>44120</v>
      </c>
      <c r="K506" s="2">
        <f t="shared" si="146"/>
        <v>340</v>
      </c>
      <c r="L506" s="17">
        <f t="shared" si="147"/>
        <v>340</v>
      </c>
      <c r="M506" s="11">
        <f t="shared" si="137"/>
        <v>1.1652128589999999</v>
      </c>
      <c r="N506" s="11">
        <f t="shared" ca="1" si="138"/>
        <v>1.23782967</v>
      </c>
      <c r="O506" s="17">
        <f t="shared" si="148"/>
        <v>0</v>
      </c>
      <c r="P506" s="13">
        <f t="shared" ca="1" si="139"/>
        <v>237.82966999999999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44615</v>
      </c>
      <c r="B507" s="70">
        <f t="shared" ca="1" si="152"/>
        <v>1238.883912</v>
      </c>
      <c r="C507" s="6">
        <f t="shared" si="142"/>
        <v>1000</v>
      </c>
      <c r="D507" s="12">
        <f ca="1">IF(A507&lt;$B$1,VLOOKUP(A507,[1]DI!$A$4:$B$15000,2,FALSE),0)</f>
        <v>0.1065</v>
      </c>
      <c r="E507" s="13">
        <f t="shared" ca="1" si="135"/>
        <v>1.00040168</v>
      </c>
      <c r="F507" s="13">
        <f ca="1">(TRUNC(PRODUCT($E$12:$E506),16))</f>
        <v>1.06274735701953</v>
      </c>
      <c r="G507" s="13">
        <f t="shared" si="143"/>
        <v>1</v>
      </c>
      <c r="H507" s="13">
        <f t="shared" ca="1" si="136"/>
        <v>1.0627473599999999</v>
      </c>
      <c r="I507" s="12">
        <f t="shared" si="144"/>
        <v>0.12</v>
      </c>
      <c r="J507" s="34">
        <f t="shared" si="145"/>
        <v>44120</v>
      </c>
      <c r="K507" s="2">
        <f t="shared" si="146"/>
        <v>341</v>
      </c>
      <c r="L507" s="17">
        <f t="shared" si="147"/>
        <v>341</v>
      </c>
      <c r="M507" s="11">
        <f t="shared" si="137"/>
        <v>1.1657369930000001</v>
      </c>
      <c r="N507" s="11">
        <f t="shared" ca="1" si="138"/>
        <v>1.2388839119999999</v>
      </c>
      <c r="O507" s="17">
        <f t="shared" si="148"/>
        <v>0</v>
      </c>
      <c r="P507" s="13">
        <f t="shared" ca="1" si="139"/>
        <v>238.88391200000001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44616</v>
      </c>
      <c r="B508" s="70">
        <f t="shared" ca="1" si="152"/>
        <v>1239.9390370000001</v>
      </c>
      <c r="C508" s="6">
        <f t="shared" si="142"/>
        <v>1000</v>
      </c>
      <c r="D508" s="12">
        <f ca="1">IF(A508&lt;$B$1,VLOOKUP(A508,[1]DI!$A$4:$B$15000,2,FALSE),0)</f>
        <v>0.1065</v>
      </c>
      <c r="E508" s="13">
        <f t="shared" ca="1" si="135"/>
        <v>1.00040168</v>
      </c>
      <c r="F508" s="13">
        <f ca="1">(TRUNC(PRODUCT($E$12:$E507),16))</f>
        <v>1.0631742413779</v>
      </c>
      <c r="G508" s="13">
        <f t="shared" si="143"/>
        <v>1</v>
      </c>
      <c r="H508" s="13">
        <f t="shared" ca="1" si="136"/>
        <v>1.0631742399999999</v>
      </c>
      <c r="I508" s="12">
        <f t="shared" si="144"/>
        <v>0.12</v>
      </c>
      <c r="J508" s="34">
        <f t="shared" si="145"/>
        <v>44120</v>
      </c>
      <c r="K508" s="2">
        <f t="shared" si="146"/>
        <v>342</v>
      </c>
      <c r="L508" s="17">
        <f t="shared" si="147"/>
        <v>342</v>
      </c>
      <c r="M508" s="11">
        <f t="shared" si="137"/>
        <v>1.166261362</v>
      </c>
      <c r="N508" s="11">
        <f t="shared" ca="1" si="138"/>
        <v>1.2399390370000001</v>
      </c>
      <c r="O508" s="17">
        <f t="shared" si="148"/>
        <v>0</v>
      </c>
      <c r="P508" s="13">
        <f t="shared" ca="1" si="139"/>
        <v>239.93903700000001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44617</v>
      </c>
      <c r="B509" s="70">
        <f t="shared" ca="1" si="152"/>
        <v>1240.9950719999999</v>
      </c>
      <c r="C509" s="6">
        <f t="shared" si="142"/>
        <v>1000</v>
      </c>
      <c r="D509" s="12">
        <f ca="1">IF(A509&lt;$B$1,VLOOKUP(A509,[1]DI!$A$4:$B$15000,2,FALSE),0)</f>
        <v>0.1065</v>
      </c>
      <c r="E509" s="13">
        <f t="shared" ca="1" si="135"/>
        <v>1.00040168</v>
      </c>
      <c r="F509" s="13">
        <f ca="1">(TRUNC(PRODUCT($E$12:$E508),16))</f>
        <v>1.06360129720717</v>
      </c>
      <c r="G509" s="13">
        <f t="shared" si="143"/>
        <v>1</v>
      </c>
      <c r="H509" s="13">
        <f t="shared" ca="1" si="136"/>
        <v>1.0636013</v>
      </c>
      <c r="I509" s="12">
        <f t="shared" si="144"/>
        <v>0.12</v>
      </c>
      <c r="J509" s="34">
        <f t="shared" si="145"/>
        <v>44120</v>
      </c>
      <c r="K509" s="2">
        <f t="shared" si="146"/>
        <v>343</v>
      </c>
      <c r="L509" s="17">
        <f t="shared" si="147"/>
        <v>343</v>
      </c>
      <c r="M509" s="11">
        <f t="shared" si="137"/>
        <v>1.1667859679999999</v>
      </c>
      <c r="N509" s="11">
        <f t="shared" ca="1" si="138"/>
        <v>1.240995072</v>
      </c>
      <c r="O509" s="17">
        <f t="shared" si="148"/>
        <v>0</v>
      </c>
      <c r="P509" s="13">
        <f t="shared" ca="1" si="139"/>
        <v>240.99507199999999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44618</v>
      </c>
      <c r="B510" s="70">
        <f t="shared" ca="1" si="152"/>
        <v>1242.0519919999999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1.06402852457624</v>
      </c>
      <c r="G510" s="13">
        <f t="shared" si="143"/>
        <v>1</v>
      </c>
      <c r="H510" s="13">
        <f t="shared" ca="1" si="136"/>
        <v>1.0640285199999999</v>
      </c>
      <c r="I510" s="12">
        <f t="shared" si="144"/>
        <v>0.12</v>
      </c>
      <c r="J510" s="34">
        <f t="shared" si="145"/>
        <v>44120</v>
      </c>
      <c r="K510" s="2">
        <f t="shared" si="146"/>
        <v>343</v>
      </c>
      <c r="L510" s="17">
        <f t="shared" si="147"/>
        <v>344</v>
      </c>
      <c r="M510" s="11">
        <f t="shared" si="137"/>
        <v>1.1673108089999999</v>
      </c>
      <c r="N510" s="11">
        <f t="shared" ca="1" si="138"/>
        <v>1.2420519919999999</v>
      </c>
      <c r="O510" s="17">
        <f t="shared" si="148"/>
        <v>0</v>
      </c>
      <c r="P510" s="13">
        <f t="shared" ca="1" si="139"/>
        <v>242.05199200000001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44619</v>
      </c>
      <c r="B511" s="70">
        <f t="shared" ca="1" si="152"/>
        <v>1242.0519919999999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1.06402852457624</v>
      </c>
      <c r="G511" s="13">
        <f t="shared" si="143"/>
        <v>1</v>
      </c>
      <c r="H511" s="13">
        <f t="shared" ca="1" si="136"/>
        <v>1.0640285199999999</v>
      </c>
      <c r="I511" s="12">
        <f t="shared" si="144"/>
        <v>0.12</v>
      </c>
      <c r="J511" s="34">
        <f t="shared" si="145"/>
        <v>44120</v>
      </c>
      <c r="K511" s="2">
        <f t="shared" si="146"/>
        <v>343</v>
      </c>
      <c r="L511" s="17">
        <f t="shared" si="147"/>
        <v>344</v>
      </c>
      <c r="M511" s="11">
        <f t="shared" si="137"/>
        <v>1.1673108089999999</v>
      </c>
      <c r="N511" s="11">
        <f t="shared" ca="1" si="138"/>
        <v>1.2420519919999999</v>
      </c>
      <c r="O511" s="17">
        <f t="shared" si="148"/>
        <v>0</v>
      </c>
      <c r="P511" s="13">
        <f t="shared" ca="1" si="139"/>
        <v>242.05199200000001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44620</v>
      </c>
      <c r="B512" s="70">
        <f t="shared" ca="1" si="152"/>
        <v>1242.0519919999999</v>
      </c>
      <c r="C512" s="6">
        <f t="shared" si="142"/>
        <v>1000</v>
      </c>
      <c r="D512" s="12">
        <f ca="1">IF(A512&lt;$B$1,VLOOKUP(A512,[1]DI!$A$4:$B$15000,2,FALSE),0)</f>
        <v>0</v>
      </c>
      <c r="E512" s="13">
        <f t="shared" ca="1" si="135"/>
        <v>1</v>
      </c>
      <c r="F512" s="13">
        <f ca="1">(TRUNC(PRODUCT($E$12:$E511),16))</f>
        <v>1.06402852457624</v>
      </c>
      <c r="G512" s="13">
        <f t="shared" si="143"/>
        <v>1</v>
      </c>
      <c r="H512" s="13">
        <f t="shared" ca="1" si="136"/>
        <v>1.0640285199999999</v>
      </c>
      <c r="I512" s="12">
        <f t="shared" si="144"/>
        <v>0.12</v>
      </c>
      <c r="J512" s="34">
        <f t="shared" si="145"/>
        <v>44120</v>
      </c>
      <c r="K512" s="2">
        <f t="shared" si="146"/>
        <v>343</v>
      </c>
      <c r="L512" s="17">
        <f t="shared" si="147"/>
        <v>344</v>
      </c>
      <c r="M512" s="11">
        <f t="shared" si="137"/>
        <v>1.1673108089999999</v>
      </c>
      <c r="N512" s="11">
        <f t="shared" ca="1" si="138"/>
        <v>1.2420519919999999</v>
      </c>
      <c r="O512" s="17">
        <f t="shared" si="148"/>
        <v>0</v>
      </c>
      <c r="P512" s="13">
        <f t="shared" ca="1" si="139"/>
        <v>242.05199200000001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44621</v>
      </c>
      <c r="B513" s="70">
        <f t="shared" ca="1" si="152"/>
        <v>1242.0519919999999</v>
      </c>
      <c r="C513" s="6">
        <f t="shared" si="142"/>
        <v>1000</v>
      </c>
      <c r="D513" s="12">
        <f ca="1">IF(A513&lt;$B$1,VLOOKUP(A513,[1]DI!$A$4:$B$15000,2,FALSE),0)</f>
        <v>0</v>
      </c>
      <c r="E513" s="13">
        <f t="shared" ca="1" si="135"/>
        <v>1</v>
      </c>
      <c r="F513" s="13">
        <f ca="1">(TRUNC(PRODUCT($E$12:$E512),16))</f>
        <v>1.06402852457624</v>
      </c>
      <c r="G513" s="13">
        <f t="shared" si="143"/>
        <v>1</v>
      </c>
      <c r="H513" s="13">
        <f t="shared" ca="1" si="136"/>
        <v>1.0640285199999999</v>
      </c>
      <c r="I513" s="12">
        <f t="shared" si="144"/>
        <v>0.12</v>
      </c>
      <c r="J513" s="34">
        <f t="shared" si="145"/>
        <v>44120</v>
      </c>
      <c r="K513" s="2">
        <f t="shared" si="146"/>
        <v>343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1.2420519919999999</v>
      </c>
      <c r="O513" s="17">
        <f t="shared" si="148"/>
        <v>0</v>
      </c>
      <c r="P513" s="13">
        <f t="shared" ca="1" si="139"/>
        <v>242.05199200000001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44622</v>
      </c>
      <c r="B514" s="70">
        <f t="shared" ca="1" si="152"/>
        <v>1242.0519919999999</v>
      </c>
      <c r="C514" s="6">
        <f t="shared" si="142"/>
        <v>1000</v>
      </c>
      <c r="D514" s="12">
        <f ca="1">IF(A514&lt;$B$1,VLOOKUP(A514,[1]DI!$A$4:$B$15000,2,FALSE),0)</f>
        <v>0.1065</v>
      </c>
      <c r="E514" s="13">
        <f t="shared" ca="1" si="135"/>
        <v>1.00040168</v>
      </c>
      <c r="F514" s="13">
        <f ca="1">(TRUNC(PRODUCT($E$12:$E513),16))</f>
        <v>1.06402852457624</v>
      </c>
      <c r="G514" s="13">
        <f t="shared" si="143"/>
        <v>1</v>
      </c>
      <c r="H514" s="13">
        <f t="shared" ca="1" si="136"/>
        <v>1.0640285199999999</v>
      </c>
      <c r="I514" s="12">
        <f t="shared" si="144"/>
        <v>0.12</v>
      </c>
      <c r="J514" s="34">
        <f t="shared" si="145"/>
        <v>44120</v>
      </c>
      <c r="K514" s="2">
        <f t="shared" si="146"/>
        <v>344</v>
      </c>
      <c r="L514" s="17">
        <f t="shared" si="147"/>
        <v>344</v>
      </c>
      <c r="M514" s="11">
        <f t="shared" si="137"/>
        <v>1.1673108089999999</v>
      </c>
      <c r="N514" s="11">
        <f t="shared" ca="1" si="138"/>
        <v>1.2420519919999999</v>
      </c>
      <c r="O514" s="17">
        <f t="shared" si="148"/>
        <v>0</v>
      </c>
      <c r="P514" s="13">
        <f t="shared" ca="1" si="139"/>
        <v>242.05199200000001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44623</v>
      </c>
      <c r="B515" s="70">
        <f t="shared" ca="1" si="152"/>
        <v>1243.1098240000001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1.0644559235539901</v>
      </c>
      <c r="G515" s="13">
        <f t="shared" si="143"/>
        <v>1</v>
      </c>
      <c r="H515" s="13">
        <f t="shared" ca="1" si="136"/>
        <v>1.0644559200000001</v>
      </c>
      <c r="I515" s="12">
        <f t="shared" si="144"/>
        <v>0.12</v>
      </c>
      <c r="J515" s="34">
        <f t="shared" si="145"/>
        <v>44120</v>
      </c>
      <c r="K515" s="2">
        <f t="shared" si="146"/>
        <v>345</v>
      </c>
      <c r="L515" s="17">
        <f t="shared" si="147"/>
        <v>345</v>
      </c>
      <c r="M515" s="11">
        <f t="shared" si="137"/>
        <v>1.1678358870000001</v>
      </c>
      <c r="N515" s="11">
        <f t="shared" ca="1" si="138"/>
        <v>1.243109824</v>
      </c>
      <c r="O515" s="17">
        <f t="shared" si="148"/>
        <v>0</v>
      </c>
      <c r="P515" s="13">
        <f t="shared" ca="1" si="139"/>
        <v>243.109824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44624</v>
      </c>
      <c r="B516" s="70">
        <f t="shared" ca="1" si="152"/>
        <v>1244.168553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1.0648834942093599</v>
      </c>
      <c r="G516" s="13">
        <f t="shared" si="143"/>
        <v>1</v>
      </c>
      <c r="H516" s="13">
        <f t="shared" ca="1" si="136"/>
        <v>1.0648834899999999</v>
      </c>
      <c r="I516" s="12">
        <f t="shared" si="144"/>
        <v>0.12</v>
      </c>
      <c r="J516" s="34">
        <f t="shared" si="145"/>
        <v>44120</v>
      </c>
      <c r="K516" s="2">
        <f t="shared" si="146"/>
        <v>346</v>
      </c>
      <c r="L516" s="17">
        <f t="shared" si="147"/>
        <v>346</v>
      </c>
      <c r="M516" s="11">
        <f t="shared" si="137"/>
        <v>1.168361201</v>
      </c>
      <c r="N516" s="11">
        <f t="shared" ca="1" si="138"/>
        <v>1.244168553</v>
      </c>
      <c r="O516" s="17">
        <f t="shared" si="148"/>
        <v>0</v>
      </c>
      <c r="P516" s="13">
        <f t="shared" ca="1" si="139"/>
        <v>244.168553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44625</v>
      </c>
      <c r="B517" s="70">
        <f t="shared" ca="1" si="152"/>
        <v>1245.228194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1.06531123661131</v>
      </c>
      <c r="G517" s="13">
        <f t="shared" si="143"/>
        <v>1</v>
      </c>
      <c r="H517" s="13">
        <f t="shared" ca="1" si="136"/>
        <v>1.06531124</v>
      </c>
      <c r="I517" s="12">
        <f t="shared" si="144"/>
        <v>0.12</v>
      </c>
      <c r="J517" s="34">
        <f t="shared" si="145"/>
        <v>44120</v>
      </c>
      <c r="K517" s="2">
        <f t="shared" si="146"/>
        <v>346</v>
      </c>
      <c r="L517" s="17">
        <f t="shared" si="147"/>
        <v>347</v>
      </c>
      <c r="M517" s="11">
        <f t="shared" si="137"/>
        <v>1.1688867510000001</v>
      </c>
      <c r="N517" s="11">
        <f t="shared" ca="1" si="138"/>
        <v>1.2452281940000001</v>
      </c>
      <c r="O517" s="17">
        <f t="shared" si="148"/>
        <v>0</v>
      </c>
      <c r="P517" s="13">
        <f t="shared" ca="1" si="139"/>
        <v>245.228194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44626</v>
      </c>
      <c r="B518" s="70">
        <f t="shared" ca="1" si="152"/>
        <v>1245.228194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1.06531123661131</v>
      </c>
      <c r="G518" s="13">
        <f t="shared" si="143"/>
        <v>1</v>
      </c>
      <c r="H518" s="13">
        <f t="shared" ca="1" si="136"/>
        <v>1.06531124</v>
      </c>
      <c r="I518" s="12">
        <f t="shared" si="144"/>
        <v>0.12</v>
      </c>
      <c r="J518" s="34">
        <f t="shared" si="145"/>
        <v>44120</v>
      </c>
      <c r="K518" s="2">
        <f t="shared" si="146"/>
        <v>346</v>
      </c>
      <c r="L518" s="17">
        <f t="shared" si="147"/>
        <v>347</v>
      </c>
      <c r="M518" s="11">
        <f t="shared" si="137"/>
        <v>1.1688867510000001</v>
      </c>
      <c r="N518" s="11">
        <f t="shared" ca="1" si="138"/>
        <v>1.2452281940000001</v>
      </c>
      <c r="O518" s="17">
        <f t="shared" si="148"/>
        <v>0</v>
      </c>
      <c r="P518" s="13">
        <f t="shared" ca="1" si="139"/>
        <v>245.228194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44627</v>
      </c>
      <c r="B519" s="70">
        <f t="shared" ca="1" si="152"/>
        <v>1245.228194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1.06531123661131</v>
      </c>
      <c r="G519" s="13">
        <f t="shared" si="143"/>
        <v>1</v>
      </c>
      <c r="H519" s="13">
        <f t="shared" ca="1" si="136"/>
        <v>1.06531124</v>
      </c>
      <c r="I519" s="12">
        <f t="shared" si="144"/>
        <v>0.12</v>
      </c>
      <c r="J519" s="34">
        <f t="shared" si="145"/>
        <v>44120</v>
      </c>
      <c r="K519" s="2">
        <f t="shared" si="146"/>
        <v>347</v>
      </c>
      <c r="L519" s="17">
        <f t="shared" si="147"/>
        <v>347</v>
      </c>
      <c r="M519" s="11">
        <f t="shared" si="137"/>
        <v>1.1688867510000001</v>
      </c>
      <c r="N519" s="11">
        <f t="shared" ca="1" si="138"/>
        <v>1.2452281940000001</v>
      </c>
      <c r="O519" s="17">
        <f t="shared" si="148"/>
        <v>0</v>
      </c>
      <c r="P519" s="13">
        <f t="shared" ca="1" si="139"/>
        <v>245.228194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44628</v>
      </c>
      <c r="B520" s="70">
        <f t="shared" ca="1" si="152"/>
        <v>1246.2887230000001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1.0657391508288401</v>
      </c>
      <c r="G520" s="13">
        <f t="shared" si="143"/>
        <v>1</v>
      </c>
      <c r="H520" s="13">
        <f t="shared" ca="1" si="136"/>
        <v>1.06573915</v>
      </c>
      <c r="I520" s="12">
        <f t="shared" si="144"/>
        <v>0.12</v>
      </c>
      <c r="J520" s="34">
        <f t="shared" si="145"/>
        <v>44120</v>
      </c>
      <c r="K520" s="2">
        <f t="shared" si="146"/>
        <v>348</v>
      </c>
      <c r="L520" s="17">
        <f t="shared" si="147"/>
        <v>348</v>
      </c>
      <c r="M520" s="11">
        <f t="shared" si="137"/>
        <v>1.1694125369999999</v>
      </c>
      <c r="N520" s="11">
        <f t="shared" ca="1" si="138"/>
        <v>1.2462887229999999</v>
      </c>
      <c r="O520" s="17">
        <f t="shared" si="148"/>
        <v>0</v>
      </c>
      <c r="P520" s="13">
        <f t="shared" ca="1" si="139"/>
        <v>246.288723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44629</v>
      </c>
      <c r="B521" s="70">
        <f t="shared" ca="1" si="152"/>
        <v>1247.3501650000001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1.0661672369309401</v>
      </c>
      <c r="G521" s="13">
        <f t="shared" si="143"/>
        <v>1</v>
      </c>
      <c r="H521" s="13">
        <f t="shared" ca="1" si="136"/>
        <v>1.06616724</v>
      </c>
      <c r="I521" s="12">
        <f t="shared" si="144"/>
        <v>0.12</v>
      </c>
      <c r="J521" s="34">
        <f t="shared" si="145"/>
        <v>44120</v>
      </c>
      <c r="K521" s="2">
        <f t="shared" si="146"/>
        <v>349</v>
      </c>
      <c r="L521" s="17">
        <f t="shared" si="147"/>
        <v>349</v>
      </c>
      <c r="M521" s="11">
        <f t="shared" si="137"/>
        <v>1.1699385600000001</v>
      </c>
      <c r="N521" s="11">
        <f t="shared" ca="1" si="138"/>
        <v>1.2473501650000001</v>
      </c>
      <c r="O521" s="17">
        <f t="shared" si="148"/>
        <v>0</v>
      </c>
      <c r="P521" s="13">
        <f t="shared" ca="1" si="139"/>
        <v>247.350165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44630</v>
      </c>
      <c r="B522" s="70">
        <f t="shared" ca="1" si="152"/>
        <v>1248.4124979999999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1.0665954949866701</v>
      </c>
      <c r="G522" s="13">
        <f t="shared" si="143"/>
        <v>1</v>
      </c>
      <c r="H522" s="13">
        <f t="shared" ca="1" si="136"/>
        <v>1.0665954900000001</v>
      </c>
      <c r="I522" s="12">
        <f t="shared" si="144"/>
        <v>0.12</v>
      </c>
      <c r="J522" s="34">
        <f t="shared" si="145"/>
        <v>44120</v>
      </c>
      <c r="K522" s="2">
        <f t="shared" si="146"/>
        <v>350</v>
      </c>
      <c r="L522" s="17">
        <f t="shared" si="147"/>
        <v>350</v>
      </c>
      <c r="M522" s="11">
        <f t="shared" si="137"/>
        <v>1.1704648200000001</v>
      </c>
      <c r="N522" s="11">
        <f t="shared" ca="1" si="138"/>
        <v>1.248412498</v>
      </c>
      <c r="O522" s="17">
        <f t="shared" si="148"/>
        <v>0</v>
      </c>
      <c r="P522" s="13">
        <f t="shared" ca="1" si="139"/>
        <v>248.412498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44631</v>
      </c>
      <c r="B523" s="70">
        <f t="shared" ca="1" si="152"/>
        <v>1249.475756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1.0670239250650999</v>
      </c>
      <c r="G523" s="13">
        <f t="shared" si="143"/>
        <v>1</v>
      </c>
      <c r="H523" s="13">
        <f t="shared" ca="1" si="136"/>
        <v>1.06702393</v>
      </c>
      <c r="I523" s="12">
        <f t="shared" si="144"/>
        <v>0.12</v>
      </c>
      <c r="J523" s="34">
        <f t="shared" si="145"/>
        <v>44120</v>
      </c>
      <c r="K523" s="2">
        <f t="shared" si="146"/>
        <v>351</v>
      </c>
      <c r="L523" s="17">
        <f t="shared" si="147"/>
        <v>351</v>
      </c>
      <c r="M523" s="11">
        <f t="shared" si="137"/>
        <v>1.1709913160000001</v>
      </c>
      <c r="N523" s="11">
        <f t="shared" ca="1" si="138"/>
        <v>1.249475756</v>
      </c>
      <c r="O523" s="17">
        <f t="shared" si="148"/>
        <v>0</v>
      </c>
      <c r="P523" s="13">
        <f t="shared" ca="1" si="139"/>
        <v>249.47575599999999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44632</v>
      </c>
      <c r="B524" s="70">
        <f t="shared" ca="1" si="152"/>
        <v>1250.5399050000001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1.0674525272353199</v>
      </c>
      <c r="G524" s="13">
        <f t="shared" si="143"/>
        <v>1</v>
      </c>
      <c r="H524" s="13">
        <f t="shared" ref="H524:H587" ca="1" si="154">ROUND(F524/G524,8)</f>
        <v>1.06745253</v>
      </c>
      <c r="I524" s="12">
        <f t="shared" si="144"/>
        <v>0.12</v>
      </c>
      <c r="J524" s="34">
        <f t="shared" si="145"/>
        <v>44120</v>
      </c>
      <c r="K524" s="2">
        <f t="shared" si="146"/>
        <v>351</v>
      </c>
      <c r="L524" s="17">
        <f t="shared" si="147"/>
        <v>352</v>
      </c>
      <c r="M524" s="11">
        <f t="shared" ref="M524:M587" si="155">ROUND((I524+1)^(L524/252),9)</f>
        <v>1.1715180489999999</v>
      </c>
      <c r="N524" s="11">
        <f t="shared" ref="N524:N587" ca="1" si="156">ROUND(H524*M524,9)</f>
        <v>1.2505399049999999</v>
      </c>
      <c r="O524" s="17">
        <f t="shared" si="148"/>
        <v>0</v>
      </c>
      <c r="P524" s="13">
        <f t="shared" ref="P524:P587" ca="1" si="157">TRUNC(((N524-1)*C524),8)</f>
        <v>250.539905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44633</v>
      </c>
      <c r="B525" s="70">
        <f t="shared" ca="1" si="152"/>
        <v>1250.5399050000001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1.0674525272353199</v>
      </c>
      <c r="G525" s="13">
        <f t="shared" ref="G525:G588" si="161">IF(O524&gt;0,F524,G524)</f>
        <v>1</v>
      </c>
      <c r="H525" s="13">
        <f t="shared" ca="1" si="154"/>
        <v>1.06745253</v>
      </c>
      <c r="I525" s="12">
        <f t="shared" ref="I525:I588" si="162">I524</f>
        <v>0.12</v>
      </c>
      <c r="J525" s="34">
        <f t="shared" ref="J525:J588" si="163">IF(O524&gt;0,VLOOKUP(O524,X$12:AH$150,2),J524)</f>
        <v>44120</v>
      </c>
      <c r="K525" s="2">
        <f t="shared" ref="K525:K588" si="164">IF(A525&gt;J525,IF(NETWORKDAYS(J525,A525,$X$31:$X$544)-1=0,1,NETWORKDAYS(J525,A525,$X$31:$X$544)-1),0)</f>
        <v>351</v>
      </c>
      <c r="L525" s="17">
        <f t="shared" ref="L525:L588" si="165">IF(AND(K525=1,K524=1),1,IF(K525&gt;0,IF(K525=K524,K525+1,K525),0))</f>
        <v>352</v>
      </c>
      <c r="M525" s="11">
        <f t="shared" si="155"/>
        <v>1.1715180489999999</v>
      </c>
      <c r="N525" s="11">
        <f t="shared" ca="1" si="156"/>
        <v>1.2505399049999999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250.539905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44634</v>
      </c>
      <c r="B526" s="70">
        <f t="shared" ref="B526:B589" ca="1" si="170">IF(A526&lt;=TODAY(),C526+P526,IF(AND(A526&gt;TODAY(),A526&lt;=$B$1),IF(VLOOKUP(TODAY(),$A$10:$D$5000,4,FALSE)=0,"n.d",C526+P526),"n.d"))</f>
        <v>1250.5399050000001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1.0674525272353199</v>
      </c>
      <c r="G526" s="13">
        <f t="shared" si="161"/>
        <v>1</v>
      </c>
      <c r="H526" s="13">
        <f t="shared" ca="1" si="154"/>
        <v>1.06745253</v>
      </c>
      <c r="I526" s="12">
        <f t="shared" si="162"/>
        <v>0.12</v>
      </c>
      <c r="J526" s="34">
        <f t="shared" si="163"/>
        <v>44120</v>
      </c>
      <c r="K526" s="2">
        <f t="shared" si="164"/>
        <v>352</v>
      </c>
      <c r="L526" s="17">
        <f t="shared" si="165"/>
        <v>352</v>
      </c>
      <c r="M526" s="11">
        <f t="shared" si="155"/>
        <v>1.1715180489999999</v>
      </c>
      <c r="N526" s="11">
        <f t="shared" ca="1" si="156"/>
        <v>1.2505399049999999</v>
      </c>
      <c r="O526" s="17">
        <f t="shared" si="166"/>
        <v>0</v>
      </c>
      <c r="P526" s="13">
        <f t="shared" ca="1" si="157"/>
        <v>250.539905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44635</v>
      </c>
      <c r="B527" s="70">
        <f t="shared" ca="1" si="170"/>
        <v>1251.604959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1.0678813015664601</v>
      </c>
      <c r="G527" s="13">
        <f t="shared" si="161"/>
        <v>1</v>
      </c>
      <c r="H527" s="13">
        <f t="shared" ca="1" si="154"/>
        <v>1.0678813</v>
      </c>
      <c r="I527" s="12">
        <f t="shared" si="162"/>
        <v>0.12</v>
      </c>
      <c r="J527" s="34">
        <f t="shared" si="163"/>
        <v>44120</v>
      </c>
      <c r="K527" s="2">
        <f t="shared" si="164"/>
        <v>353</v>
      </c>
      <c r="L527" s="17">
        <f t="shared" si="165"/>
        <v>353</v>
      </c>
      <c r="M527" s="11">
        <f t="shared" si="155"/>
        <v>1.172045019</v>
      </c>
      <c r="N527" s="11">
        <f t="shared" ca="1" si="156"/>
        <v>1.251604959</v>
      </c>
      <c r="O527" s="17">
        <f t="shared" si="166"/>
        <v>0</v>
      </c>
      <c r="P527" s="13">
        <f t="shared" ca="1" si="157"/>
        <v>251.60495900000001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44636</v>
      </c>
      <c r="B528" s="70">
        <f t="shared" ca="1" si="170"/>
        <v>1252.670928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1.0683102481276701</v>
      </c>
      <c r="G528" s="13">
        <f t="shared" si="161"/>
        <v>1</v>
      </c>
      <c r="H528" s="13">
        <f t="shared" ca="1" si="154"/>
        <v>1.0683102499999999</v>
      </c>
      <c r="I528" s="12">
        <f t="shared" si="162"/>
        <v>0.12</v>
      </c>
      <c r="J528" s="34">
        <f t="shared" si="163"/>
        <v>44120</v>
      </c>
      <c r="K528" s="2">
        <f t="shared" si="164"/>
        <v>354</v>
      </c>
      <c r="L528" s="17">
        <f t="shared" si="165"/>
        <v>354</v>
      </c>
      <c r="M528" s="11">
        <f t="shared" si="155"/>
        <v>1.172572226</v>
      </c>
      <c r="N528" s="11">
        <f t="shared" ca="1" si="156"/>
        <v>1.2526709279999999</v>
      </c>
      <c r="O528" s="17">
        <f t="shared" si="166"/>
        <v>0</v>
      </c>
      <c r="P528" s="13">
        <f t="shared" ca="1" si="157"/>
        <v>252.670928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44637</v>
      </c>
      <c r="B529" s="70">
        <f t="shared" ca="1" si="170"/>
        <v>1253.737803</v>
      </c>
      <c r="C529" s="6">
        <f t="shared" si="160"/>
        <v>1000</v>
      </c>
      <c r="D529" s="12">
        <f ca="1">IF(A529&lt;$B$1,VLOOKUP(A529,[1]DI!$A$4:$B$15000,2,FALSE),0)</f>
        <v>0.11649999999999999</v>
      </c>
      <c r="E529" s="13">
        <f t="shared" ca="1" si="153"/>
        <v>1.0004373900000001</v>
      </c>
      <c r="F529" s="13">
        <f ca="1">(TRUNC(PRODUCT($E$12:$E528),16))</f>
        <v>1.06873936698814</v>
      </c>
      <c r="G529" s="13">
        <f t="shared" si="161"/>
        <v>1</v>
      </c>
      <c r="H529" s="13">
        <f t="shared" ca="1" si="154"/>
        <v>1.0687393700000001</v>
      </c>
      <c r="I529" s="12">
        <f t="shared" si="162"/>
        <v>0.12</v>
      </c>
      <c r="J529" s="34">
        <f t="shared" si="163"/>
        <v>44120</v>
      </c>
      <c r="K529" s="2">
        <f t="shared" si="164"/>
        <v>355</v>
      </c>
      <c r="L529" s="17">
        <f t="shared" si="165"/>
        <v>355</v>
      </c>
      <c r="M529" s="11">
        <f t="shared" si="155"/>
        <v>1.1730996709999999</v>
      </c>
      <c r="N529" s="11">
        <f t="shared" ca="1" si="156"/>
        <v>1.2537378029999999</v>
      </c>
      <c r="O529" s="17">
        <f t="shared" si="166"/>
        <v>0</v>
      </c>
      <c r="P529" s="13">
        <f t="shared" ca="1" si="157"/>
        <v>253.73780300000001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44638</v>
      </c>
      <c r="B530" s="70">
        <f t="shared" ca="1" si="170"/>
        <v>1254.850369</v>
      </c>
      <c r="C530" s="6">
        <f t="shared" si="160"/>
        <v>1000</v>
      </c>
      <c r="D530" s="12">
        <f ca="1">IF(A530&lt;$B$1,VLOOKUP(A530,[1]DI!$A$4:$B$15000,2,FALSE),0)</f>
        <v>0.11649999999999999</v>
      </c>
      <c r="E530" s="13">
        <f t="shared" ca="1" si="153"/>
        <v>1.0004373900000001</v>
      </c>
      <c r="F530" s="13">
        <f ca="1">(TRUNC(PRODUCT($E$12:$E529),16))</f>
        <v>1.0692068228998699</v>
      </c>
      <c r="G530" s="13">
        <f t="shared" si="161"/>
        <v>1</v>
      </c>
      <c r="H530" s="13">
        <f t="shared" ca="1" si="154"/>
        <v>1.06920682</v>
      </c>
      <c r="I530" s="12">
        <f t="shared" si="162"/>
        <v>0.12</v>
      </c>
      <c r="J530" s="34">
        <f t="shared" si="163"/>
        <v>44120</v>
      </c>
      <c r="K530" s="2">
        <f t="shared" si="164"/>
        <v>356</v>
      </c>
      <c r="L530" s="17">
        <f t="shared" si="165"/>
        <v>356</v>
      </c>
      <c r="M530" s="11">
        <f t="shared" si="155"/>
        <v>1.173627352</v>
      </c>
      <c r="N530" s="11">
        <f t="shared" ca="1" si="156"/>
        <v>1.2548503689999999</v>
      </c>
      <c r="O530" s="17">
        <f t="shared" si="166"/>
        <v>0</v>
      </c>
      <c r="P530" s="13">
        <f t="shared" ca="1" si="157"/>
        <v>254.850369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44639</v>
      </c>
      <c r="B531" s="70">
        <f t="shared" ca="1" si="170"/>
        <v>1255.963929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1.0696744832721301</v>
      </c>
      <c r="G531" s="13">
        <f t="shared" si="161"/>
        <v>1</v>
      </c>
      <c r="H531" s="13">
        <f t="shared" ca="1" si="154"/>
        <v>1.06967448</v>
      </c>
      <c r="I531" s="12">
        <f t="shared" si="162"/>
        <v>0.12</v>
      </c>
      <c r="J531" s="34">
        <f t="shared" si="163"/>
        <v>44120</v>
      </c>
      <c r="K531" s="2">
        <f t="shared" si="164"/>
        <v>356</v>
      </c>
      <c r="L531" s="17">
        <f t="shared" si="165"/>
        <v>357</v>
      </c>
      <c r="M531" s="11">
        <f t="shared" si="155"/>
        <v>1.1741552710000001</v>
      </c>
      <c r="N531" s="11">
        <f t="shared" ca="1" si="156"/>
        <v>1.255963929</v>
      </c>
      <c r="O531" s="17">
        <f t="shared" si="166"/>
        <v>0</v>
      </c>
      <c r="P531" s="13">
        <f t="shared" ca="1" si="157"/>
        <v>255.96392900000001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44640</v>
      </c>
      <c r="B532" s="70">
        <f t="shared" ca="1" si="170"/>
        <v>1255.963929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1.0696744832721301</v>
      </c>
      <c r="G532" s="13">
        <f t="shared" si="161"/>
        <v>1</v>
      </c>
      <c r="H532" s="13">
        <f t="shared" ca="1" si="154"/>
        <v>1.06967448</v>
      </c>
      <c r="I532" s="12">
        <f t="shared" si="162"/>
        <v>0.12</v>
      </c>
      <c r="J532" s="34">
        <f t="shared" si="163"/>
        <v>44120</v>
      </c>
      <c r="K532" s="2">
        <f t="shared" si="164"/>
        <v>356</v>
      </c>
      <c r="L532" s="17">
        <f t="shared" si="165"/>
        <v>357</v>
      </c>
      <c r="M532" s="11">
        <f t="shared" si="155"/>
        <v>1.1741552710000001</v>
      </c>
      <c r="N532" s="11">
        <f t="shared" ca="1" si="156"/>
        <v>1.255963929</v>
      </c>
      <c r="O532" s="17">
        <f t="shared" si="166"/>
        <v>0</v>
      </c>
      <c r="P532" s="13">
        <f t="shared" ca="1" si="157"/>
        <v>255.96392900000001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44641</v>
      </c>
      <c r="B533" s="70">
        <f t="shared" ca="1" si="170"/>
        <v>1255.963929</v>
      </c>
      <c r="C533" s="6">
        <f t="shared" si="160"/>
        <v>1000</v>
      </c>
      <c r="D533" s="12">
        <f ca="1">IF(A533&lt;$B$1,VLOOKUP(A533,[1]DI!$A$4:$B$15000,2,FALSE),0)</f>
        <v>0.11649999999999999</v>
      </c>
      <c r="E533" s="13">
        <f t="shared" ca="1" si="153"/>
        <v>1.0004373900000001</v>
      </c>
      <c r="F533" s="13">
        <f ca="1">(TRUNC(PRODUCT($E$12:$E532),16))</f>
        <v>1.0696744832721301</v>
      </c>
      <c r="G533" s="13">
        <f t="shared" si="161"/>
        <v>1</v>
      </c>
      <c r="H533" s="13">
        <f t="shared" ca="1" si="154"/>
        <v>1.06967448</v>
      </c>
      <c r="I533" s="12">
        <f t="shared" si="162"/>
        <v>0.12</v>
      </c>
      <c r="J533" s="34">
        <f t="shared" si="163"/>
        <v>44120</v>
      </c>
      <c r="K533" s="2">
        <f t="shared" si="164"/>
        <v>357</v>
      </c>
      <c r="L533" s="17">
        <f t="shared" si="165"/>
        <v>357</v>
      </c>
      <c r="M533" s="11">
        <f t="shared" si="155"/>
        <v>1.1741552710000001</v>
      </c>
      <c r="N533" s="11">
        <f t="shared" ca="1" si="156"/>
        <v>1.255963929</v>
      </c>
      <c r="O533" s="17">
        <f t="shared" si="166"/>
        <v>0</v>
      </c>
      <c r="P533" s="13">
        <f t="shared" ca="1" si="157"/>
        <v>255.96392900000001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44642</v>
      </c>
      <c r="B534" s="70">
        <f t="shared" ca="1" si="170"/>
        <v>1257.078483</v>
      </c>
      <c r="C534" s="6">
        <f t="shared" si="160"/>
        <v>1000</v>
      </c>
      <c r="D534" s="12">
        <f ca="1">IF(A534&lt;$B$1,VLOOKUP(A534,[1]DI!$A$4:$B$15000,2,FALSE),0)</f>
        <v>0.11649999999999999</v>
      </c>
      <c r="E534" s="13">
        <f t="shared" ca="1" si="153"/>
        <v>1.0004373900000001</v>
      </c>
      <c r="F534" s="13">
        <f ca="1">(TRUNC(PRODUCT($E$12:$E533),16))</f>
        <v>1.0701423481943699</v>
      </c>
      <c r="G534" s="13">
        <f t="shared" si="161"/>
        <v>1</v>
      </c>
      <c r="H534" s="13">
        <f t="shared" ca="1" si="154"/>
        <v>1.07014235</v>
      </c>
      <c r="I534" s="12">
        <f t="shared" si="162"/>
        <v>0.12</v>
      </c>
      <c r="J534" s="34">
        <f t="shared" si="163"/>
        <v>44120</v>
      </c>
      <c r="K534" s="2">
        <f t="shared" si="164"/>
        <v>358</v>
      </c>
      <c r="L534" s="17">
        <f t="shared" si="165"/>
        <v>358</v>
      </c>
      <c r="M534" s="11">
        <f t="shared" si="155"/>
        <v>1.1746834269999999</v>
      </c>
      <c r="N534" s="11">
        <f t="shared" ca="1" si="156"/>
        <v>1.2570784829999999</v>
      </c>
      <c r="O534" s="17">
        <f t="shared" si="166"/>
        <v>0</v>
      </c>
      <c r="P534" s="13">
        <f t="shared" ca="1" si="157"/>
        <v>257.07848300000001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44643</v>
      </c>
      <c r="B535" s="70">
        <f t="shared" ca="1" si="170"/>
        <v>1258.194021</v>
      </c>
      <c r="C535" s="6">
        <f t="shared" si="160"/>
        <v>1000</v>
      </c>
      <c r="D535" s="12">
        <f ca="1">IF(A535&lt;$B$1,VLOOKUP(A535,[1]DI!$A$4:$B$15000,2,FALSE),0)</f>
        <v>0.11649999999999999</v>
      </c>
      <c r="E535" s="13">
        <f t="shared" ca="1" si="153"/>
        <v>1.0004373900000001</v>
      </c>
      <c r="F535" s="13">
        <f ca="1">(TRUNC(PRODUCT($E$12:$E534),16))</f>
        <v>1.07061041775605</v>
      </c>
      <c r="G535" s="13">
        <f t="shared" si="161"/>
        <v>1</v>
      </c>
      <c r="H535" s="13">
        <f t="shared" ca="1" si="154"/>
        <v>1.07061042</v>
      </c>
      <c r="I535" s="12">
        <f t="shared" si="162"/>
        <v>0.12</v>
      </c>
      <c r="J535" s="34">
        <f t="shared" si="163"/>
        <v>44120</v>
      </c>
      <c r="K535" s="2">
        <f t="shared" si="164"/>
        <v>359</v>
      </c>
      <c r="L535" s="17">
        <f t="shared" si="165"/>
        <v>359</v>
      </c>
      <c r="M535" s="11">
        <f t="shared" si="155"/>
        <v>1.175211821</v>
      </c>
      <c r="N535" s="11">
        <f t="shared" ca="1" si="156"/>
        <v>1.258194021</v>
      </c>
      <c r="O535" s="17">
        <f t="shared" si="166"/>
        <v>0</v>
      </c>
      <c r="P535" s="13">
        <f t="shared" ca="1" si="157"/>
        <v>258.19402100000002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44644</v>
      </c>
      <c r="B536" s="70">
        <f t="shared" ca="1" si="170"/>
        <v>1259.3105439999999</v>
      </c>
      <c r="C536" s="6">
        <f t="shared" si="160"/>
        <v>1000</v>
      </c>
      <c r="D536" s="12">
        <f ca="1">IF(A536&lt;$B$1,VLOOKUP(A536,[1]DI!$A$4:$B$15000,2,FALSE),0)</f>
        <v>0.11649999999999999</v>
      </c>
      <c r="E536" s="13">
        <f t="shared" ca="1" si="153"/>
        <v>1.0004373900000001</v>
      </c>
      <c r="F536" s="13">
        <f ca="1">(TRUNC(PRODUCT($E$12:$E535),16))</f>
        <v>1.0710786920466699</v>
      </c>
      <c r="G536" s="13">
        <f t="shared" si="161"/>
        <v>1</v>
      </c>
      <c r="H536" s="13">
        <f t="shared" ca="1" si="154"/>
        <v>1.07107869</v>
      </c>
      <c r="I536" s="12">
        <f t="shared" si="162"/>
        <v>0.12</v>
      </c>
      <c r="J536" s="34">
        <f t="shared" si="163"/>
        <v>44120</v>
      </c>
      <c r="K536" s="2">
        <f t="shared" si="164"/>
        <v>360</v>
      </c>
      <c r="L536" s="17">
        <f t="shared" si="165"/>
        <v>360</v>
      </c>
      <c r="M536" s="11">
        <f t="shared" si="155"/>
        <v>1.175740453</v>
      </c>
      <c r="N536" s="11">
        <f t="shared" ca="1" si="156"/>
        <v>1.2593105440000001</v>
      </c>
      <c r="O536" s="17">
        <f t="shared" si="166"/>
        <v>0</v>
      </c>
      <c r="P536" s="13">
        <f t="shared" ca="1" si="157"/>
        <v>259.31054399999999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44645</v>
      </c>
      <c r="B537" s="70">
        <f t="shared" ca="1" si="170"/>
        <v>1260.4280630000001</v>
      </c>
      <c r="C537" s="6">
        <f t="shared" si="160"/>
        <v>1000</v>
      </c>
      <c r="D537" s="12">
        <f ca="1">IF(A537&lt;$B$1,VLOOKUP(A537,[1]DI!$A$4:$B$15000,2,FALSE),0)</f>
        <v>0.11649999999999999</v>
      </c>
      <c r="E537" s="13">
        <f t="shared" ca="1" si="153"/>
        <v>1.0004373900000001</v>
      </c>
      <c r="F537" s="13">
        <f ca="1">(TRUNC(PRODUCT($E$12:$E536),16))</f>
        <v>1.07154717115579</v>
      </c>
      <c r="G537" s="13">
        <f t="shared" si="161"/>
        <v>1</v>
      </c>
      <c r="H537" s="13">
        <f t="shared" ca="1" si="154"/>
        <v>1.0715471700000001</v>
      </c>
      <c r="I537" s="12">
        <f t="shared" si="162"/>
        <v>0.12</v>
      </c>
      <c r="J537" s="34">
        <f t="shared" si="163"/>
        <v>44120</v>
      </c>
      <c r="K537" s="2">
        <f t="shared" si="164"/>
        <v>361</v>
      </c>
      <c r="L537" s="17">
        <f t="shared" si="165"/>
        <v>361</v>
      </c>
      <c r="M537" s="11">
        <f t="shared" si="155"/>
        <v>1.176269322</v>
      </c>
      <c r="N537" s="11">
        <f t="shared" ca="1" si="156"/>
        <v>1.260428063</v>
      </c>
      <c r="O537" s="17">
        <f t="shared" si="166"/>
        <v>0</v>
      </c>
      <c r="P537" s="13">
        <f t="shared" ca="1" si="157"/>
        <v>260.42806300000001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44646</v>
      </c>
      <c r="B538" s="70">
        <f t="shared" ca="1" si="170"/>
        <v>1261.5465810000001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1.0720158551729799</v>
      </c>
      <c r="G538" s="13">
        <f t="shared" si="161"/>
        <v>1</v>
      </c>
      <c r="H538" s="13">
        <f t="shared" ca="1" si="154"/>
        <v>1.07201586</v>
      </c>
      <c r="I538" s="12">
        <f t="shared" si="162"/>
        <v>0.12</v>
      </c>
      <c r="J538" s="34">
        <f t="shared" si="163"/>
        <v>44120</v>
      </c>
      <c r="K538" s="2">
        <f t="shared" si="164"/>
        <v>361</v>
      </c>
      <c r="L538" s="17">
        <f t="shared" si="165"/>
        <v>362</v>
      </c>
      <c r="M538" s="11">
        <f t="shared" si="155"/>
        <v>1.1767984300000001</v>
      </c>
      <c r="N538" s="11">
        <f t="shared" ca="1" si="156"/>
        <v>1.2615465809999999</v>
      </c>
      <c r="O538" s="17">
        <f t="shared" si="166"/>
        <v>0</v>
      </c>
      <c r="P538" s="13">
        <f t="shared" ca="1" si="157"/>
        <v>261.546581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44647</v>
      </c>
      <c r="B539" s="70">
        <f t="shared" ca="1" si="170"/>
        <v>1261.5465810000001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1.0720158551729799</v>
      </c>
      <c r="G539" s="13">
        <f t="shared" si="161"/>
        <v>1</v>
      </c>
      <c r="H539" s="13">
        <f t="shared" ca="1" si="154"/>
        <v>1.07201586</v>
      </c>
      <c r="I539" s="12">
        <f t="shared" si="162"/>
        <v>0.12</v>
      </c>
      <c r="J539" s="34">
        <f t="shared" si="163"/>
        <v>44120</v>
      </c>
      <c r="K539" s="2">
        <f t="shared" si="164"/>
        <v>361</v>
      </c>
      <c r="L539" s="17">
        <f t="shared" si="165"/>
        <v>362</v>
      </c>
      <c r="M539" s="11">
        <f t="shared" si="155"/>
        <v>1.1767984300000001</v>
      </c>
      <c r="N539" s="11">
        <f t="shared" ca="1" si="156"/>
        <v>1.2615465809999999</v>
      </c>
      <c r="O539" s="17">
        <f t="shared" si="166"/>
        <v>0</v>
      </c>
      <c r="P539" s="13">
        <f t="shared" ca="1" si="157"/>
        <v>261.546581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44648</v>
      </c>
      <c r="B540" s="70">
        <f t="shared" ca="1" si="170"/>
        <v>1261.5465810000001</v>
      </c>
      <c r="C540" s="6">
        <f t="shared" si="160"/>
        <v>1000</v>
      </c>
      <c r="D540" s="12">
        <f ca="1">IF(A540&lt;$B$1,VLOOKUP(A540,[1]DI!$A$4:$B$15000,2,FALSE),0)</f>
        <v>0.11649999999999999</v>
      </c>
      <c r="E540" s="13">
        <f t="shared" ca="1" si="153"/>
        <v>1.0004373900000001</v>
      </c>
      <c r="F540" s="13">
        <f ca="1">(TRUNC(PRODUCT($E$12:$E539),16))</f>
        <v>1.0720158551729799</v>
      </c>
      <c r="G540" s="13">
        <f t="shared" si="161"/>
        <v>1</v>
      </c>
      <c r="H540" s="13">
        <f t="shared" ca="1" si="154"/>
        <v>1.07201586</v>
      </c>
      <c r="I540" s="12">
        <f t="shared" si="162"/>
        <v>0.12</v>
      </c>
      <c r="J540" s="34">
        <f t="shared" si="163"/>
        <v>44120</v>
      </c>
      <c r="K540" s="2">
        <f t="shared" si="164"/>
        <v>362</v>
      </c>
      <c r="L540" s="17">
        <f t="shared" si="165"/>
        <v>362</v>
      </c>
      <c r="M540" s="11">
        <f t="shared" si="155"/>
        <v>1.1767984300000001</v>
      </c>
      <c r="N540" s="11">
        <f t="shared" ca="1" si="156"/>
        <v>1.2615465809999999</v>
      </c>
      <c r="O540" s="17">
        <f t="shared" si="166"/>
        <v>0</v>
      </c>
      <c r="P540" s="13">
        <f t="shared" ca="1" si="157"/>
        <v>261.546581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44649</v>
      </c>
      <c r="B541" s="70">
        <f t="shared" ca="1" si="170"/>
        <v>1262.6660729999999</v>
      </c>
      <c r="C541" s="6">
        <f t="shared" si="160"/>
        <v>1000</v>
      </c>
      <c r="D541" s="12">
        <f ca="1">IF(A541&lt;$B$1,VLOOKUP(A541,[1]DI!$A$4:$B$15000,2,FALSE),0)</f>
        <v>0.11649999999999999</v>
      </c>
      <c r="E541" s="13">
        <f t="shared" ca="1" si="153"/>
        <v>1.0004373900000001</v>
      </c>
      <c r="F541" s="13">
        <f ca="1">(TRUNC(PRODUCT($E$12:$E540),16))</f>
        <v>1.07248474418787</v>
      </c>
      <c r="G541" s="13">
        <f t="shared" si="161"/>
        <v>1</v>
      </c>
      <c r="H541" s="13">
        <f t="shared" ca="1" si="154"/>
        <v>1.0724847399999999</v>
      </c>
      <c r="I541" s="12">
        <f t="shared" si="162"/>
        <v>0.12</v>
      </c>
      <c r="J541" s="34">
        <f t="shared" si="163"/>
        <v>44120</v>
      </c>
      <c r="K541" s="2">
        <f t="shared" si="164"/>
        <v>363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1.2626660730000001</v>
      </c>
      <c r="O541" s="17">
        <f t="shared" si="166"/>
        <v>0</v>
      </c>
      <c r="P541" s="13">
        <f t="shared" ca="1" si="157"/>
        <v>262.66607299999998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44650</v>
      </c>
      <c r="B542" s="70">
        <f t="shared" ca="1" si="170"/>
        <v>1263.7865750000001</v>
      </c>
      <c r="C542" s="6">
        <f t="shared" si="160"/>
        <v>1000</v>
      </c>
      <c r="D542" s="12">
        <f ca="1">IF(A542&lt;$B$1,VLOOKUP(A542,[1]DI!$A$4:$B$15000,2,FALSE),0)</f>
        <v>0.11649999999999999</v>
      </c>
      <c r="E542" s="13">
        <f t="shared" ca="1" si="153"/>
        <v>1.0004373900000001</v>
      </c>
      <c r="F542" s="13">
        <f ca="1">(TRUNC(PRODUCT($E$12:$E541),16))</f>
        <v>1.07295383829013</v>
      </c>
      <c r="G542" s="13">
        <f t="shared" si="161"/>
        <v>1</v>
      </c>
      <c r="H542" s="13">
        <f t="shared" ca="1" si="154"/>
        <v>1.07295384</v>
      </c>
      <c r="I542" s="12">
        <f t="shared" si="162"/>
        <v>0.12</v>
      </c>
      <c r="J542" s="34">
        <f t="shared" si="163"/>
        <v>44120</v>
      </c>
      <c r="K542" s="2">
        <f t="shared" si="164"/>
        <v>364</v>
      </c>
      <c r="L542" s="17">
        <f t="shared" si="165"/>
        <v>364</v>
      </c>
      <c r="M542" s="11">
        <f t="shared" si="155"/>
        <v>1.177857358</v>
      </c>
      <c r="N542" s="11">
        <f t="shared" ca="1" si="156"/>
        <v>1.2637865749999999</v>
      </c>
      <c r="O542" s="17">
        <f t="shared" si="166"/>
        <v>0</v>
      </c>
      <c r="P542" s="13">
        <f t="shared" ca="1" si="157"/>
        <v>263.78657500000003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44651</v>
      </c>
      <c r="B543" s="70">
        <f t="shared" ca="1" si="170"/>
        <v>1264.9080670000001</v>
      </c>
      <c r="C543" s="6">
        <f t="shared" si="160"/>
        <v>1000</v>
      </c>
      <c r="D543" s="12">
        <f ca="1">IF(A543&lt;$B$1,VLOOKUP(A543,[1]DI!$A$4:$B$15000,2,FALSE),0)</f>
        <v>0.11649999999999999</v>
      </c>
      <c r="E543" s="13">
        <f t="shared" ca="1" si="153"/>
        <v>1.0004373900000001</v>
      </c>
      <c r="F543" s="13">
        <f ca="1">(TRUNC(PRODUCT($E$12:$E542),16))</f>
        <v>1.0734231375694601</v>
      </c>
      <c r="G543" s="13">
        <f t="shared" si="161"/>
        <v>1</v>
      </c>
      <c r="H543" s="13">
        <f t="shared" ca="1" si="154"/>
        <v>1.0734231400000001</v>
      </c>
      <c r="I543" s="12">
        <f t="shared" si="162"/>
        <v>0.12</v>
      </c>
      <c r="J543" s="34">
        <f t="shared" si="163"/>
        <v>44120</v>
      </c>
      <c r="K543" s="2">
        <f t="shared" si="164"/>
        <v>365</v>
      </c>
      <c r="L543" s="17">
        <f t="shared" si="165"/>
        <v>365</v>
      </c>
      <c r="M543" s="11">
        <f t="shared" si="155"/>
        <v>1.1783871800000001</v>
      </c>
      <c r="N543" s="11">
        <f t="shared" ca="1" si="156"/>
        <v>1.2649080669999999</v>
      </c>
      <c r="O543" s="17">
        <f t="shared" si="166"/>
        <v>0</v>
      </c>
      <c r="P543" s="13">
        <f t="shared" ca="1" si="157"/>
        <v>264.90806700000002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44652</v>
      </c>
      <c r="B544" s="70">
        <f t="shared" ca="1" si="170"/>
        <v>1266.0305470000001</v>
      </c>
      <c r="C544" s="6">
        <f t="shared" si="160"/>
        <v>1000</v>
      </c>
      <c r="D544" s="12">
        <f ca="1">IF(A544&lt;$B$1,VLOOKUP(A544,[1]DI!$A$4:$B$15000,2,FALSE),0)</f>
        <v>0.11649999999999999</v>
      </c>
      <c r="E544" s="13">
        <f t="shared" ca="1" si="153"/>
        <v>1.0004373900000001</v>
      </c>
      <c r="F544" s="13">
        <f ca="1">(TRUNC(PRODUCT($E$12:$E543),16))</f>
        <v>1.0738926421156001</v>
      </c>
      <c r="G544" s="13">
        <f t="shared" si="161"/>
        <v>1</v>
      </c>
      <c r="H544" s="13">
        <f t="shared" ca="1" si="154"/>
        <v>1.07389264</v>
      </c>
      <c r="I544" s="12">
        <f t="shared" si="162"/>
        <v>0.12</v>
      </c>
      <c r="J544" s="34">
        <f t="shared" si="163"/>
        <v>44120</v>
      </c>
      <c r="K544" s="2">
        <f t="shared" si="164"/>
        <v>366</v>
      </c>
      <c r="L544" s="17">
        <f t="shared" si="165"/>
        <v>366</v>
      </c>
      <c r="M544" s="11">
        <f t="shared" si="155"/>
        <v>1.1789172400000001</v>
      </c>
      <c r="N544" s="11">
        <f t="shared" ca="1" si="156"/>
        <v>1.266030547</v>
      </c>
      <c r="O544" s="17">
        <f t="shared" si="166"/>
        <v>0</v>
      </c>
      <c r="P544" s="13">
        <f t="shared" ca="1" si="157"/>
        <v>266.03054700000001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44653</v>
      </c>
      <c r="B545" s="70">
        <f t="shared" ca="1" si="170"/>
        <v>1267.154029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1.0743623520183401</v>
      </c>
      <c r="G545" s="13">
        <f t="shared" si="161"/>
        <v>1</v>
      </c>
      <c r="H545" s="13">
        <f t="shared" ca="1" si="154"/>
        <v>1.0743623499999999</v>
      </c>
      <c r="I545" s="12">
        <f t="shared" si="162"/>
        <v>0.12</v>
      </c>
      <c r="J545" s="34">
        <f t="shared" si="163"/>
        <v>44120</v>
      </c>
      <c r="K545" s="2">
        <f t="shared" si="164"/>
        <v>366</v>
      </c>
      <c r="L545" s="17">
        <f t="shared" si="165"/>
        <v>367</v>
      </c>
      <c r="M545" s="11">
        <f t="shared" si="155"/>
        <v>1.179447538</v>
      </c>
      <c r="N545" s="11">
        <f t="shared" ca="1" si="156"/>
        <v>1.2671540290000001</v>
      </c>
      <c r="O545" s="17">
        <f t="shared" si="166"/>
        <v>0</v>
      </c>
      <c r="P545" s="13">
        <f t="shared" ca="1" si="157"/>
        <v>267.15402899999998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44654</v>
      </c>
      <c r="B546" s="70">
        <f t="shared" ca="1" si="170"/>
        <v>1267.154029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1.0743623520183401</v>
      </c>
      <c r="G546" s="13">
        <f t="shared" si="161"/>
        <v>1</v>
      </c>
      <c r="H546" s="13">
        <f t="shared" ca="1" si="154"/>
        <v>1.0743623499999999</v>
      </c>
      <c r="I546" s="12">
        <f t="shared" si="162"/>
        <v>0.12</v>
      </c>
      <c r="J546" s="34">
        <f t="shared" si="163"/>
        <v>44120</v>
      </c>
      <c r="K546" s="2">
        <f t="shared" si="164"/>
        <v>366</v>
      </c>
      <c r="L546" s="17">
        <f t="shared" si="165"/>
        <v>367</v>
      </c>
      <c r="M546" s="11">
        <f t="shared" si="155"/>
        <v>1.179447538</v>
      </c>
      <c r="N546" s="11">
        <f t="shared" ca="1" si="156"/>
        <v>1.2671540290000001</v>
      </c>
      <c r="O546" s="17">
        <f t="shared" si="166"/>
        <v>0</v>
      </c>
      <c r="P546" s="13">
        <f t="shared" ca="1" si="157"/>
        <v>267.15402899999998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44655</v>
      </c>
      <c r="B547" s="70">
        <f t="shared" ca="1" si="170"/>
        <v>1267.154029</v>
      </c>
      <c r="C547" s="6">
        <f t="shared" si="160"/>
        <v>1000</v>
      </c>
      <c r="D547" s="12">
        <f ca="1">IF(A547&lt;$B$1,VLOOKUP(A547,[1]DI!$A$4:$B$15000,2,FALSE),0)</f>
        <v>0.11649999999999999</v>
      </c>
      <c r="E547" s="13">
        <f t="shared" ca="1" si="153"/>
        <v>1.0004373900000001</v>
      </c>
      <c r="F547" s="13">
        <f ca="1">(TRUNC(PRODUCT($E$12:$E546),16))</f>
        <v>1.0743623520183401</v>
      </c>
      <c r="G547" s="13">
        <f t="shared" si="161"/>
        <v>1</v>
      </c>
      <c r="H547" s="13">
        <f t="shared" ca="1" si="154"/>
        <v>1.0743623499999999</v>
      </c>
      <c r="I547" s="12">
        <f t="shared" si="162"/>
        <v>0.12</v>
      </c>
      <c r="J547" s="34">
        <f t="shared" si="163"/>
        <v>44120</v>
      </c>
      <c r="K547" s="2">
        <f t="shared" si="164"/>
        <v>367</v>
      </c>
      <c r="L547" s="17">
        <f t="shared" si="165"/>
        <v>367</v>
      </c>
      <c r="M547" s="11">
        <f t="shared" si="155"/>
        <v>1.179447538</v>
      </c>
      <c r="N547" s="11">
        <f t="shared" ca="1" si="156"/>
        <v>1.2671540290000001</v>
      </c>
      <c r="O547" s="17">
        <f t="shared" si="166"/>
        <v>0</v>
      </c>
      <c r="P547" s="13">
        <f t="shared" ca="1" si="157"/>
        <v>267.15402899999998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44656</v>
      </c>
      <c r="B548" s="70">
        <f t="shared" ca="1" si="170"/>
        <v>1268.278513</v>
      </c>
      <c r="C548" s="6">
        <f t="shared" si="160"/>
        <v>1000</v>
      </c>
      <c r="D548" s="12">
        <f ca="1">IF(A548&lt;$B$1,VLOOKUP(A548,[1]DI!$A$4:$B$15000,2,FALSE),0)</f>
        <v>0.11649999999999999</v>
      </c>
      <c r="E548" s="13">
        <f t="shared" ca="1" si="153"/>
        <v>1.0004373900000001</v>
      </c>
      <c r="F548" s="13">
        <f ca="1">(TRUNC(PRODUCT($E$12:$E547),16))</f>
        <v>1.0748322673674899</v>
      </c>
      <c r="G548" s="13">
        <f t="shared" si="161"/>
        <v>1</v>
      </c>
      <c r="H548" s="13">
        <f t="shared" ca="1" si="154"/>
        <v>1.0748322699999999</v>
      </c>
      <c r="I548" s="12">
        <f t="shared" si="162"/>
        <v>0.12</v>
      </c>
      <c r="J548" s="34">
        <f t="shared" si="163"/>
        <v>44120</v>
      </c>
      <c r="K548" s="2">
        <f t="shared" si="164"/>
        <v>368</v>
      </c>
      <c r="L548" s="17">
        <f t="shared" si="165"/>
        <v>368</v>
      </c>
      <c r="M548" s="11">
        <f t="shared" si="155"/>
        <v>1.179978075</v>
      </c>
      <c r="N548" s="11">
        <f t="shared" ca="1" si="156"/>
        <v>1.2682785130000001</v>
      </c>
      <c r="O548" s="17">
        <f t="shared" si="166"/>
        <v>0</v>
      </c>
      <c r="P548" s="13">
        <f t="shared" ca="1" si="157"/>
        <v>268.27851299999998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44657</v>
      </c>
      <c r="B549" s="70">
        <f t="shared" ca="1" si="170"/>
        <v>1269.4039889999999</v>
      </c>
      <c r="C549" s="6">
        <f t="shared" si="160"/>
        <v>1000</v>
      </c>
      <c r="D549" s="12">
        <f ca="1">IF(A549&lt;$B$1,VLOOKUP(A549,[1]DI!$A$4:$B$15000,2,FALSE),0)</f>
        <v>0.11649999999999999</v>
      </c>
      <c r="E549" s="13">
        <f t="shared" ca="1" si="153"/>
        <v>1.0004373900000001</v>
      </c>
      <c r="F549" s="13">
        <f ca="1">(TRUNC(PRODUCT($E$12:$E548),16))</f>
        <v>1.07530238825291</v>
      </c>
      <c r="G549" s="13">
        <f t="shared" si="161"/>
        <v>1</v>
      </c>
      <c r="H549" s="13">
        <f t="shared" ca="1" si="154"/>
        <v>1.0753023900000001</v>
      </c>
      <c r="I549" s="12">
        <f t="shared" si="162"/>
        <v>0.12</v>
      </c>
      <c r="J549" s="34">
        <f t="shared" si="163"/>
        <v>44120</v>
      </c>
      <c r="K549" s="2">
        <f t="shared" si="164"/>
        <v>369</v>
      </c>
      <c r="L549" s="17">
        <f t="shared" si="165"/>
        <v>369</v>
      </c>
      <c r="M549" s="11">
        <f t="shared" si="155"/>
        <v>1.1805088509999999</v>
      </c>
      <c r="N549" s="11">
        <f t="shared" ca="1" si="156"/>
        <v>1.269403989</v>
      </c>
      <c r="O549" s="17">
        <f t="shared" si="166"/>
        <v>0</v>
      </c>
      <c r="P549" s="13">
        <f t="shared" ca="1" si="157"/>
        <v>269.40398900000002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44658</v>
      </c>
      <c r="B550" s="70">
        <f t="shared" ca="1" si="170"/>
        <v>1270.530456</v>
      </c>
      <c r="C550" s="6">
        <f t="shared" si="160"/>
        <v>1000</v>
      </c>
      <c r="D550" s="12">
        <f ca="1">IF(A550&lt;$B$1,VLOOKUP(A550,[1]DI!$A$4:$B$15000,2,FALSE),0)</f>
        <v>0.11649999999999999</v>
      </c>
      <c r="E550" s="13">
        <f t="shared" ca="1" si="153"/>
        <v>1.0004373900000001</v>
      </c>
      <c r="F550" s="13">
        <f ca="1">(TRUNC(PRODUCT($E$12:$E549),16))</f>
        <v>1.07577271476451</v>
      </c>
      <c r="G550" s="13">
        <f t="shared" si="161"/>
        <v>1</v>
      </c>
      <c r="H550" s="13">
        <f t="shared" ca="1" si="154"/>
        <v>1.0757727100000001</v>
      </c>
      <c r="I550" s="12">
        <f t="shared" si="162"/>
        <v>0.12</v>
      </c>
      <c r="J550" s="34">
        <f t="shared" si="163"/>
        <v>44120</v>
      </c>
      <c r="K550" s="2">
        <f t="shared" si="164"/>
        <v>370</v>
      </c>
      <c r="L550" s="17">
        <f t="shared" si="165"/>
        <v>370</v>
      </c>
      <c r="M550" s="11">
        <f t="shared" si="155"/>
        <v>1.181039865</v>
      </c>
      <c r="N550" s="11">
        <f t="shared" ca="1" si="156"/>
        <v>1.2705304559999999</v>
      </c>
      <c r="O550" s="17">
        <f t="shared" si="166"/>
        <v>0</v>
      </c>
      <c r="P550" s="13">
        <f t="shared" ca="1" si="157"/>
        <v>270.53045600000002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44659</v>
      </c>
      <c r="B551" s="70">
        <f t="shared" ca="1" si="170"/>
        <v>1271.6579400000001</v>
      </c>
      <c r="C551" s="6">
        <f t="shared" si="160"/>
        <v>1000</v>
      </c>
      <c r="D551" s="12">
        <f ca="1">IF(A551&lt;$B$1,VLOOKUP(A551,[1]DI!$A$4:$B$15000,2,FALSE),0)</f>
        <v>0.11649999999999999</v>
      </c>
      <c r="E551" s="13">
        <f t="shared" ca="1" si="153"/>
        <v>1.0004373900000001</v>
      </c>
      <c r="F551" s="13">
        <f ca="1">(TRUNC(PRODUCT($E$12:$E550),16))</f>
        <v>1.0762432469922201</v>
      </c>
      <c r="G551" s="13">
        <f t="shared" si="161"/>
        <v>1</v>
      </c>
      <c r="H551" s="13">
        <f t="shared" ca="1" si="154"/>
        <v>1.0762432500000001</v>
      </c>
      <c r="I551" s="12">
        <f t="shared" si="162"/>
        <v>0.12</v>
      </c>
      <c r="J551" s="34">
        <f t="shared" si="163"/>
        <v>44120</v>
      </c>
      <c r="K551" s="2">
        <f t="shared" si="164"/>
        <v>371</v>
      </c>
      <c r="L551" s="17">
        <f t="shared" si="165"/>
        <v>371</v>
      </c>
      <c r="M551" s="11">
        <f t="shared" si="155"/>
        <v>1.1815711179999999</v>
      </c>
      <c r="N551" s="11">
        <f t="shared" ca="1" si="156"/>
        <v>1.2716579400000001</v>
      </c>
      <c r="O551" s="17">
        <f t="shared" si="166"/>
        <v>0</v>
      </c>
      <c r="P551" s="13">
        <f t="shared" ca="1" si="157"/>
        <v>271.65794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44660</v>
      </c>
      <c r="B552" s="70">
        <f t="shared" ca="1" si="170"/>
        <v>1272.7864180000001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1.0767139850260199</v>
      </c>
      <c r="G552" s="13">
        <f t="shared" si="161"/>
        <v>1</v>
      </c>
      <c r="H552" s="13">
        <f t="shared" ca="1" si="154"/>
        <v>1.07671399</v>
      </c>
      <c r="I552" s="12">
        <f t="shared" si="162"/>
        <v>0.12</v>
      </c>
      <c r="J552" s="34">
        <f t="shared" si="163"/>
        <v>44120</v>
      </c>
      <c r="K552" s="2">
        <f t="shared" si="164"/>
        <v>371</v>
      </c>
      <c r="L552" s="17">
        <f t="shared" si="165"/>
        <v>372</v>
      </c>
      <c r="M552" s="11">
        <f t="shared" si="155"/>
        <v>1.1821026100000001</v>
      </c>
      <c r="N552" s="11">
        <f t="shared" ca="1" si="156"/>
        <v>1.2727864179999999</v>
      </c>
      <c r="O552" s="17">
        <f t="shared" si="166"/>
        <v>0</v>
      </c>
      <c r="P552" s="13">
        <f t="shared" ca="1" si="157"/>
        <v>272.78641800000003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44661</v>
      </c>
      <c r="B553" s="70">
        <f t="shared" ca="1" si="170"/>
        <v>1272.7864180000001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1.0767139850260199</v>
      </c>
      <c r="G553" s="13">
        <f t="shared" si="161"/>
        <v>1</v>
      </c>
      <c r="H553" s="13">
        <f t="shared" ca="1" si="154"/>
        <v>1.07671399</v>
      </c>
      <c r="I553" s="12">
        <f t="shared" si="162"/>
        <v>0.12</v>
      </c>
      <c r="J553" s="34">
        <f t="shared" si="163"/>
        <v>44120</v>
      </c>
      <c r="K553" s="2">
        <f t="shared" si="164"/>
        <v>371</v>
      </c>
      <c r="L553" s="17">
        <f t="shared" si="165"/>
        <v>372</v>
      </c>
      <c r="M553" s="11">
        <f t="shared" si="155"/>
        <v>1.1821026100000001</v>
      </c>
      <c r="N553" s="11">
        <f t="shared" ca="1" si="156"/>
        <v>1.2727864179999999</v>
      </c>
      <c r="O553" s="17">
        <f t="shared" si="166"/>
        <v>0</v>
      </c>
      <c r="P553" s="13">
        <f t="shared" ca="1" si="157"/>
        <v>272.78641800000003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44662</v>
      </c>
      <c r="B554" s="70">
        <f t="shared" ca="1" si="170"/>
        <v>1272.7864180000001</v>
      </c>
      <c r="C554" s="6">
        <f t="shared" si="160"/>
        <v>1000</v>
      </c>
      <c r="D554" s="12">
        <f ca="1">IF(A554&lt;$B$1,VLOOKUP(A554,[1]DI!$A$4:$B$15000,2,FALSE),0)</f>
        <v>0.11649999999999999</v>
      </c>
      <c r="E554" s="13">
        <f t="shared" ca="1" si="153"/>
        <v>1.0004373900000001</v>
      </c>
      <c r="F554" s="13">
        <f ca="1">(TRUNC(PRODUCT($E$12:$E553),16))</f>
        <v>1.0767139850260199</v>
      </c>
      <c r="G554" s="13">
        <f t="shared" si="161"/>
        <v>1</v>
      </c>
      <c r="H554" s="13">
        <f t="shared" ca="1" si="154"/>
        <v>1.07671399</v>
      </c>
      <c r="I554" s="12">
        <f t="shared" si="162"/>
        <v>0.12</v>
      </c>
      <c r="J554" s="34">
        <f t="shared" si="163"/>
        <v>44120</v>
      </c>
      <c r="K554" s="2">
        <f t="shared" si="164"/>
        <v>372</v>
      </c>
      <c r="L554" s="17">
        <f t="shared" si="165"/>
        <v>372</v>
      </c>
      <c r="M554" s="11">
        <f t="shared" si="155"/>
        <v>1.1821026100000001</v>
      </c>
      <c r="N554" s="11">
        <f t="shared" ca="1" si="156"/>
        <v>1.2727864179999999</v>
      </c>
      <c r="O554" s="17">
        <f t="shared" si="166"/>
        <v>0</v>
      </c>
      <c r="P554" s="13">
        <f t="shared" ca="1" si="157"/>
        <v>272.78641800000003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44663</v>
      </c>
      <c r="B555" s="70">
        <f t="shared" ca="1" si="170"/>
        <v>1273.91589</v>
      </c>
      <c r="C555" s="6">
        <f t="shared" si="160"/>
        <v>1000</v>
      </c>
      <c r="D555" s="12">
        <f ca="1">IF(A555&lt;$B$1,VLOOKUP(A555,[1]DI!$A$4:$B$15000,2,FALSE),0)</f>
        <v>0.11649999999999999</v>
      </c>
      <c r="E555" s="13">
        <f t="shared" ca="1" si="153"/>
        <v>1.0004373900000001</v>
      </c>
      <c r="F555" s="13">
        <f ca="1">(TRUNC(PRODUCT($E$12:$E554),16))</f>
        <v>1.0771849289559301</v>
      </c>
      <c r="G555" s="13">
        <f t="shared" si="161"/>
        <v>1</v>
      </c>
      <c r="H555" s="13">
        <f t="shared" ca="1" si="154"/>
        <v>1.07718493</v>
      </c>
      <c r="I555" s="12">
        <f t="shared" si="162"/>
        <v>0.12</v>
      </c>
      <c r="J555" s="34">
        <f t="shared" si="163"/>
        <v>44120</v>
      </c>
      <c r="K555" s="2">
        <f t="shared" si="164"/>
        <v>373</v>
      </c>
      <c r="L555" s="17">
        <f t="shared" si="165"/>
        <v>373</v>
      </c>
      <c r="M555" s="11">
        <f t="shared" si="155"/>
        <v>1.182634341</v>
      </c>
      <c r="N555" s="11">
        <f t="shared" ca="1" si="156"/>
        <v>1.2739158900000001</v>
      </c>
      <c r="O555" s="17">
        <f t="shared" si="166"/>
        <v>0</v>
      </c>
      <c r="P555" s="13">
        <f t="shared" ca="1" si="157"/>
        <v>273.91588999999999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44664</v>
      </c>
      <c r="B556" s="70">
        <f t="shared" ca="1" si="170"/>
        <v>1275.04637</v>
      </c>
      <c r="C556" s="6">
        <f t="shared" si="160"/>
        <v>1000</v>
      </c>
      <c r="D556" s="12">
        <f ca="1">IF(A556&lt;$B$1,VLOOKUP(A556,[1]DI!$A$4:$B$15000,2,FALSE),0)</f>
        <v>0.11649999999999999</v>
      </c>
      <c r="E556" s="13">
        <f t="shared" ca="1" si="153"/>
        <v>1.0004373900000001</v>
      </c>
      <c r="F556" s="13">
        <f ca="1">(TRUNC(PRODUCT($E$12:$E555),16))</f>
        <v>1.07765607887201</v>
      </c>
      <c r="G556" s="13">
        <f t="shared" si="161"/>
        <v>1</v>
      </c>
      <c r="H556" s="13">
        <f t="shared" ca="1" si="154"/>
        <v>1.0776560799999999</v>
      </c>
      <c r="I556" s="12">
        <f t="shared" si="162"/>
        <v>0.12</v>
      </c>
      <c r="J556" s="34">
        <f t="shared" si="163"/>
        <v>44120</v>
      </c>
      <c r="K556" s="2">
        <f t="shared" si="164"/>
        <v>374</v>
      </c>
      <c r="L556" s="17">
        <f t="shared" si="165"/>
        <v>374</v>
      </c>
      <c r="M556" s="11">
        <f t="shared" si="155"/>
        <v>1.183166312</v>
      </c>
      <c r="N556" s="11">
        <f t="shared" ca="1" si="156"/>
        <v>1.2750463700000001</v>
      </c>
      <c r="O556" s="17">
        <f t="shared" si="166"/>
        <v>0</v>
      </c>
      <c r="P556" s="13">
        <f t="shared" ca="1" si="157"/>
        <v>275.04637000000002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44665</v>
      </c>
      <c r="B557" s="70">
        <f t="shared" ca="1" si="170"/>
        <v>1276.1778449999999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1.0781274348643499</v>
      </c>
      <c r="G557" s="13">
        <f t="shared" si="161"/>
        <v>1</v>
      </c>
      <c r="H557" s="13">
        <f t="shared" ca="1" si="154"/>
        <v>1.0781274300000001</v>
      </c>
      <c r="I557" s="12">
        <f t="shared" si="162"/>
        <v>0.12</v>
      </c>
      <c r="J557" s="34">
        <f t="shared" si="163"/>
        <v>44120</v>
      </c>
      <c r="K557" s="2">
        <f t="shared" si="164"/>
        <v>375</v>
      </c>
      <c r="L557" s="17">
        <f t="shared" si="165"/>
        <v>375</v>
      </c>
      <c r="M557" s="11">
        <f t="shared" si="155"/>
        <v>1.183698522</v>
      </c>
      <c r="N557" s="11">
        <f t="shared" ca="1" si="156"/>
        <v>1.2761778450000001</v>
      </c>
      <c r="O557" s="17">
        <f t="shared" si="166"/>
        <v>0</v>
      </c>
      <c r="P557" s="13">
        <f t="shared" ca="1" si="157"/>
        <v>276.17784499999999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44666</v>
      </c>
      <c r="B558" s="70">
        <f t="shared" ca="1" si="170"/>
        <v>1277.3103409999999</v>
      </c>
      <c r="C558" s="6">
        <f t="shared" si="160"/>
        <v>1000</v>
      </c>
      <c r="D558" s="12">
        <f ca="1">IF(A558&lt;$B$1,VLOOKUP(A558,[1]DI!$A$4:$B$15000,2,FALSE),0)</f>
        <v>0</v>
      </c>
      <c r="E558" s="13">
        <f t="shared" ca="1" si="153"/>
        <v>1</v>
      </c>
      <c r="F558" s="13">
        <f ca="1">(TRUNC(PRODUCT($E$12:$E557),16))</f>
        <v>1.07859899702308</v>
      </c>
      <c r="G558" s="13">
        <f t="shared" si="161"/>
        <v>1</v>
      </c>
      <c r="H558" s="13">
        <f t="shared" ca="1" si="154"/>
        <v>1.0785990000000001</v>
      </c>
      <c r="I558" s="12">
        <f t="shared" si="162"/>
        <v>0.12</v>
      </c>
      <c r="J558" s="34">
        <f t="shared" si="163"/>
        <v>44120</v>
      </c>
      <c r="K558" s="2">
        <f t="shared" si="164"/>
        <v>375</v>
      </c>
      <c r="L558" s="17">
        <f t="shared" si="165"/>
        <v>376</v>
      </c>
      <c r="M558" s="11">
        <f t="shared" si="155"/>
        <v>1.1842309710000001</v>
      </c>
      <c r="N558" s="11">
        <f t="shared" ca="1" si="156"/>
        <v>1.277310341</v>
      </c>
      <c r="O558" s="17">
        <f t="shared" si="166"/>
        <v>0</v>
      </c>
      <c r="P558" s="13">
        <f t="shared" ca="1" si="157"/>
        <v>277.31034099999999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44667</v>
      </c>
      <c r="B559" s="70">
        <f t="shared" ca="1" si="170"/>
        <v>1277.3103409999999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1.07859899702308</v>
      </c>
      <c r="G559" s="13">
        <f t="shared" si="161"/>
        <v>1</v>
      </c>
      <c r="H559" s="13">
        <f t="shared" ca="1" si="154"/>
        <v>1.0785990000000001</v>
      </c>
      <c r="I559" s="12">
        <f t="shared" si="162"/>
        <v>0.12</v>
      </c>
      <c r="J559" s="34">
        <f t="shared" si="163"/>
        <v>44120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1.277310341</v>
      </c>
      <c r="O559" s="17">
        <f t="shared" si="166"/>
        <v>0</v>
      </c>
      <c r="P559" s="13">
        <f t="shared" ca="1" si="157"/>
        <v>277.31034099999999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44668</v>
      </c>
      <c r="B560" s="70">
        <f t="shared" ca="1" si="170"/>
        <v>1277.3103409999999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1.07859899702308</v>
      </c>
      <c r="G560" s="13">
        <f t="shared" si="161"/>
        <v>1</v>
      </c>
      <c r="H560" s="13">
        <f t="shared" ca="1" si="154"/>
        <v>1.0785990000000001</v>
      </c>
      <c r="I560" s="12">
        <f t="shared" si="162"/>
        <v>0.12</v>
      </c>
      <c r="J560" s="34">
        <f t="shared" si="163"/>
        <v>44120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1.277310341</v>
      </c>
      <c r="O560" s="17">
        <f t="shared" si="166"/>
        <v>0</v>
      </c>
      <c r="P560" s="13">
        <f t="shared" ca="1" si="157"/>
        <v>277.31034099999999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44669</v>
      </c>
      <c r="B561" s="70">
        <f t="shared" ca="1" si="170"/>
        <v>1277.3103409999999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1.07859899702308</v>
      </c>
      <c r="G561" s="13">
        <f t="shared" si="161"/>
        <v>1</v>
      </c>
      <c r="H561" s="13">
        <f t="shared" ca="1" si="154"/>
        <v>1.0785990000000001</v>
      </c>
      <c r="I561" s="12">
        <f t="shared" si="162"/>
        <v>0.12</v>
      </c>
      <c r="J561" s="34">
        <f t="shared" si="163"/>
        <v>44120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1.277310341</v>
      </c>
      <c r="O561" s="17">
        <f t="shared" si="166"/>
        <v>0</v>
      </c>
      <c r="P561" s="13">
        <f t="shared" ca="1" si="157"/>
        <v>277.31034099999999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44670</v>
      </c>
      <c r="B562" s="70">
        <f t="shared" ca="1" si="170"/>
        <v>1278.4438339999999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1.07907076543839</v>
      </c>
      <c r="G562" s="13">
        <f t="shared" si="161"/>
        <v>1</v>
      </c>
      <c r="H562" s="13">
        <f t="shared" ca="1" si="154"/>
        <v>1.07907077</v>
      </c>
      <c r="I562" s="12">
        <f t="shared" si="162"/>
        <v>0.12</v>
      </c>
      <c r="J562" s="34">
        <f t="shared" si="163"/>
        <v>44120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1.2784438339999999</v>
      </c>
      <c r="O562" s="17">
        <f t="shared" si="166"/>
        <v>0</v>
      </c>
      <c r="P562" s="13">
        <f t="shared" ca="1" si="157"/>
        <v>278.44383399999998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44671</v>
      </c>
      <c r="B563" s="70">
        <f t="shared" ca="1" si="170"/>
        <v>1279.5783249999999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1.07954274020049</v>
      </c>
      <c r="G563" s="13">
        <f t="shared" si="161"/>
        <v>1</v>
      </c>
      <c r="H563" s="13">
        <f t="shared" ca="1" si="154"/>
        <v>1.0795427399999999</v>
      </c>
      <c r="I563" s="12">
        <f t="shared" si="162"/>
        <v>0.12</v>
      </c>
      <c r="J563" s="34">
        <f t="shared" si="163"/>
        <v>44120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1.2795783249999999</v>
      </c>
      <c r="O563" s="17">
        <f t="shared" si="166"/>
        <v>0</v>
      </c>
      <c r="P563" s="13">
        <f t="shared" ca="1" si="157"/>
        <v>279.57832500000001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44672</v>
      </c>
      <c r="B564" s="70">
        <f t="shared" ca="1" si="170"/>
        <v>1280.7138279999999</v>
      </c>
      <c r="C564" s="6">
        <f t="shared" si="160"/>
        <v>1000</v>
      </c>
      <c r="D564" s="12">
        <f ca="1">IF(A564&lt;$B$1,VLOOKUP(A564,[1]DI!$A$4:$B$15000,2,FALSE),0)</f>
        <v>0</v>
      </c>
      <c r="E564" s="13">
        <f t="shared" ca="1" si="153"/>
        <v>1</v>
      </c>
      <c r="F564" s="13">
        <f ca="1">(TRUNC(PRODUCT($E$12:$E563),16))</f>
        <v>1.08001492139962</v>
      </c>
      <c r="G564" s="13">
        <f t="shared" si="161"/>
        <v>1</v>
      </c>
      <c r="H564" s="13">
        <f t="shared" ca="1" si="154"/>
        <v>1.08001492</v>
      </c>
      <c r="I564" s="12">
        <f t="shared" si="162"/>
        <v>0.12</v>
      </c>
      <c r="J564" s="34">
        <f t="shared" si="163"/>
        <v>44120</v>
      </c>
      <c r="K564" s="2">
        <f t="shared" si="164"/>
        <v>378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1.2807138280000001</v>
      </c>
      <c r="O564" s="17">
        <f t="shared" si="166"/>
        <v>0</v>
      </c>
      <c r="P564" s="13">
        <f t="shared" ca="1" si="157"/>
        <v>280.71382799999998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44673</v>
      </c>
      <c r="B565" s="70">
        <f t="shared" ca="1" si="170"/>
        <v>1280.7138279999999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1.08001492139962</v>
      </c>
      <c r="G565" s="13">
        <f t="shared" si="161"/>
        <v>1</v>
      </c>
      <c r="H565" s="13">
        <f t="shared" ca="1" si="154"/>
        <v>1.08001492</v>
      </c>
      <c r="I565" s="12">
        <f t="shared" si="162"/>
        <v>0.12</v>
      </c>
      <c r="J565" s="34">
        <f t="shared" si="163"/>
        <v>44120</v>
      </c>
      <c r="K565" s="2">
        <f t="shared" si="164"/>
        <v>379</v>
      </c>
      <c r="L565" s="17">
        <f t="shared" si="165"/>
        <v>379</v>
      </c>
      <c r="M565" s="11">
        <f t="shared" si="155"/>
        <v>1.1858297550000001</v>
      </c>
      <c r="N565" s="11">
        <f t="shared" ca="1" si="156"/>
        <v>1.2807138280000001</v>
      </c>
      <c r="O565" s="17">
        <f t="shared" si="166"/>
        <v>0</v>
      </c>
      <c r="P565" s="13">
        <f t="shared" ca="1" si="157"/>
        <v>280.71382799999998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44674</v>
      </c>
      <c r="B566" s="70">
        <f t="shared" ca="1" si="170"/>
        <v>1281.8503430000001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1.08048730912609</v>
      </c>
      <c r="G566" s="13">
        <f t="shared" si="161"/>
        <v>1</v>
      </c>
      <c r="H566" s="13">
        <f t="shared" ca="1" si="154"/>
        <v>1.0804873100000001</v>
      </c>
      <c r="I566" s="12">
        <f t="shared" si="162"/>
        <v>0.12</v>
      </c>
      <c r="J566" s="34">
        <f t="shared" si="163"/>
        <v>44120</v>
      </c>
      <c r="K566" s="2">
        <f t="shared" si="164"/>
        <v>379</v>
      </c>
      <c r="L566" s="17">
        <f t="shared" si="165"/>
        <v>380</v>
      </c>
      <c r="M566" s="11">
        <f t="shared" si="155"/>
        <v>1.186363163</v>
      </c>
      <c r="N566" s="11">
        <f t="shared" ca="1" si="156"/>
        <v>1.2818503429999999</v>
      </c>
      <c r="O566" s="17">
        <f t="shared" si="166"/>
        <v>0</v>
      </c>
      <c r="P566" s="13">
        <f t="shared" ca="1" si="157"/>
        <v>281.85034300000001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44675</v>
      </c>
      <c r="B567" s="70">
        <f t="shared" ca="1" si="170"/>
        <v>1281.8503430000001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1.08048730912609</v>
      </c>
      <c r="G567" s="13">
        <f t="shared" si="161"/>
        <v>1</v>
      </c>
      <c r="H567" s="13">
        <f t="shared" ca="1" si="154"/>
        <v>1.0804873100000001</v>
      </c>
      <c r="I567" s="12">
        <f t="shared" si="162"/>
        <v>0.12</v>
      </c>
      <c r="J567" s="34">
        <f t="shared" si="163"/>
        <v>44120</v>
      </c>
      <c r="K567" s="2">
        <f t="shared" si="164"/>
        <v>379</v>
      </c>
      <c r="L567" s="17">
        <f t="shared" si="165"/>
        <v>380</v>
      </c>
      <c r="M567" s="11">
        <f t="shared" si="155"/>
        <v>1.186363163</v>
      </c>
      <c r="N567" s="11">
        <f t="shared" ca="1" si="156"/>
        <v>1.2818503429999999</v>
      </c>
      <c r="O567" s="17">
        <f t="shared" si="166"/>
        <v>0</v>
      </c>
      <c r="P567" s="13">
        <f t="shared" ca="1" si="157"/>
        <v>281.85034300000001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44676</v>
      </c>
      <c r="B568" s="70">
        <f t="shared" ca="1" si="170"/>
        <v>1281.8503430000001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1.08048730912609</v>
      </c>
      <c r="G568" s="13">
        <f t="shared" si="161"/>
        <v>1</v>
      </c>
      <c r="H568" s="13">
        <f t="shared" ca="1" si="154"/>
        <v>1.0804873100000001</v>
      </c>
      <c r="I568" s="12">
        <f t="shared" si="162"/>
        <v>0.12</v>
      </c>
      <c r="J568" s="34">
        <f t="shared" si="163"/>
        <v>44120</v>
      </c>
      <c r="K568" s="2">
        <f t="shared" si="164"/>
        <v>380</v>
      </c>
      <c r="L568" s="17">
        <f t="shared" si="165"/>
        <v>380</v>
      </c>
      <c r="M568" s="11">
        <f t="shared" si="155"/>
        <v>1.186363163</v>
      </c>
      <c r="N568" s="11">
        <f t="shared" ca="1" si="156"/>
        <v>1.2818503429999999</v>
      </c>
      <c r="O568" s="17">
        <f t="shared" si="166"/>
        <v>0</v>
      </c>
      <c r="P568" s="13">
        <f t="shared" ca="1" si="157"/>
        <v>281.85034300000001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44677</v>
      </c>
      <c r="B569" s="70">
        <f t="shared" ca="1" si="170"/>
        <v>1282.987858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1.08095990347023</v>
      </c>
      <c r="G569" s="13">
        <f t="shared" si="161"/>
        <v>1</v>
      </c>
      <c r="H569" s="13">
        <f t="shared" ca="1" si="154"/>
        <v>1.0809599000000001</v>
      </c>
      <c r="I569" s="12">
        <f t="shared" si="162"/>
        <v>0.12</v>
      </c>
      <c r="J569" s="34">
        <f t="shared" si="163"/>
        <v>44120</v>
      </c>
      <c r="K569" s="2">
        <f t="shared" si="164"/>
        <v>381</v>
      </c>
      <c r="L569" s="17">
        <f t="shared" si="165"/>
        <v>381</v>
      </c>
      <c r="M569" s="11">
        <f t="shared" si="155"/>
        <v>1.186896811</v>
      </c>
      <c r="N569" s="11">
        <f t="shared" ca="1" si="156"/>
        <v>1.282987858</v>
      </c>
      <c r="O569" s="17">
        <f t="shared" si="166"/>
        <v>0</v>
      </c>
      <c r="P569" s="13">
        <f t="shared" ca="1" si="157"/>
        <v>282.98785800000002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44678</v>
      </c>
      <c r="B570" s="70">
        <f t="shared" ca="1" si="170"/>
        <v>1284.1263859999999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1.0814327045224099</v>
      </c>
      <c r="G570" s="13">
        <f t="shared" si="161"/>
        <v>1</v>
      </c>
      <c r="H570" s="13">
        <f t="shared" ca="1" si="154"/>
        <v>1.0814326999999999</v>
      </c>
      <c r="I570" s="12">
        <f t="shared" si="162"/>
        <v>0.12</v>
      </c>
      <c r="J570" s="34">
        <f t="shared" si="163"/>
        <v>44120</v>
      </c>
      <c r="K570" s="2">
        <f t="shared" si="164"/>
        <v>382</v>
      </c>
      <c r="L570" s="17">
        <f t="shared" si="165"/>
        <v>382</v>
      </c>
      <c r="M570" s="11">
        <f t="shared" si="155"/>
        <v>1.187430698</v>
      </c>
      <c r="N570" s="11">
        <f t="shared" ca="1" si="156"/>
        <v>1.2841263860000001</v>
      </c>
      <c r="O570" s="17">
        <f t="shared" si="166"/>
        <v>0</v>
      </c>
      <c r="P570" s="13">
        <f t="shared" ca="1" si="157"/>
        <v>284.12638600000002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44679</v>
      </c>
      <c r="B571" s="70">
        <f t="shared" ca="1" si="170"/>
        <v>1285.2659290000001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1.08190571237304</v>
      </c>
      <c r="G571" s="13">
        <f t="shared" si="161"/>
        <v>1</v>
      </c>
      <c r="H571" s="13">
        <f t="shared" ca="1" si="154"/>
        <v>1.08190571</v>
      </c>
      <c r="I571" s="12">
        <f t="shared" si="162"/>
        <v>0.12</v>
      </c>
      <c r="J571" s="34">
        <f t="shared" si="163"/>
        <v>44120</v>
      </c>
      <c r="K571" s="2">
        <f t="shared" si="164"/>
        <v>383</v>
      </c>
      <c r="L571" s="17">
        <f t="shared" si="165"/>
        <v>383</v>
      </c>
      <c r="M571" s="11">
        <f t="shared" si="155"/>
        <v>1.187964826</v>
      </c>
      <c r="N571" s="11">
        <f t="shared" ca="1" si="156"/>
        <v>1.2852659289999999</v>
      </c>
      <c r="O571" s="17">
        <f t="shared" si="166"/>
        <v>0</v>
      </c>
      <c r="P571" s="13">
        <f t="shared" ca="1" si="157"/>
        <v>285.26592900000003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44680</v>
      </c>
      <c r="B572" s="70">
        <f t="shared" ca="1" si="170"/>
        <v>1286.4064859999999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1.0823789271125801</v>
      </c>
      <c r="G572" s="13">
        <f t="shared" si="161"/>
        <v>1</v>
      </c>
      <c r="H572" s="13">
        <f t="shared" ca="1" si="154"/>
        <v>1.08237893</v>
      </c>
      <c r="I572" s="12">
        <f t="shared" si="162"/>
        <v>0.12</v>
      </c>
      <c r="J572" s="34">
        <f t="shared" si="163"/>
        <v>44120</v>
      </c>
      <c r="K572" s="2">
        <f t="shared" si="164"/>
        <v>384</v>
      </c>
      <c r="L572" s="17">
        <f t="shared" si="165"/>
        <v>384</v>
      </c>
      <c r="M572" s="11">
        <f t="shared" si="155"/>
        <v>1.188499194</v>
      </c>
      <c r="N572" s="11">
        <f t="shared" ca="1" si="156"/>
        <v>1.286406486</v>
      </c>
      <c r="O572" s="17">
        <f t="shared" si="166"/>
        <v>0</v>
      </c>
      <c r="P572" s="13">
        <f t="shared" ca="1" si="157"/>
        <v>286.40648599999997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44681</v>
      </c>
      <c r="B573" s="70">
        <f t="shared" ca="1" si="170"/>
        <v>1287.5480480000001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1.08285234883151</v>
      </c>
      <c r="G573" s="13">
        <f t="shared" si="161"/>
        <v>1</v>
      </c>
      <c r="H573" s="13">
        <f t="shared" ca="1" si="154"/>
        <v>1.08285235</v>
      </c>
      <c r="I573" s="12">
        <f t="shared" si="162"/>
        <v>0.12</v>
      </c>
      <c r="J573" s="34">
        <f t="shared" si="163"/>
        <v>44120</v>
      </c>
      <c r="K573" s="2">
        <f t="shared" si="164"/>
        <v>384</v>
      </c>
      <c r="L573" s="17">
        <f t="shared" si="165"/>
        <v>385</v>
      </c>
      <c r="M573" s="11">
        <f t="shared" si="155"/>
        <v>1.1890338030000001</v>
      </c>
      <c r="N573" s="11">
        <f t="shared" ca="1" si="156"/>
        <v>1.2875480479999999</v>
      </c>
      <c r="O573" s="17">
        <f t="shared" si="166"/>
        <v>0</v>
      </c>
      <c r="P573" s="13">
        <f t="shared" ca="1" si="157"/>
        <v>287.54804799999999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44682</v>
      </c>
      <c r="B574" s="70">
        <f t="shared" ca="1" si="170"/>
        <v>1287.5480480000001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1.08285234883151</v>
      </c>
      <c r="G574" s="13">
        <f t="shared" si="161"/>
        <v>1</v>
      </c>
      <c r="H574" s="13">
        <f t="shared" ca="1" si="154"/>
        <v>1.08285235</v>
      </c>
      <c r="I574" s="12">
        <f t="shared" si="162"/>
        <v>0.12</v>
      </c>
      <c r="J574" s="34">
        <f t="shared" si="163"/>
        <v>44120</v>
      </c>
      <c r="K574" s="2">
        <f t="shared" si="164"/>
        <v>384</v>
      </c>
      <c r="L574" s="17">
        <f t="shared" si="165"/>
        <v>385</v>
      </c>
      <c r="M574" s="11">
        <f t="shared" si="155"/>
        <v>1.1890338030000001</v>
      </c>
      <c r="N574" s="11">
        <f t="shared" ca="1" si="156"/>
        <v>1.2875480479999999</v>
      </c>
      <c r="O574" s="17">
        <f t="shared" si="166"/>
        <v>0</v>
      </c>
      <c r="P574" s="13">
        <f t="shared" ca="1" si="157"/>
        <v>287.54804799999999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44683</v>
      </c>
      <c r="B575" s="70">
        <f t="shared" ca="1" si="170"/>
        <v>1287.5480480000001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1.08285234883151</v>
      </c>
      <c r="G575" s="13">
        <f t="shared" si="161"/>
        <v>1</v>
      </c>
      <c r="H575" s="13">
        <f t="shared" ca="1" si="154"/>
        <v>1.08285235</v>
      </c>
      <c r="I575" s="12">
        <f t="shared" si="162"/>
        <v>0.12</v>
      </c>
      <c r="J575" s="34">
        <f t="shared" si="163"/>
        <v>44120</v>
      </c>
      <c r="K575" s="2">
        <f t="shared" si="164"/>
        <v>385</v>
      </c>
      <c r="L575" s="17">
        <f t="shared" si="165"/>
        <v>385</v>
      </c>
      <c r="M575" s="11">
        <f t="shared" si="155"/>
        <v>1.1890338030000001</v>
      </c>
      <c r="N575" s="11">
        <f t="shared" ca="1" si="156"/>
        <v>1.2875480479999999</v>
      </c>
      <c r="O575" s="17">
        <f t="shared" si="166"/>
        <v>0</v>
      </c>
      <c r="P575" s="13">
        <f t="shared" ca="1" si="157"/>
        <v>287.54804799999999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44684</v>
      </c>
      <c r="B576" s="70">
        <f t="shared" ca="1" si="170"/>
        <v>1288.6906260000001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1.0833259776203601</v>
      </c>
      <c r="G576" s="13">
        <f t="shared" si="161"/>
        <v>1</v>
      </c>
      <c r="H576" s="13">
        <f t="shared" ca="1" si="154"/>
        <v>1.0833259799999999</v>
      </c>
      <c r="I576" s="12">
        <f t="shared" si="162"/>
        <v>0.12</v>
      </c>
      <c r="J576" s="34">
        <f t="shared" si="163"/>
        <v>44120</v>
      </c>
      <c r="K576" s="2">
        <f t="shared" si="164"/>
        <v>386</v>
      </c>
      <c r="L576" s="17">
        <f t="shared" si="165"/>
        <v>386</v>
      </c>
      <c r="M576" s="11">
        <f t="shared" si="155"/>
        <v>1.1895686519999999</v>
      </c>
      <c r="N576" s="11">
        <f t="shared" ca="1" si="156"/>
        <v>1.288690626</v>
      </c>
      <c r="O576" s="17">
        <f t="shared" si="166"/>
        <v>0</v>
      </c>
      <c r="P576" s="13">
        <f t="shared" ca="1" si="157"/>
        <v>288.69062600000001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44685</v>
      </c>
      <c r="B577" s="70">
        <f t="shared" ca="1" si="170"/>
        <v>1289.834208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1.08379981356971</v>
      </c>
      <c r="G577" s="13">
        <f t="shared" si="161"/>
        <v>1</v>
      </c>
      <c r="H577" s="13">
        <f t="shared" ca="1" si="154"/>
        <v>1.0837998099999999</v>
      </c>
      <c r="I577" s="12">
        <f t="shared" si="162"/>
        <v>0.12</v>
      </c>
      <c r="J577" s="34">
        <f t="shared" si="163"/>
        <v>44120</v>
      </c>
      <c r="K577" s="2">
        <f t="shared" si="164"/>
        <v>387</v>
      </c>
      <c r="L577" s="17">
        <f t="shared" si="165"/>
        <v>387</v>
      </c>
      <c r="M577" s="11">
        <f t="shared" si="155"/>
        <v>1.1901037409999999</v>
      </c>
      <c r="N577" s="11">
        <f t="shared" ca="1" si="156"/>
        <v>1.289834208</v>
      </c>
      <c r="O577" s="17">
        <f t="shared" si="166"/>
        <v>0</v>
      </c>
      <c r="P577" s="13">
        <f t="shared" ca="1" si="157"/>
        <v>289.83420799999999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44686</v>
      </c>
      <c r="B578" s="70">
        <f t="shared" ca="1" si="170"/>
        <v>1290.978822</v>
      </c>
      <c r="C578" s="6">
        <f t="shared" si="160"/>
        <v>1000</v>
      </c>
      <c r="D578" s="12">
        <f ca="1">IF(A578&lt;$B$1,VLOOKUP(A578,[1]DI!$A$4:$B$15000,2,FALSE),0)</f>
        <v>0.1265</v>
      </c>
      <c r="E578" s="13">
        <f t="shared" ca="1" si="153"/>
        <v>1.0004727899999999</v>
      </c>
      <c r="F578" s="13">
        <f ca="1">(TRUNC(PRODUCT($E$12:$E577),16))</f>
        <v>1.08427385677017</v>
      </c>
      <c r="G578" s="13">
        <f t="shared" si="161"/>
        <v>1</v>
      </c>
      <c r="H578" s="13">
        <f t="shared" ca="1" si="154"/>
        <v>1.0842738599999999</v>
      </c>
      <c r="I578" s="12">
        <f t="shared" si="162"/>
        <v>0.12</v>
      </c>
      <c r="J578" s="34">
        <f t="shared" si="163"/>
        <v>44120</v>
      </c>
      <c r="K578" s="2">
        <f t="shared" si="164"/>
        <v>388</v>
      </c>
      <c r="L578" s="17">
        <f t="shared" si="165"/>
        <v>388</v>
      </c>
      <c r="M578" s="11">
        <f t="shared" si="155"/>
        <v>1.190639072</v>
      </c>
      <c r="N578" s="11">
        <f t="shared" ca="1" si="156"/>
        <v>1.290978822</v>
      </c>
      <c r="O578" s="17">
        <f t="shared" si="166"/>
        <v>0</v>
      </c>
      <c r="P578" s="13">
        <f t="shared" ca="1" si="157"/>
        <v>290.97882199999998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44687</v>
      </c>
      <c r="B579" s="70">
        <f t="shared" ca="1" si="170"/>
        <v>1292.1701600000001</v>
      </c>
      <c r="C579" s="6">
        <f t="shared" si="160"/>
        <v>1000</v>
      </c>
      <c r="D579" s="12">
        <f ca="1">IF(A579&lt;$B$1,VLOOKUP(A579,[1]DI!$A$4:$B$15000,2,FALSE),0)</f>
        <v>0.1265</v>
      </c>
      <c r="E579" s="13">
        <f t="shared" ca="1" si="153"/>
        <v>1.0004727899999999</v>
      </c>
      <c r="F579" s="13">
        <f ca="1">(TRUNC(PRODUCT($E$12:$E578),16))</f>
        <v>1.08478649060691</v>
      </c>
      <c r="G579" s="13">
        <f t="shared" si="161"/>
        <v>1</v>
      </c>
      <c r="H579" s="13">
        <f t="shared" ca="1" si="154"/>
        <v>1.0847864899999999</v>
      </c>
      <c r="I579" s="12">
        <f t="shared" si="162"/>
        <v>0.12</v>
      </c>
      <c r="J579" s="34">
        <f t="shared" si="163"/>
        <v>44120</v>
      </c>
      <c r="K579" s="2">
        <f t="shared" si="164"/>
        <v>389</v>
      </c>
      <c r="L579" s="17">
        <f t="shared" si="165"/>
        <v>389</v>
      </c>
      <c r="M579" s="11">
        <f t="shared" si="155"/>
        <v>1.1911746430000001</v>
      </c>
      <c r="N579" s="11">
        <f t="shared" ca="1" si="156"/>
        <v>1.29217016</v>
      </c>
      <c r="O579" s="17">
        <f t="shared" si="166"/>
        <v>0</v>
      </c>
      <c r="P579" s="13">
        <f t="shared" ca="1" si="157"/>
        <v>292.17016000000001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44688</v>
      </c>
      <c r="B580" s="70">
        <f t="shared" ca="1" si="170"/>
        <v>1293.3626060000001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1.0852993668118101</v>
      </c>
      <c r="G580" s="13">
        <f t="shared" si="161"/>
        <v>1</v>
      </c>
      <c r="H580" s="13">
        <f t="shared" ca="1" si="154"/>
        <v>1.08529937</v>
      </c>
      <c r="I580" s="12">
        <f t="shared" si="162"/>
        <v>0.12</v>
      </c>
      <c r="J580" s="34">
        <f t="shared" si="163"/>
        <v>44120</v>
      </c>
      <c r="K580" s="2">
        <f t="shared" si="164"/>
        <v>389</v>
      </c>
      <c r="L580" s="17">
        <f t="shared" si="165"/>
        <v>390</v>
      </c>
      <c r="M580" s="11">
        <f t="shared" si="155"/>
        <v>1.1917104549999999</v>
      </c>
      <c r="N580" s="11">
        <f t="shared" ca="1" si="156"/>
        <v>1.2933626060000001</v>
      </c>
      <c r="O580" s="17">
        <f t="shared" si="166"/>
        <v>0</v>
      </c>
      <c r="P580" s="13">
        <f t="shared" ca="1" si="157"/>
        <v>293.36260600000003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44689</v>
      </c>
      <c r="B581" s="70">
        <f t="shared" ca="1" si="170"/>
        <v>1293.3626060000001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1.0852993668118101</v>
      </c>
      <c r="G581" s="13">
        <f t="shared" si="161"/>
        <v>1</v>
      </c>
      <c r="H581" s="13">
        <f t="shared" ca="1" si="154"/>
        <v>1.08529937</v>
      </c>
      <c r="I581" s="12">
        <f t="shared" si="162"/>
        <v>0.12</v>
      </c>
      <c r="J581" s="34">
        <f t="shared" si="163"/>
        <v>44120</v>
      </c>
      <c r="K581" s="2">
        <f t="shared" si="164"/>
        <v>389</v>
      </c>
      <c r="L581" s="17">
        <f t="shared" si="165"/>
        <v>390</v>
      </c>
      <c r="M581" s="11">
        <f t="shared" si="155"/>
        <v>1.1917104549999999</v>
      </c>
      <c r="N581" s="11">
        <f t="shared" ca="1" si="156"/>
        <v>1.2933626060000001</v>
      </c>
      <c r="O581" s="17">
        <f t="shared" si="166"/>
        <v>0</v>
      </c>
      <c r="P581" s="13">
        <f t="shared" ca="1" si="157"/>
        <v>293.36260600000003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44690</v>
      </c>
      <c r="B582" s="70">
        <f t="shared" ca="1" si="170"/>
        <v>1293.3626060000001</v>
      </c>
      <c r="C582" s="6">
        <f t="shared" si="160"/>
        <v>1000</v>
      </c>
      <c r="D582" s="12">
        <f ca="1">IF(A582&lt;$B$1,VLOOKUP(A582,[1]DI!$A$4:$B$15000,2,FALSE),0)</f>
        <v>0.1265</v>
      </c>
      <c r="E582" s="13">
        <f t="shared" ca="1" si="153"/>
        <v>1.0004727899999999</v>
      </c>
      <c r="F582" s="13">
        <f ca="1">(TRUNC(PRODUCT($E$12:$E581),16))</f>
        <v>1.0852993668118101</v>
      </c>
      <c r="G582" s="13">
        <f t="shared" si="161"/>
        <v>1</v>
      </c>
      <c r="H582" s="13">
        <f t="shared" ca="1" si="154"/>
        <v>1.08529937</v>
      </c>
      <c r="I582" s="12">
        <f t="shared" si="162"/>
        <v>0.12</v>
      </c>
      <c r="J582" s="34">
        <f t="shared" si="163"/>
        <v>44120</v>
      </c>
      <c r="K582" s="2">
        <f t="shared" si="164"/>
        <v>390</v>
      </c>
      <c r="L582" s="17">
        <f t="shared" si="165"/>
        <v>390</v>
      </c>
      <c r="M582" s="11">
        <f t="shared" si="155"/>
        <v>1.1917104549999999</v>
      </c>
      <c r="N582" s="11">
        <f t="shared" ca="1" si="156"/>
        <v>1.2933626060000001</v>
      </c>
      <c r="O582" s="17">
        <f t="shared" si="166"/>
        <v>0</v>
      </c>
      <c r="P582" s="13">
        <f t="shared" ca="1" si="157"/>
        <v>293.36260600000003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44691</v>
      </c>
      <c r="B583" s="70">
        <f t="shared" ca="1" si="170"/>
        <v>1294.5561499999999</v>
      </c>
      <c r="C583" s="6">
        <f t="shared" si="160"/>
        <v>1000</v>
      </c>
      <c r="D583" s="12">
        <f ca="1">IF(A583&lt;$B$1,VLOOKUP(A583,[1]DI!$A$4:$B$15000,2,FALSE),0)</f>
        <v>0.1265</v>
      </c>
      <c r="E583" s="13">
        <f t="shared" ca="1" si="153"/>
        <v>1.0004727899999999</v>
      </c>
      <c r="F583" s="13">
        <f ca="1">(TRUNC(PRODUCT($E$12:$E582),16))</f>
        <v>1.08581248549944</v>
      </c>
      <c r="G583" s="13">
        <f t="shared" si="161"/>
        <v>1</v>
      </c>
      <c r="H583" s="13">
        <f t="shared" ca="1" si="154"/>
        <v>1.0858124899999999</v>
      </c>
      <c r="I583" s="12">
        <f t="shared" si="162"/>
        <v>0.12</v>
      </c>
      <c r="J583" s="34">
        <f t="shared" si="163"/>
        <v>44120</v>
      </c>
      <c r="K583" s="2">
        <f t="shared" si="164"/>
        <v>391</v>
      </c>
      <c r="L583" s="17">
        <f t="shared" si="165"/>
        <v>391</v>
      </c>
      <c r="M583" s="11">
        <f t="shared" si="155"/>
        <v>1.192246508</v>
      </c>
      <c r="N583" s="11">
        <f t="shared" ca="1" si="156"/>
        <v>1.29455615</v>
      </c>
      <c r="O583" s="17">
        <f t="shared" si="166"/>
        <v>0</v>
      </c>
      <c r="P583" s="13">
        <f t="shared" ca="1" si="157"/>
        <v>294.55615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44692</v>
      </c>
      <c r="B584" s="70">
        <f t="shared" ca="1" si="170"/>
        <v>1295.7507909999999</v>
      </c>
      <c r="C584" s="6">
        <f t="shared" si="160"/>
        <v>1000</v>
      </c>
      <c r="D584" s="12">
        <f ca="1">IF(A584&lt;$B$1,VLOOKUP(A584,[1]DI!$A$4:$B$15000,2,FALSE),0)</f>
        <v>0.1265</v>
      </c>
      <c r="E584" s="13">
        <f t="shared" ca="1" si="153"/>
        <v>1.0004727899999999</v>
      </c>
      <c r="F584" s="13">
        <f ca="1">(TRUNC(PRODUCT($E$12:$E583),16))</f>
        <v>1.0863258467844601</v>
      </c>
      <c r="G584" s="13">
        <f t="shared" si="161"/>
        <v>1</v>
      </c>
      <c r="H584" s="13">
        <f t="shared" ca="1" si="154"/>
        <v>1.0863258499999999</v>
      </c>
      <c r="I584" s="12">
        <f t="shared" si="162"/>
        <v>0.12</v>
      </c>
      <c r="J584" s="34">
        <f t="shared" si="163"/>
        <v>44120</v>
      </c>
      <c r="K584" s="2">
        <f t="shared" si="164"/>
        <v>392</v>
      </c>
      <c r="L584" s="17">
        <f t="shared" si="165"/>
        <v>392</v>
      </c>
      <c r="M584" s="11">
        <f t="shared" si="155"/>
        <v>1.192782802</v>
      </c>
      <c r="N584" s="11">
        <f t="shared" ca="1" si="156"/>
        <v>1.2957507909999999</v>
      </c>
      <c r="O584" s="17">
        <f t="shared" si="166"/>
        <v>0</v>
      </c>
      <c r="P584" s="13">
        <f t="shared" ca="1" si="157"/>
        <v>295.75079099999999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44693</v>
      </c>
      <c r="B585" s="70">
        <f t="shared" ca="1" si="170"/>
        <v>1296.9465319999999</v>
      </c>
      <c r="C585" s="6">
        <f t="shared" si="160"/>
        <v>1000</v>
      </c>
      <c r="D585" s="12">
        <f ca="1">IF(A585&lt;$B$1,VLOOKUP(A585,[1]DI!$A$4:$B$15000,2,FALSE),0)</f>
        <v>0.1265</v>
      </c>
      <c r="E585" s="13">
        <f t="shared" ca="1" si="153"/>
        <v>1.0004727899999999</v>
      </c>
      <c r="F585" s="13">
        <f ca="1">(TRUNC(PRODUCT($E$12:$E584),16))</f>
        <v>1.08683945078156</v>
      </c>
      <c r="G585" s="13">
        <f t="shared" si="161"/>
        <v>1</v>
      </c>
      <c r="H585" s="13">
        <f t="shared" ca="1" si="154"/>
        <v>1.08683945</v>
      </c>
      <c r="I585" s="12">
        <f t="shared" si="162"/>
        <v>0.12</v>
      </c>
      <c r="J585" s="34">
        <f t="shared" si="163"/>
        <v>44120</v>
      </c>
      <c r="K585" s="2">
        <f t="shared" si="164"/>
        <v>393</v>
      </c>
      <c r="L585" s="17">
        <f t="shared" si="165"/>
        <v>393</v>
      </c>
      <c r="M585" s="11">
        <f t="shared" si="155"/>
        <v>1.1933193369999999</v>
      </c>
      <c r="N585" s="11">
        <f t="shared" ca="1" si="156"/>
        <v>1.296946532</v>
      </c>
      <c r="O585" s="17">
        <f t="shared" si="166"/>
        <v>0</v>
      </c>
      <c r="P585" s="13">
        <f t="shared" ca="1" si="157"/>
        <v>296.94653199999999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44694</v>
      </c>
      <c r="B586" s="70">
        <f t="shared" ca="1" si="170"/>
        <v>1298.1433850000001</v>
      </c>
      <c r="C586" s="6">
        <f t="shared" si="160"/>
        <v>1000</v>
      </c>
      <c r="D586" s="12">
        <f ca="1">IF(A586&lt;$B$1,VLOOKUP(A586,[1]DI!$A$4:$B$15000,2,FALSE),0)</f>
        <v>0.1265</v>
      </c>
      <c r="E586" s="13">
        <f t="shared" ca="1" si="153"/>
        <v>1.0004727899999999</v>
      </c>
      <c r="F586" s="13">
        <f ca="1">(TRUNC(PRODUCT($E$12:$E585),16))</f>
        <v>1.0873532976055</v>
      </c>
      <c r="G586" s="13">
        <f t="shared" si="161"/>
        <v>1</v>
      </c>
      <c r="H586" s="13">
        <f t="shared" ca="1" si="154"/>
        <v>1.0873533</v>
      </c>
      <c r="I586" s="12">
        <f t="shared" si="162"/>
        <v>0.12</v>
      </c>
      <c r="J586" s="34">
        <f t="shared" si="163"/>
        <v>44120</v>
      </c>
      <c r="K586" s="2">
        <f t="shared" si="164"/>
        <v>394</v>
      </c>
      <c r="L586" s="17">
        <f t="shared" si="165"/>
        <v>394</v>
      </c>
      <c r="M586" s="11">
        <f t="shared" si="155"/>
        <v>1.1938561139999999</v>
      </c>
      <c r="N586" s="11">
        <f t="shared" ca="1" si="156"/>
        <v>1.2981433849999999</v>
      </c>
      <c r="O586" s="17">
        <f t="shared" si="166"/>
        <v>0</v>
      </c>
      <c r="P586" s="13">
        <f t="shared" ca="1" si="157"/>
        <v>298.14338500000002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44695</v>
      </c>
      <c r="B587" s="70">
        <f t="shared" ca="1" si="170"/>
        <v>1299.3413390000001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1.08786738737107</v>
      </c>
      <c r="G587" s="13">
        <f t="shared" si="161"/>
        <v>1</v>
      </c>
      <c r="H587" s="13">
        <f t="shared" ca="1" si="154"/>
        <v>1.08786739</v>
      </c>
      <c r="I587" s="12">
        <f t="shared" si="162"/>
        <v>0.12</v>
      </c>
      <c r="J587" s="34">
        <f t="shared" si="163"/>
        <v>44120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1.2993413389999999</v>
      </c>
      <c r="O587" s="17">
        <f t="shared" si="166"/>
        <v>0</v>
      </c>
      <c r="P587" s="13">
        <f t="shared" ca="1" si="157"/>
        <v>299.341339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44696</v>
      </c>
      <c r="B588" s="70">
        <f t="shared" ca="1" si="170"/>
        <v>1299.3413390000001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22" ca="1" si="171">ROUND(((1+D588)^(1/252)),8)</f>
        <v>1</v>
      </c>
      <c r="F588" s="13">
        <f ca="1">(TRUNC(PRODUCT($E$12:$E587),16))</f>
        <v>1.08786738737107</v>
      </c>
      <c r="G588" s="13">
        <f t="shared" si="161"/>
        <v>1</v>
      </c>
      <c r="H588" s="13">
        <f t="shared" ref="H588:H622" ca="1" si="172">ROUND(F588/G588,8)</f>
        <v>1.08786739</v>
      </c>
      <c r="I588" s="12">
        <f t="shared" si="162"/>
        <v>0.12</v>
      </c>
      <c r="J588" s="34">
        <f t="shared" si="163"/>
        <v>44120</v>
      </c>
      <c r="K588" s="2">
        <f t="shared" si="164"/>
        <v>394</v>
      </c>
      <c r="L588" s="17">
        <f t="shared" si="165"/>
        <v>395</v>
      </c>
      <c r="M588" s="11">
        <f t="shared" ref="M588:M604" si="173">ROUND((I588+1)^(L588/252),9)</f>
        <v>1.1943931320000001</v>
      </c>
      <c r="N588" s="11">
        <f t="shared" ref="N588:N622" ca="1" si="174">ROUND(H588*M588,9)</f>
        <v>1.2993413389999999</v>
      </c>
      <c r="O588" s="17">
        <f t="shared" si="166"/>
        <v>0</v>
      </c>
      <c r="P588" s="13">
        <f t="shared" ref="P588:P622" ca="1" si="175">TRUNC(((N588-1)*C588),8)</f>
        <v>299.341339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44697</v>
      </c>
      <c r="B589" s="70">
        <f t="shared" ca="1" si="170"/>
        <v>1299.3413390000001</v>
      </c>
      <c r="C589" s="6">
        <f t="shared" ref="C589:C622" si="178">(C588-S588)</f>
        <v>1000</v>
      </c>
      <c r="D589" s="12">
        <f ca="1">IF(A589&lt;$B$1,VLOOKUP(A589,[1]DI!$A$4:$B$15000,2,FALSE),0)</f>
        <v>0.1265</v>
      </c>
      <c r="E589" s="13">
        <f t="shared" ca="1" si="171"/>
        <v>1.0004727899999999</v>
      </c>
      <c r="F589" s="13">
        <f ca="1">(TRUNC(PRODUCT($E$12:$E588),16))</f>
        <v>1.08786738737107</v>
      </c>
      <c r="G589" s="13">
        <f t="shared" ref="G589:G622" si="179">IF(O588&gt;0,F588,G588)</f>
        <v>1</v>
      </c>
      <c r="H589" s="13">
        <f t="shared" ca="1" si="172"/>
        <v>1.08786739</v>
      </c>
      <c r="I589" s="12">
        <f t="shared" ref="I589:I652" si="180">I588</f>
        <v>0.12</v>
      </c>
      <c r="J589" s="34">
        <f t="shared" ref="J589:J622" si="181">IF(O588&gt;0,VLOOKUP(O588,X$12:AH$150,2),J588)</f>
        <v>44120</v>
      </c>
      <c r="K589" s="2">
        <f t="shared" ref="K589:K622" si="182">IF(A589&gt;J589,IF(NETWORKDAYS(J589,A589,$X$31:$X$544)-1=0,1,NETWORKDAYS(J589,A589,$X$31:$X$544)-1),0)</f>
        <v>395</v>
      </c>
      <c r="L589" s="17">
        <f t="shared" ref="L589:L604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1.2993413389999999</v>
      </c>
      <c r="O589" s="17">
        <f t="shared" ref="O589:O622" si="184">IF(VLOOKUP(A589,Y$12:AF$150,8)=VLOOKUP(A588,Y$12:AF$150,8),0,VLOOKUP(A589,Y$12:AF$150,8))</f>
        <v>0</v>
      </c>
      <c r="P589" s="13">
        <f t="shared" ca="1" si="175"/>
        <v>299.341339</v>
      </c>
      <c r="Q589" s="13"/>
      <c r="R589" s="20">
        <f t="shared" si="176"/>
        <v>0</v>
      </c>
      <c r="S589" s="13">
        <f t="shared" ref="S589:S622" si="185">IF(R589&gt;0,TRUNC(R589*C589,8),0)</f>
        <v>0</v>
      </c>
      <c r="T589" s="4" t="str">
        <f t="shared" ref="T589:T622" si="186">IF(O588&gt;0,VLOOKUP(O588,X$12:AH$150,10),T588)</f>
        <v>A+J=</v>
      </c>
      <c r="U589" s="34">
        <f t="shared" ref="U589:U622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44698</v>
      </c>
      <c r="B590" s="70">
        <f t="shared" ref="B590:B603" ca="1" si="188">IF(A590&lt;=TODAY(),C590+P590,IF(AND(A590&gt;TODAY(),A590&lt;=$B$1),IF(VLOOKUP(TODAY(),$A$10:$D$5000,4,FALSE)=0,"n.d",C590+P590),"n.d"))</f>
        <v>1300.540395</v>
      </c>
      <c r="C590" s="6">
        <f t="shared" si="178"/>
        <v>1000</v>
      </c>
      <c r="D590" s="12">
        <f ca="1">IF(A590&lt;$B$1,VLOOKUP(A590,[1]DI!$A$4:$B$15000,2,FALSE),0)</f>
        <v>0.1265</v>
      </c>
      <c r="E590" s="13">
        <f t="shared" ca="1" si="171"/>
        <v>1.0004727899999999</v>
      </c>
      <c r="F590" s="13">
        <f ca="1">(TRUNC(PRODUCT($E$12:$E589),16))</f>
        <v>1.08838172019315</v>
      </c>
      <c r="G590" s="13">
        <f t="shared" si="179"/>
        <v>1</v>
      </c>
      <c r="H590" s="13">
        <f t="shared" ca="1" si="172"/>
        <v>1.0883817200000001</v>
      </c>
      <c r="I590" s="12">
        <f t="shared" si="180"/>
        <v>0.12</v>
      </c>
      <c r="J590" s="34">
        <f t="shared" si="181"/>
        <v>44120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1.3005403950000001</v>
      </c>
      <c r="O590" s="17">
        <f t="shared" si="184"/>
        <v>0</v>
      </c>
      <c r="P590" s="13">
        <f t="shared" ca="1" si="175"/>
        <v>300.54039499999999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44699</v>
      </c>
      <c r="B591" s="70">
        <f t="shared" ca="1" si="188"/>
        <v>1301.7405650000001</v>
      </c>
      <c r="C591" s="6">
        <f t="shared" si="178"/>
        <v>1000</v>
      </c>
      <c r="D591" s="12">
        <f ca="1">IF(A591&lt;$B$1,VLOOKUP(A591,[1]DI!$A$4:$B$15000,2,FALSE),0)</f>
        <v>0.1265</v>
      </c>
      <c r="E591" s="13">
        <f t="shared" ca="1" si="171"/>
        <v>1.0004727899999999</v>
      </c>
      <c r="F591" s="13">
        <f ca="1">(TRUNC(PRODUCT($E$12:$E590),16))</f>
        <v>1.08889629618664</v>
      </c>
      <c r="G591" s="13">
        <f t="shared" si="179"/>
        <v>1</v>
      </c>
      <c r="H591" s="13">
        <f t="shared" ca="1" si="172"/>
        <v>1.0888963</v>
      </c>
      <c r="I591" s="12">
        <f t="shared" si="180"/>
        <v>0.12</v>
      </c>
      <c r="J591" s="34">
        <f t="shared" si="181"/>
        <v>44120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1.301740565</v>
      </c>
      <c r="O591" s="17">
        <f t="shared" si="184"/>
        <v>0</v>
      </c>
      <c r="P591" s="13">
        <f t="shared" ca="1" si="175"/>
        <v>301.740565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44700</v>
      </c>
      <c r="B592" s="70">
        <f t="shared" ca="1" si="188"/>
        <v>1302.9418390000001</v>
      </c>
      <c r="C592" s="6">
        <f t="shared" si="178"/>
        <v>1000</v>
      </c>
      <c r="D592" s="12">
        <f ca="1">IF(A592&lt;$B$1,VLOOKUP(A592,[1]DI!$A$4:$B$15000,2,FALSE),0)</f>
        <v>0.1265</v>
      </c>
      <c r="E592" s="13">
        <f t="shared" ca="1" si="171"/>
        <v>1.0004727899999999</v>
      </c>
      <c r="F592" s="13">
        <f ca="1">(TRUNC(PRODUCT($E$12:$E591),16))</f>
        <v>1.08941111546651</v>
      </c>
      <c r="G592" s="13">
        <f t="shared" si="179"/>
        <v>1</v>
      </c>
      <c r="H592" s="13">
        <f t="shared" ca="1" si="172"/>
        <v>1.0894111200000001</v>
      </c>
      <c r="I592" s="12">
        <f t="shared" si="180"/>
        <v>0.12</v>
      </c>
      <c r="J592" s="34">
        <f t="shared" si="181"/>
        <v>44120</v>
      </c>
      <c r="K592" s="2">
        <f t="shared" si="182"/>
        <v>398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1.302941839</v>
      </c>
      <c r="O592" s="17">
        <f t="shared" si="184"/>
        <v>0</v>
      </c>
      <c r="P592" s="13">
        <f t="shared" ca="1" si="175"/>
        <v>302.94183900000002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44701</v>
      </c>
      <c r="B593" s="70">
        <f t="shared" ca="1" si="188"/>
        <v>1304.1442179999999</v>
      </c>
      <c r="C593" s="6">
        <f t="shared" si="178"/>
        <v>1000</v>
      </c>
      <c r="D593" s="12">
        <f ca="1">IF(A593&lt;$B$1,VLOOKUP(A593,[1]DI!$A$4:$B$15000,2,FALSE),0)</f>
        <v>0.1265</v>
      </c>
      <c r="E593" s="13">
        <f t="shared" ca="1" si="171"/>
        <v>1.0004727899999999</v>
      </c>
      <c r="F593" s="13">
        <f ca="1">(TRUNC(PRODUCT($E$12:$E592),16))</f>
        <v>1.08992617814779</v>
      </c>
      <c r="G593" s="13">
        <f t="shared" si="179"/>
        <v>1</v>
      </c>
      <c r="H593" s="13">
        <f t="shared" ca="1" si="172"/>
        <v>1.08992618</v>
      </c>
      <c r="I593" s="12">
        <f t="shared" si="180"/>
        <v>0.12</v>
      </c>
      <c r="J593" s="34">
        <f t="shared" si="181"/>
        <v>44120</v>
      </c>
      <c r="K593" s="2">
        <f t="shared" si="182"/>
        <v>399</v>
      </c>
      <c r="L593" s="17">
        <f t="shared" si="183"/>
        <v>399</v>
      </c>
      <c r="M593" s="11">
        <f t="shared" si="173"/>
        <v>1.196543621</v>
      </c>
      <c r="N593" s="11">
        <f t="shared" ca="1" si="174"/>
        <v>1.304144218</v>
      </c>
      <c r="O593" s="17">
        <f t="shared" si="184"/>
        <v>0</v>
      </c>
      <c r="P593" s="13">
        <f t="shared" ca="1" si="175"/>
        <v>304.14421800000002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44702</v>
      </c>
      <c r="B594" s="70">
        <f t="shared" ca="1" si="188"/>
        <v>1305.347702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1.0904414843455601</v>
      </c>
      <c r="G594" s="13">
        <f t="shared" si="179"/>
        <v>1</v>
      </c>
      <c r="H594" s="13">
        <f t="shared" ca="1" si="172"/>
        <v>1.09044148</v>
      </c>
      <c r="I594" s="12">
        <f t="shared" si="180"/>
        <v>0.12</v>
      </c>
      <c r="J594" s="34">
        <f t="shared" si="181"/>
        <v>44120</v>
      </c>
      <c r="K594" s="2">
        <f t="shared" si="182"/>
        <v>399</v>
      </c>
      <c r="L594" s="17">
        <f t="shared" si="183"/>
        <v>400</v>
      </c>
      <c r="M594" s="11">
        <f t="shared" si="173"/>
        <v>1.1970818480000001</v>
      </c>
      <c r="N594" s="11">
        <f t="shared" ca="1" si="174"/>
        <v>1.3053477019999999</v>
      </c>
      <c r="O594" s="17">
        <f t="shared" si="184"/>
        <v>0</v>
      </c>
      <c r="P594" s="13">
        <f t="shared" ca="1" si="175"/>
        <v>305.34770200000003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44703</v>
      </c>
      <c r="B595" s="70">
        <f t="shared" ca="1" si="188"/>
        <v>1305.347702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1.0904414843455601</v>
      </c>
      <c r="G595" s="13">
        <f t="shared" si="179"/>
        <v>1</v>
      </c>
      <c r="H595" s="13">
        <f t="shared" ca="1" si="172"/>
        <v>1.09044148</v>
      </c>
      <c r="I595" s="12">
        <f t="shared" si="180"/>
        <v>0.12</v>
      </c>
      <c r="J595" s="34">
        <f t="shared" si="181"/>
        <v>44120</v>
      </c>
      <c r="K595" s="2">
        <f t="shared" si="182"/>
        <v>399</v>
      </c>
      <c r="L595" s="17">
        <f t="shared" si="183"/>
        <v>400</v>
      </c>
      <c r="M595" s="11">
        <f t="shared" si="173"/>
        <v>1.1970818480000001</v>
      </c>
      <c r="N595" s="11">
        <f t="shared" ca="1" si="174"/>
        <v>1.3053477019999999</v>
      </c>
      <c r="O595" s="17">
        <f t="shared" si="184"/>
        <v>0</v>
      </c>
      <c r="P595" s="13">
        <f t="shared" ca="1" si="175"/>
        <v>305.34770200000003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44704</v>
      </c>
      <c r="B596" s="70">
        <f t="shared" ca="1" si="188"/>
        <v>1305.347702</v>
      </c>
      <c r="C596" s="6">
        <f t="shared" si="178"/>
        <v>1000</v>
      </c>
      <c r="D596" s="12">
        <f ca="1">IF(A596&lt;$B$1,VLOOKUP(A596,[1]DI!$A$4:$B$15000,2,FALSE),0)</f>
        <v>0.1265</v>
      </c>
      <c r="E596" s="13">
        <f t="shared" ca="1" si="171"/>
        <v>1.0004727899999999</v>
      </c>
      <c r="F596" s="13">
        <f ca="1">(TRUNC(PRODUCT($E$12:$E595),16))</f>
        <v>1.0904414843455601</v>
      </c>
      <c r="G596" s="13">
        <f t="shared" si="179"/>
        <v>1</v>
      </c>
      <c r="H596" s="13">
        <f t="shared" ca="1" si="172"/>
        <v>1.09044148</v>
      </c>
      <c r="I596" s="12">
        <f t="shared" si="180"/>
        <v>0.12</v>
      </c>
      <c r="J596" s="34">
        <f t="shared" si="181"/>
        <v>44120</v>
      </c>
      <c r="K596" s="2">
        <f t="shared" si="182"/>
        <v>400</v>
      </c>
      <c r="L596" s="17">
        <f t="shared" si="183"/>
        <v>400</v>
      </c>
      <c r="M596" s="11">
        <f t="shared" si="173"/>
        <v>1.1970818480000001</v>
      </c>
      <c r="N596" s="11">
        <f t="shared" ca="1" si="174"/>
        <v>1.3053477019999999</v>
      </c>
      <c r="O596" s="17">
        <f t="shared" si="184"/>
        <v>0</v>
      </c>
      <c r="P596" s="13">
        <f t="shared" ca="1" si="175"/>
        <v>305.34770200000003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44705</v>
      </c>
      <c r="B597" s="70">
        <f t="shared" ca="1" si="188"/>
        <v>1306.552304</v>
      </c>
      <c r="C597" s="6">
        <f t="shared" si="178"/>
        <v>1000</v>
      </c>
      <c r="D597" s="12">
        <f ca="1">IF(A597&lt;$B$1,VLOOKUP(A597,[1]DI!$A$4:$B$15000,2,FALSE),0)</f>
        <v>0.1265</v>
      </c>
      <c r="E597" s="13">
        <f t="shared" ca="1" si="171"/>
        <v>1.0004727899999999</v>
      </c>
      <c r="F597" s="13">
        <f ca="1">(TRUNC(PRODUCT($E$12:$E596),16))</f>
        <v>1.0909570341749399</v>
      </c>
      <c r="G597" s="13">
        <f t="shared" si="179"/>
        <v>1</v>
      </c>
      <c r="H597" s="13">
        <f t="shared" ca="1" si="172"/>
        <v>1.09095703</v>
      </c>
      <c r="I597" s="12">
        <f t="shared" si="180"/>
        <v>0.12</v>
      </c>
      <c r="J597" s="34">
        <f t="shared" si="181"/>
        <v>44120</v>
      </c>
      <c r="K597" s="2">
        <f t="shared" si="182"/>
        <v>401</v>
      </c>
      <c r="L597" s="17">
        <f t="shared" si="183"/>
        <v>401</v>
      </c>
      <c r="M597" s="11">
        <f t="shared" si="173"/>
        <v>1.1976203169999999</v>
      </c>
      <c r="N597" s="11">
        <f t="shared" ca="1" si="174"/>
        <v>1.306552304</v>
      </c>
      <c r="O597" s="17">
        <f t="shared" si="184"/>
        <v>0</v>
      </c>
      <c r="P597" s="13">
        <f t="shared" ca="1" si="175"/>
        <v>306.55230399999999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44706</v>
      </c>
      <c r="B598" s="70">
        <f t="shared" ca="1" si="188"/>
        <v>1307.758026</v>
      </c>
      <c r="C598" s="6">
        <f t="shared" si="178"/>
        <v>1000</v>
      </c>
      <c r="D598" s="12">
        <f ca="1">IF(A598&lt;$B$1,VLOOKUP(A598,[1]DI!$A$4:$B$15000,2,FALSE),0)</f>
        <v>0.1265</v>
      </c>
      <c r="E598" s="13">
        <f t="shared" ca="1" si="171"/>
        <v>1.0004727899999999</v>
      </c>
      <c r="F598" s="13">
        <f ca="1">(TRUNC(PRODUCT($E$12:$E597),16))</f>
        <v>1.0914728277511301</v>
      </c>
      <c r="G598" s="13">
        <f t="shared" si="179"/>
        <v>1</v>
      </c>
      <c r="H598" s="13">
        <f t="shared" ca="1" si="172"/>
        <v>1.0914728300000001</v>
      </c>
      <c r="I598" s="12">
        <f t="shared" si="180"/>
        <v>0.12</v>
      </c>
      <c r="J598" s="34">
        <f t="shared" si="181"/>
        <v>44120</v>
      </c>
      <c r="K598" s="2">
        <f t="shared" si="182"/>
        <v>402</v>
      </c>
      <c r="L598" s="17">
        <f t="shared" si="183"/>
        <v>402</v>
      </c>
      <c r="M598" s="11">
        <f t="shared" si="173"/>
        <v>1.1981590289999999</v>
      </c>
      <c r="N598" s="11">
        <f t="shared" ca="1" si="174"/>
        <v>1.3077580259999999</v>
      </c>
      <c r="O598" s="17">
        <f t="shared" si="184"/>
        <v>0</v>
      </c>
      <c r="P598" s="13">
        <f t="shared" ca="1" si="175"/>
        <v>307.75802599999997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44707</v>
      </c>
      <c r="B599" s="70">
        <f t="shared" ca="1" si="188"/>
        <v>1308.9648549999999</v>
      </c>
      <c r="C599" s="6">
        <f t="shared" si="178"/>
        <v>1000</v>
      </c>
      <c r="D599" s="12">
        <f ca="1">IF(A599&lt;$B$1,VLOOKUP(A599,[1]DI!$A$4:$B$15000,2,FALSE),0)</f>
        <v>0.1265</v>
      </c>
      <c r="E599" s="13">
        <f t="shared" ca="1" si="171"/>
        <v>1.0004727899999999</v>
      </c>
      <c r="F599" s="13">
        <f ca="1">(TRUNC(PRODUCT($E$12:$E598),16))</f>
        <v>1.0919888651893599</v>
      </c>
      <c r="G599" s="13">
        <f t="shared" si="179"/>
        <v>1</v>
      </c>
      <c r="H599" s="13">
        <f t="shared" ca="1" si="172"/>
        <v>1.09198887</v>
      </c>
      <c r="I599" s="12">
        <f t="shared" si="180"/>
        <v>0.12</v>
      </c>
      <c r="J599" s="34">
        <f t="shared" si="181"/>
        <v>44120</v>
      </c>
      <c r="K599" s="2">
        <f t="shared" si="182"/>
        <v>403</v>
      </c>
      <c r="L599" s="17">
        <f t="shared" si="183"/>
        <v>403</v>
      </c>
      <c r="M599" s="11">
        <f t="shared" si="173"/>
        <v>1.1986979820000001</v>
      </c>
      <c r="N599" s="11">
        <f t="shared" ca="1" si="174"/>
        <v>1.3089648549999999</v>
      </c>
      <c r="O599" s="17">
        <f t="shared" si="184"/>
        <v>0</v>
      </c>
      <c r="P599" s="13">
        <f t="shared" ca="1" si="175"/>
        <v>308.964855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44708</v>
      </c>
      <c r="B600" s="70">
        <f t="shared" ca="1" si="188"/>
        <v>1310.1727940000001</v>
      </c>
      <c r="C600" s="6">
        <f t="shared" si="178"/>
        <v>1000</v>
      </c>
      <c r="D600" s="12">
        <f ca="1">IF(A600&lt;$B$1,VLOOKUP(A600,[1]DI!$A$4:$B$15000,2,FALSE),0)</f>
        <v>0.1265</v>
      </c>
      <c r="E600" s="13">
        <f t="shared" ca="1" si="171"/>
        <v>1.0004727899999999</v>
      </c>
      <c r="F600" s="13">
        <f ca="1">(TRUNC(PRODUCT($E$12:$E599),16))</f>
        <v>1.09250514660494</v>
      </c>
      <c r="G600" s="13">
        <f t="shared" si="179"/>
        <v>1</v>
      </c>
      <c r="H600" s="13">
        <f t="shared" ca="1" si="172"/>
        <v>1.09250515</v>
      </c>
      <c r="I600" s="12">
        <f t="shared" si="180"/>
        <v>0.12</v>
      </c>
      <c r="J600" s="34">
        <f t="shared" si="181"/>
        <v>44120</v>
      </c>
      <c r="K600" s="2">
        <f t="shared" si="182"/>
        <v>404</v>
      </c>
      <c r="L600" s="17">
        <f t="shared" si="183"/>
        <v>404</v>
      </c>
      <c r="M600" s="11">
        <f t="shared" si="173"/>
        <v>1.199237179</v>
      </c>
      <c r="N600" s="11">
        <f t="shared" ca="1" si="174"/>
        <v>1.3101727940000001</v>
      </c>
      <c r="O600" s="17">
        <f t="shared" si="184"/>
        <v>0</v>
      </c>
      <c r="P600" s="13">
        <f t="shared" ca="1" si="175"/>
        <v>310.17279400000001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44709</v>
      </c>
      <c r="B601" s="70">
        <f t="shared" ca="1" si="188"/>
        <v>1311.381842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1.0930216721132</v>
      </c>
      <c r="G601" s="13">
        <f t="shared" si="179"/>
        <v>1</v>
      </c>
      <c r="H601" s="13">
        <f t="shared" ca="1" si="172"/>
        <v>1.0930216699999999</v>
      </c>
      <c r="I601" s="12">
        <f t="shared" si="180"/>
        <v>0.12</v>
      </c>
      <c r="J601" s="34">
        <f t="shared" si="181"/>
        <v>44120</v>
      </c>
      <c r="K601" s="2">
        <f t="shared" si="182"/>
        <v>404</v>
      </c>
      <c r="L601" s="17">
        <f t="shared" si="183"/>
        <v>405</v>
      </c>
      <c r="M601" s="11">
        <f t="shared" si="173"/>
        <v>1.1997766169999999</v>
      </c>
      <c r="N601" s="11">
        <f t="shared" ca="1" si="174"/>
        <v>1.3113818420000001</v>
      </c>
      <c r="O601" s="17">
        <f t="shared" si="184"/>
        <v>0</v>
      </c>
      <c r="P601" s="13">
        <f t="shared" ca="1" si="175"/>
        <v>311.38184200000001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44710</v>
      </c>
      <c r="B602" s="70">
        <f t="shared" ca="1" si="188"/>
        <v>1311.381842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1.0930216721132</v>
      </c>
      <c r="G602" s="13">
        <f t="shared" si="179"/>
        <v>1</v>
      </c>
      <c r="H602" s="13">
        <f t="shared" ca="1" si="172"/>
        <v>1.0930216699999999</v>
      </c>
      <c r="I602" s="12">
        <f t="shared" si="180"/>
        <v>0.12</v>
      </c>
      <c r="J602" s="34">
        <f t="shared" si="181"/>
        <v>44120</v>
      </c>
      <c r="K602" s="2">
        <f t="shared" si="182"/>
        <v>404</v>
      </c>
      <c r="L602" s="17">
        <f t="shared" si="183"/>
        <v>405</v>
      </c>
      <c r="M602" s="11">
        <f t="shared" si="173"/>
        <v>1.1997766169999999</v>
      </c>
      <c r="N602" s="11">
        <f t="shared" ca="1" si="174"/>
        <v>1.3113818420000001</v>
      </c>
      <c r="O602" s="17">
        <f t="shared" si="184"/>
        <v>0</v>
      </c>
      <c r="P602" s="13">
        <f t="shared" ca="1" si="175"/>
        <v>311.38184200000001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44711</v>
      </c>
      <c r="B603" s="70">
        <f t="shared" ca="1" si="188"/>
        <v>1311.381842</v>
      </c>
      <c r="C603" s="6">
        <f t="shared" si="178"/>
        <v>1000</v>
      </c>
      <c r="D603" s="12">
        <f ca="1">IF(A603&lt;$B$1,VLOOKUP(A603,[1]DI!$A$4:$B$15000,2,FALSE),0)</f>
        <v>0.1265</v>
      </c>
      <c r="E603" s="13">
        <f t="shared" ca="1" si="171"/>
        <v>1.0004727899999999</v>
      </c>
      <c r="F603" s="13">
        <f ca="1">(TRUNC(PRODUCT($E$12:$E602),16))</f>
        <v>1.0930216721132</v>
      </c>
      <c r="G603" s="13">
        <f t="shared" si="179"/>
        <v>1</v>
      </c>
      <c r="H603" s="13">
        <f t="shared" ca="1" si="172"/>
        <v>1.0930216699999999</v>
      </c>
      <c r="I603" s="12">
        <f t="shared" si="180"/>
        <v>0.12</v>
      </c>
      <c r="J603" s="34">
        <f t="shared" si="181"/>
        <v>44120</v>
      </c>
      <c r="K603" s="2">
        <f t="shared" si="182"/>
        <v>405</v>
      </c>
      <c r="L603" s="17">
        <f t="shared" si="183"/>
        <v>405</v>
      </c>
      <c r="M603" s="11">
        <f t="shared" si="173"/>
        <v>1.1997766169999999</v>
      </c>
      <c r="N603" s="11">
        <f t="shared" ca="1" si="174"/>
        <v>1.3113818420000001</v>
      </c>
      <c r="O603" s="17">
        <f t="shared" si="184"/>
        <v>0</v>
      </c>
      <c r="P603" s="13">
        <f t="shared" ca="1" si="175"/>
        <v>311.38184200000001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5.75" x14ac:dyDescent="0.25">
      <c r="A604" s="131">
        <f t="shared" si="177"/>
        <v>44712</v>
      </c>
      <c r="B604" s="132">
        <f ca="1">IF(A604&lt;=TODAY(),C604+P604+Q604,IF(AND(A604&gt;TODAY(),A604&lt;=$B$1),IF(VLOOKUP(TODAY(),$A$10:$D$5000,4,FALSE)=0,"n.d",C604+P604+Q604),"n.d"))</f>
        <v>1325.7179321200001</v>
      </c>
      <c r="C604" s="133">
        <f t="shared" si="178"/>
        <v>1000</v>
      </c>
      <c r="D604" s="134">
        <f ca="1">IF(A604&lt;$B$1,VLOOKUP(A604,[1]DI!$A$4:$B$15000,2,FALSE),0)</f>
        <v>0.1265</v>
      </c>
      <c r="E604" s="135">
        <f t="shared" ca="1" si="171"/>
        <v>1.0004727899999999</v>
      </c>
      <c r="F604" s="135">
        <f ca="1">(TRUNC(PRODUCT($E$12:$E603),16))</f>
        <v>1.0935384418295599</v>
      </c>
      <c r="G604" s="135">
        <f t="shared" si="179"/>
        <v>1</v>
      </c>
      <c r="H604" s="135">
        <f t="shared" ca="1" si="172"/>
        <v>1.0935384399999999</v>
      </c>
      <c r="I604" s="134">
        <f t="shared" si="180"/>
        <v>0.12</v>
      </c>
      <c r="J604" s="131">
        <f t="shared" si="181"/>
        <v>44120</v>
      </c>
      <c r="K604" s="136">
        <f t="shared" si="182"/>
        <v>406</v>
      </c>
      <c r="L604" s="137">
        <f t="shared" si="183"/>
        <v>406</v>
      </c>
      <c r="M604" s="138">
        <f t="shared" si="173"/>
        <v>1.2003162979999999</v>
      </c>
      <c r="N604" s="138">
        <f t="shared" ca="1" si="174"/>
        <v>1.3125920120000001</v>
      </c>
      <c r="O604" s="137">
        <f t="shared" si="184"/>
        <v>0</v>
      </c>
      <c r="P604" s="135">
        <f t="shared" ca="1" si="175"/>
        <v>312.59201200000001</v>
      </c>
      <c r="Q604" s="135">
        <f ca="1">TRUNC(0.01*(C604+P604),8)</f>
        <v>13.12592012</v>
      </c>
      <c r="R604" s="139">
        <f t="shared" si="176"/>
        <v>0</v>
      </c>
      <c r="S604" s="135">
        <f t="shared" si="185"/>
        <v>0</v>
      </c>
      <c r="T604" s="140" t="str">
        <f t="shared" si="186"/>
        <v>A+J=</v>
      </c>
      <c r="U604" s="131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5.75" x14ac:dyDescent="0.25">
      <c r="A605" s="42">
        <f t="shared" si="177"/>
        <v>44713</v>
      </c>
      <c r="B605" s="132">
        <f t="shared" ref="B605:B668" ca="1" si="189">IF(A605&lt;=TODAY(),C605+P605+Q605,IF(AND(A605&gt;TODAY(),A605&lt;=$B$1),IF(VLOOKUP(TODAY(),$A$10:$D$5000,4,FALSE)=0,"n.d",C605+P605+Q605),"n.d"))</f>
        <v>1326.9847891200002</v>
      </c>
      <c r="C605" s="6">
        <f t="shared" si="178"/>
        <v>1000</v>
      </c>
      <c r="D605" s="12">
        <f ca="1">IF(A605&lt;$B$1,VLOOKUP(A605,[1]DI!$A$4:$B$15000,2,FALSE),0)</f>
        <v>0.1265</v>
      </c>
      <c r="E605" s="13">
        <f t="shared" ca="1" si="171"/>
        <v>1.0004727899999999</v>
      </c>
      <c r="F605" s="13">
        <f ca="1">(TRUNC(PRODUCT($E$12:$E604),16))</f>
        <v>1.09405545586947</v>
      </c>
      <c r="G605" s="13">
        <f t="shared" si="179"/>
        <v>1</v>
      </c>
      <c r="H605" s="13">
        <f t="shared" ca="1" si="172"/>
        <v>1.0940554600000001</v>
      </c>
      <c r="I605" s="128">
        <v>0.13200000000000001</v>
      </c>
      <c r="J605" s="34">
        <f t="shared" si="181"/>
        <v>44120</v>
      </c>
      <c r="K605" s="2">
        <f t="shared" si="182"/>
        <v>407</v>
      </c>
      <c r="L605" s="129">
        <f>IF(AND(K605=1,K604=1),1,IF(K605&gt;0,IF(K605=K604,K605+1,K605),0))-L$604</f>
        <v>1</v>
      </c>
      <c r="M605" s="130">
        <f>ROUND(((I605+1)^(L605/252))*M$604,9)</f>
        <v>1.2009070079999999</v>
      </c>
      <c r="N605" s="11">
        <f t="shared" ca="1" si="174"/>
        <v>1.3138588689999999</v>
      </c>
      <c r="O605" s="17">
        <f t="shared" si="184"/>
        <v>0</v>
      </c>
      <c r="P605" s="13">
        <f t="shared" ca="1" si="175"/>
        <v>313.85886900000003</v>
      </c>
      <c r="Q605" s="13">
        <f ca="1">Q604</f>
        <v>13.12592012</v>
      </c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5.75" x14ac:dyDescent="0.25">
      <c r="A606" s="42">
        <f t="shared" si="177"/>
        <v>44714</v>
      </c>
      <c r="B606" s="132">
        <f t="shared" ca="1" si="189"/>
        <v>1328.2528521200002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1.09457271434845</v>
      </c>
      <c r="G606" s="13">
        <f t="shared" si="179"/>
        <v>1</v>
      </c>
      <c r="H606" s="13">
        <f t="shared" ca="1" si="172"/>
        <v>1.09457271</v>
      </c>
      <c r="I606" s="128">
        <f t="shared" si="180"/>
        <v>0.13200000000000001</v>
      </c>
      <c r="J606" s="34">
        <f t="shared" si="181"/>
        <v>44120</v>
      </c>
      <c r="K606" s="2">
        <f t="shared" si="182"/>
        <v>408</v>
      </c>
      <c r="L606" s="129">
        <f t="shared" ref="L606:L669" si="190">IF(AND(K606=1,K605=1),1,IF(K606&gt;0,IF(K606=K605,K606+1,K606),0))-L$604</f>
        <v>2</v>
      </c>
      <c r="M606" s="130">
        <f t="shared" ref="M606:M669" si="191">ROUND(((I606+1)^(L606/252))*M$604,9)</f>
        <v>1.201498009</v>
      </c>
      <c r="N606" s="11">
        <f t="shared" ca="1" si="174"/>
        <v>1.3151269320000001</v>
      </c>
      <c r="O606" s="17">
        <f t="shared" si="184"/>
        <v>0</v>
      </c>
      <c r="P606" s="13">
        <f t="shared" ca="1" si="175"/>
        <v>315.12693200000001</v>
      </c>
      <c r="Q606" s="13">
        <f t="shared" ref="Q606:Q669" ca="1" si="192">Q605</f>
        <v>13.12592012</v>
      </c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5.75" x14ac:dyDescent="0.25">
      <c r="A607" s="42">
        <f t="shared" si="177"/>
        <v>44715</v>
      </c>
      <c r="B607" s="132">
        <f t="shared" ca="1" si="189"/>
        <v>1329.52215712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1.09509021738207</v>
      </c>
      <c r="G607" s="13">
        <f t="shared" si="179"/>
        <v>1</v>
      </c>
      <c r="H607" s="13">
        <f t="shared" ca="1" si="172"/>
        <v>1.0950902199999999</v>
      </c>
      <c r="I607" s="128">
        <f t="shared" si="180"/>
        <v>0.13200000000000001</v>
      </c>
      <c r="J607" s="34">
        <f t="shared" si="181"/>
        <v>44120</v>
      </c>
      <c r="K607" s="2">
        <f t="shared" si="182"/>
        <v>409</v>
      </c>
      <c r="L607" s="129">
        <f t="shared" si="190"/>
        <v>3</v>
      </c>
      <c r="M607" s="130">
        <f t="shared" si="191"/>
        <v>1.202089301</v>
      </c>
      <c r="N607" s="11">
        <f t="shared" ca="1" si="174"/>
        <v>1.316396237</v>
      </c>
      <c r="O607" s="17">
        <f t="shared" si="184"/>
        <v>0</v>
      </c>
      <c r="P607" s="13">
        <f t="shared" ca="1" si="175"/>
        <v>316.39623699999999</v>
      </c>
      <c r="Q607" s="13">
        <f t="shared" ca="1" si="192"/>
        <v>13.12592012</v>
      </c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5.75" x14ac:dyDescent="0.25">
      <c r="A608" s="42">
        <f t="shared" si="177"/>
        <v>44716</v>
      </c>
      <c r="B608" s="132">
        <f t="shared" ca="1" si="189"/>
        <v>1330.7926821200001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1.09560796508594</v>
      </c>
      <c r="G608" s="13">
        <f t="shared" si="179"/>
        <v>1</v>
      </c>
      <c r="H608" s="13">
        <f t="shared" ca="1" si="172"/>
        <v>1.0956079700000001</v>
      </c>
      <c r="I608" s="128">
        <f t="shared" si="180"/>
        <v>0.13200000000000001</v>
      </c>
      <c r="J608" s="34">
        <f t="shared" si="181"/>
        <v>44120</v>
      </c>
      <c r="K608" s="2">
        <f t="shared" si="182"/>
        <v>409</v>
      </c>
      <c r="L608" s="129">
        <f t="shared" si="190"/>
        <v>4</v>
      </c>
      <c r="M608" s="130">
        <f t="shared" si="191"/>
        <v>1.2026808840000001</v>
      </c>
      <c r="N608" s="11">
        <f t="shared" ca="1" si="174"/>
        <v>1.317666762</v>
      </c>
      <c r="O608" s="17">
        <f t="shared" si="184"/>
        <v>0</v>
      </c>
      <c r="P608" s="13">
        <f t="shared" ca="1" si="175"/>
        <v>317.66676200000001</v>
      </c>
      <c r="Q608" s="13">
        <f t="shared" ca="1" si="192"/>
        <v>13.12592012</v>
      </c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5.75" x14ac:dyDescent="0.25">
      <c r="A609" s="42">
        <f t="shared" si="177"/>
        <v>44717</v>
      </c>
      <c r="B609" s="132">
        <f t="shared" ca="1" si="189"/>
        <v>1330.7926821200001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1.09560796508594</v>
      </c>
      <c r="G609" s="13">
        <f t="shared" si="179"/>
        <v>1</v>
      </c>
      <c r="H609" s="13">
        <f t="shared" ca="1" si="172"/>
        <v>1.0956079700000001</v>
      </c>
      <c r="I609" s="128">
        <f t="shared" si="180"/>
        <v>0.13200000000000001</v>
      </c>
      <c r="J609" s="34">
        <f t="shared" si="181"/>
        <v>44120</v>
      </c>
      <c r="K609" s="2">
        <f t="shared" si="182"/>
        <v>409</v>
      </c>
      <c r="L609" s="129">
        <f t="shared" si="190"/>
        <v>4</v>
      </c>
      <c r="M609" s="130">
        <f t="shared" si="191"/>
        <v>1.2026808840000001</v>
      </c>
      <c r="N609" s="11">
        <f t="shared" ca="1" si="174"/>
        <v>1.317666762</v>
      </c>
      <c r="O609" s="17">
        <f t="shared" si="184"/>
        <v>0</v>
      </c>
      <c r="P609" s="13">
        <f t="shared" ca="1" si="175"/>
        <v>317.66676200000001</v>
      </c>
      <c r="Q609" s="13">
        <f t="shared" ca="1" si="192"/>
        <v>13.12592012</v>
      </c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5.75" x14ac:dyDescent="0.25">
      <c r="A610" s="42">
        <f t="shared" si="177"/>
        <v>44718</v>
      </c>
      <c r="B610" s="132">
        <f t="shared" ca="1" si="189"/>
        <v>1330.7926821200001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1.09560796508594</v>
      </c>
      <c r="G610" s="13">
        <f t="shared" si="179"/>
        <v>1</v>
      </c>
      <c r="H610" s="13">
        <f t="shared" ca="1" si="172"/>
        <v>1.0956079700000001</v>
      </c>
      <c r="I610" s="128">
        <f t="shared" si="180"/>
        <v>0.13200000000000001</v>
      </c>
      <c r="J610" s="34">
        <f t="shared" si="181"/>
        <v>44120</v>
      </c>
      <c r="K610" s="2">
        <f t="shared" si="182"/>
        <v>410</v>
      </c>
      <c r="L610" s="129">
        <f t="shared" si="190"/>
        <v>4</v>
      </c>
      <c r="M610" s="130">
        <f t="shared" si="191"/>
        <v>1.2026808840000001</v>
      </c>
      <c r="N610" s="11">
        <f t="shared" ca="1" si="174"/>
        <v>1.317666762</v>
      </c>
      <c r="O610" s="17">
        <f t="shared" si="184"/>
        <v>0</v>
      </c>
      <c r="P610" s="13">
        <f t="shared" ca="1" si="175"/>
        <v>317.66676200000001</v>
      </c>
      <c r="Q610" s="13">
        <f t="shared" ca="1" si="192"/>
        <v>13.12592012</v>
      </c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5.75" x14ac:dyDescent="0.25">
      <c r="A611" s="42">
        <f t="shared" si="177"/>
        <v>44719</v>
      </c>
      <c r="B611" s="132">
        <f t="shared" ca="1" si="189"/>
        <v>1332.0644271200001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1.09612595757576</v>
      </c>
      <c r="G611" s="13">
        <f t="shared" si="179"/>
        <v>1</v>
      </c>
      <c r="H611" s="13">
        <f t="shared" ca="1" si="172"/>
        <v>1.09612596</v>
      </c>
      <c r="I611" s="128">
        <f t="shared" si="180"/>
        <v>0.13200000000000001</v>
      </c>
      <c r="J611" s="34">
        <f t="shared" si="181"/>
        <v>44120</v>
      </c>
      <c r="K611" s="2">
        <f t="shared" si="182"/>
        <v>411</v>
      </c>
      <c r="L611" s="129">
        <f t="shared" si="190"/>
        <v>5</v>
      </c>
      <c r="M611" s="130">
        <f t="shared" si="191"/>
        <v>1.203272758</v>
      </c>
      <c r="N611" s="11">
        <f t="shared" ca="1" si="174"/>
        <v>1.3189385069999999</v>
      </c>
      <c r="O611" s="17">
        <f t="shared" si="184"/>
        <v>0</v>
      </c>
      <c r="P611" s="13">
        <f t="shared" ca="1" si="175"/>
        <v>318.93850700000002</v>
      </c>
      <c r="Q611" s="13">
        <f t="shared" ca="1" si="192"/>
        <v>13.12592012</v>
      </c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5.75" x14ac:dyDescent="0.25">
      <c r="A612" s="42">
        <f t="shared" si="177"/>
        <v>44720</v>
      </c>
      <c r="B612" s="132">
        <f t="shared" ca="1" si="189"/>
        <v>1333.33739412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1.0966441949672401</v>
      </c>
      <c r="G612" s="13">
        <f t="shared" si="179"/>
        <v>1</v>
      </c>
      <c r="H612" s="13">
        <f t="shared" ca="1" si="172"/>
        <v>1.0966441899999999</v>
      </c>
      <c r="I612" s="128">
        <f t="shared" si="180"/>
        <v>0.13200000000000001</v>
      </c>
      <c r="J612" s="34">
        <f t="shared" si="181"/>
        <v>44120</v>
      </c>
      <c r="K612" s="2">
        <f t="shared" si="182"/>
        <v>412</v>
      </c>
      <c r="L612" s="129">
        <f t="shared" si="190"/>
        <v>6</v>
      </c>
      <c r="M612" s="130">
        <f t="shared" si="191"/>
        <v>1.2038649239999999</v>
      </c>
      <c r="N612" s="11">
        <f t="shared" ca="1" si="174"/>
        <v>1.3202114739999999</v>
      </c>
      <c r="O612" s="17">
        <f t="shared" si="184"/>
        <v>0</v>
      </c>
      <c r="P612" s="13">
        <f t="shared" ca="1" si="175"/>
        <v>320.21147400000001</v>
      </c>
      <c r="Q612" s="13">
        <f t="shared" ca="1" si="192"/>
        <v>13.12592012</v>
      </c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5.75" x14ac:dyDescent="0.25">
      <c r="A613" s="42">
        <f t="shared" si="177"/>
        <v>44721</v>
      </c>
      <c r="B613" s="132">
        <f t="shared" ca="1" si="189"/>
        <v>1334.6116071199999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1.09716267737618</v>
      </c>
      <c r="G613" s="13">
        <f t="shared" si="179"/>
        <v>1</v>
      </c>
      <c r="H613" s="13">
        <f t="shared" ca="1" si="172"/>
        <v>1.0971626800000001</v>
      </c>
      <c r="I613" s="128">
        <f t="shared" si="180"/>
        <v>0.13200000000000001</v>
      </c>
      <c r="J613" s="34">
        <f t="shared" si="181"/>
        <v>44120</v>
      </c>
      <c r="K613" s="2">
        <f t="shared" si="182"/>
        <v>413</v>
      </c>
      <c r="L613" s="129">
        <f t="shared" si="190"/>
        <v>7</v>
      </c>
      <c r="M613" s="130">
        <f t="shared" si="191"/>
        <v>1.20445738</v>
      </c>
      <c r="N613" s="11">
        <f t="shared" ca="1" si="174"/>
        <v>1.321485687</v>
      </c>
      <c r="O613" s="17">
        <f t="shared" si="184"/>
        <v>0</v>
      </c>
      <c r="P613" s="13">
        <f t="shared" ca="1" si="175"/>
        <v>321.48568699999998</v>
      </c>
      <c r="Q613" s="13">
        <f t="shared" ca="1" si="192"/>
        <v>13.12592012</v>
      </c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5.75" x14ac:dyDescent="0.25">
      <c r="A614" s="42">
        <f t="shared" si="177"/>
        <v>44722</v>
      </c>
      <c r="B614" s="132">
        <f t="shared" ca="1" si="189"/>
        <v>1335.8870331200001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1.09768140491841</v>
      </c>
      <c r="G614" s="13">
        <f t="shared" si="179"/>
        <v>1</v>
      </c>
      <c r="H614" s="13">
        <f t="shared" ca="1" si="172"/>
        <v>1.0976813999999999</v>
      </c>
      <c r="I614" s="128">
        <f t="shared" si="180"/>
        <v>0.13200000000000001</v>
      </c>
      <c r="J614" s="34">
        <f t="shared" si="181"/>
        <v>44120</v>
      </c>
      <c r="K614" s="2">
        <f t="shared" si="182"/>
        <v>414</v>
      </c>
      <c r="L614" s="129">
        <f t="shared" si="190"/>
        <v>8</v>
      </c>
      <c r="M614" s="130">
        <f t="shared" si="191"/>
        <v>1.205050129</v>
      </c>
      <c r="N614" s="11">
        <f t="shared" ca="1" si="174"/>
        <v>1.3227611130000001</v>
      </c>
      <c r="O614" s="17">
        <f t="shared" si="184"/>
        <v>0</v>
      </c>
      <c r="P614" s="13">
        <f t="shared" ca="1" si="175"/>
        <v>322.76111300000002</v>
      </c>
      <c r="Q614" s="13">
        <f t="shared" ca="1" si="192"/>
        <v>13.12592012</v>
      </c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5.75" x14ac:dyDescent="0.25">
      <c r="A615" s="42">
        <f t="shared" si="177"/>
        <v>44723</v>
      </c>
      <c r="B615" s="132">
        <f t="shared" ca="1" si="189"/>
        <v>1337.1637061199999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1.0982003777098399</v>
      </c>
      <c r="G615" s="13">
        <f t="shared" si="179"/>
        <v>1</v>
      </c>
      <c r="H615" s="13">
        <f t="shared" ca="1" si="172"/>
        <v>1.09820038</v>
      </c>
      <c r="I615" s="128">
        <f t="shared" si="180"/>
        <v>0.13200000000000001</v>
      </c>
      <c r="J615" s="34">
        <f t="shared" si="181"/>
        <v>44120</v>
      </c>
      <c r="K615" s="2">
        <f t="shared" si="182"/>
        <v>414</v>
      </c>
      <c r="L615" s="129">
        <f t="shared" si="190"/>
        <v>9</v>
      </c>
      <c r="M615" s="130">
        <f t="shared" si="191"/>
        <v>1.205643169</v>
      </c>
      <c r="N615" s="11">
        <f t="shared" ca="1" si="174"/>
        <v>1.3240377860000001</v>
      </c>
      <c r="O615" s="17">
        <f t="shared" si="184"/>
        <v>0</v>
      </c>
      <c r="P615" s="13">
        <f t="shared" ca="1" si="175"/>
        <v>324.03778599999998</v>
      </c>
      <c r="Q615" s="13">
        <f t="shared" ca="1" si="192"/>
        <v>13.12592012</v>
      </c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5.75" x14ac:dyDescent="0.25">
      <c r="A616" s="42">
        <f t="shared" si="177"/>
        <v>44724</v>
      </c>
      <c r="B616" s="132">
        <f t="shared" ca="1" si="189"/>
        <v>1337.1637061199999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1.0982003777098399</v>
      </c>
      <c r="G616" s="13">
        <f t="shared" si="179"/>
        <v>1</v>
      </c>
      <c r="H616" s="13">
        <f t="shared" ca="1" si="172"/>
        <v>1.09820038</v>
      </c>
      <c r="I616" s="128">
        <f t="shared" si="180"/>
        <v>0.13200000000000001</v>
      </c>
      <c r="J616" s="34">
        <f t="shared" si="181"/>
        <v>44120</v>
      </c>
      <c r="K616" s="2">
        <f t="shared" si="182"/>
        <v>414</v>
      </c>
      <c r="L616" s="129">
        <f t="shared" si="190"/>
        <v>9</v>
      </c>
      <c r="M616" s="130">
        <f t="shared" si="191"/>
        <v>1.205643169</v>
      </c>
      <c r="N616" s="11">
        <f t="shared" ca="1" si="174"/>
        <v>1.3240377860000001</v>
      </c>
      <c r="O616" s="17">
        <f t="shared" si="184"/>
        <v>0</v>
      </c>
      <c r="P616" s="13">
        <f t="shared" ca="1" si="175"/>
        <v>324.03778599999998</v>
      </c>
      <c r="Q616" s="13">
        <f t="shared" ca="1" si="192"/>
        <v>13.12592012</v>
      </c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5.75" x14ac:dyDescent="0.25">
      <c r="A617" s="42">
        <f t="shared" si="177"/>
        <v>44725</v>
      </c>
      <c r="B617" s="132">
        <f t="shared" ca="1" si="189"/>
        <v>1337.1637061199999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1.0982003777098399</v>
      </c>
      <c r="G617" s="13">
        <f t="shared" si="179"/>
        <v>1</v>
      </c>
      <c r="H617" s="13">
        <f t="shared" ca="1" si="172"/>
        <v>1.09820038</v>
      </c>
      <c r="I617" s="128">
        <f t="shared" si="180"/>
        <v>0.13200000000000001</v>
      </c>
      <c r="J617" s="34">
        <f t="shared" si="181"/>
        <v>44120</v>
      </c>
      <c r="K617" s="2">
        <f t="shared" si="182"/>
        <v>415</v>
      </c>
      <c r="L617" s="129">
        <f t="shared" si="190"/>
        <v>9</v>
      </c>
      <c r="M617" s="130">
        <f t="shared" si="191"/>
        <v>1.205643169</v>
      </c>
      <c r="N617" s="11">
        <f t="shared" ca="1" si="174"/>
        <v>1.3240377860000001</v>
      </c>
      <c r="O617" s="17">
        <f t="shared" si="184"/>
        <v>0</v>
      </c>
      <c r="P617" s="13">
        <f t="shared" ca="1" si="175"/>
        <v>324.03778599999998</v>
      </c>
      <c r="Q617" s="13">
        <f t="shared" ca="1" si="192"/>
        <v>13.12592012</v>
      </c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5.75" x14ac:dyDescent="0.25">
      <c r="A618" s="42">
        <f t="shared" si="177"/>
        <v>44726</v>
      </c>
      <c r="B618" s="132">
        <f t="shared" ca="1" si="189"/>
        <v>1338.4416051200001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1.09871959586642</v>
      </c>
      <c r="G618" s="13">
        <f t="shared" si="179"/>
        <v>1</v>
      </c>
      <c r="H618" s="13">
        <f t="shared" ca="1" si="172"/>
        <v>1.0987195999999999</v>
      </c>
      <c r="I618" s="128">
        <f t="shared" si="180"/>
        <v>0.13200000000000001</v>
      </c>
      <c r="J618" s="34">
        <f t="shared" si="181"/>
        <v>44120</v>
      </c>
      <c r="K618" s="2">
        <f t="shared" si="182"/>
        <v>416</v>
      </c>
      <c r="L618" s="129">
        <f t="shared" si="190"/>
        <v>10</v>
      </c>
      <c r="M618" s="130">
        <f t="shared" si="191"/>
        <v>1.2062364999999999</v>
      </c>
      <c r="N618" s="11">
        <f t="shared" ca="1" si="174"/>
        <v>1.3253156850000001</v>
      </c>
      <c r="O618" s="17">
        <f t="shared" si="184"/>
        <v>0</v>
      </c>
      <c r="P618" s="13">
        <f t="shared" ca="1" si="175"/>
        <v>325.31568499999997</v>
      </c>
      <c r="Q618" s="13">
        <f t="shared" ca="1" si="192"/>
        <v>13.12592012</v>
      </c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5.75" x14ac:dyDescent="0.25">
      <c r="A619" s="42">
        <f t="shared" si="177"/>
        <v>44727</v>
      </c>
      <c r="B619" s="132">
        <f t="shared" ca="1" si="189"/>
        <v>1339.72073112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1.0992390595041499</v>
      </c>
      <c r="G619" s="13">
        <f t="shared" si="179"/>
        <v>1</v>
      </c>
      <c r="H619" s="13">
        <f t="shared" ca="1" si="172"/>
        <v>1.0992390599999999</v>
      </c>
      <c r="I619" s="128">
        <f t="shared" si="180"/>
        <v>0.13200000000000001</v>
      </c>
      <c r="J619" s="34">
        <f t="shared" si="181"/>
        <v>44120</v>
      </c>
      <c r="K619" s="2">
        <f t="shared" si="182"/>
        <v>417</v>
      </c>
      <c r="L619" s="129">
        <f t="shared" si="190"/>
        <v>11</v>
      </c>
      <c r="M619" s="130">
        <f t="shared" si="191"/>
        <v>1.2068301239999999</v>
      </c>
      <c r="N619" s="11">
        <f t="shared" ca="1" si="174"/>
        <v>1.3265948110000001</v>
      </c>
      <c r="O619" s="17">
        <f t="shared" si="184"/>
        <v>0</v>
      </c>
      <c r="P619" s="13">
        <f t="shared" ca="1" si="175"/>
        <v>326.59481099999999</v>
      </c>
      <c r="Q619" s="13">
        <f t="shared" ca="1" si="192"/>
        <v>13.12592012</v>
      </c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5.75" x14ac:dyDescent="0.25">
      <c r="A620" s="42">
        <f t="shared" si="177"/>
        <v>44728</v>
      </c>
      <c r="B620" s="132">
        <f t="shared" ca="1" si="189"/>
        <v>1341.0010971199999</v>
      </c>
      <c r="C620" s="6">
        <f t="shared" si="178"/>
        <v>1000</v>
      </c>
      <c r="D620" s="12">
        <f ca="1">IF(A620&lt;$B$1,VLOOKUP(A620,[1]DI!$A$4:$B$15000,2,FALSE),0)</f>
        <v>0</v>
      </c>
      <c r="E620" s="13">
        <f t="shared" ca="1" si="171"/>
        <v>1</v>
      </c>
      <c r="F620" s="13">
        <f ca="1">(TRUNC(PRODUCT($E$12:$E619),16))</f>
        <v>1.09975876873909</v>
      </c>
      <c r="G620" s="13">
        <f t="shared" si="179"/>
        <v>1</v>
      </c>
      <c r="H620" s="13">
        <f t="shared" ca="1" si="172"/>
        <v>1.09975877</v>
      </c>
      <c r="I620" s="128">
        <f t="shared" si="180"/>
        <v>0.13200000000000001</v>
      </c>
      <c r="J620" s="34">
        <f t="shared" si="181"/>
        <v>44120</v>
      </c>
      <c r="K620" s="2">
        <f t="shared" si="182"/>
        <v>417</v>
      </c>
      <c r="L620" s="129">
        <f t="shared" si="190"/>
        <v>12</v>
      </c>
      <c r="M620" s="130">
        <f t="shared" si="191"/>
        <v>1.20742404</v>
      </c>
      <c r="N620" s="11">
        <f t="shared" ca="1" si="174"/>
        <v>1.3278751769999999</v>
      </c>
      <c r="O620" s="17">
        <f t="shared" si="184"/>
        <v>0</v>
      </c>
      <c r="P620" s="13">
        <f t="shared" ca="1" si="175"/>
        <v>327.87517700000001</v>
      </c>
      <c r="Q620" s="13">
        <f t="shared" ca="1" si="192"/>
        <v>13.12592012</v>
      </c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5.75" x14ac:dyDescent="0.25">
      <c r="A621" s="42">
        <f t="shared" si="177"/>
        <v>44729</v>
      </c>
      <c r="B621" s="132">
        <f t="shared" ca="1" si="189"/>
        <v>1341.0010971199999</v>
      </c>
      <c r="C621" s="6">
        <f t="shared" si="178"/>
        <v>1000</v>
      </c>
      <c r="D621" s="12">
        <f ca="1">IF(A621&lt;$B$1,VLOOKUP(A621,[1]DI!$A$4:$B$15000,2,FALSE),0)</f>
        <v>0.13150000000000001</v>
      </c>
      <c r="E621" s="13">
        <f t="shared" ca="1" si="171"/>
        <v>1.0004903700000001</v>
      </c>
      <c r="F621" s="13">
        <f ca="1">(TRUNC(PRODUCT($E$12:$E620),16))</f>
        <v>1.09975876873909</v>
      </c>
      <c r="G621" s="13">
        <f t="shared" si="179"/>
        <v>1</v>
      </c>
      <c r="H621" s="13">
        <f t="shared" ca="1" si="172"/>
        <v>1.09975877</v>
      </c>
      <c r="I621" s="128">
        <f t="shared" si="180"/>
        <v>0.13200000000000001</v>
      </c>
      <c r="J621" s="34">
        <f t="shared" si="181"/>
        <v>44120</v>
      </c>
      <c r="K621" s="2">
        <f t="shared" si="182"/>
        <v>418</v>
      </c>
      <c r="L621" s="129">
        <f t="shared" si="190"/>
        <v>12</v>
      </c>
      <c r="M621" s="130">
        <f t="shared" si="191"/>
        <v>1.20742404</v>
      </c>
      <c r="N621" s="11">
        <f t="shared" ca="1" si="174"/>
        <v>1.3278751769999999</v>
      </c>
      <c r="O621" s="17">
        <f t="shared" si="184"/>
        <v>0</v>
      </c>
      <c r="P621" s="13">
        <f t="shared" ca="1" si="175"/>
        <v>327.87517700000001</v>
      </c>
      <c r="Q621" s="13">
        <f t="shared" ca="1" si="192"/>
        <v>13.12592012</v>
      </c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5.75" x14ac:dyDescent="0.25">
      <c r="A622" s="42">
        <f t="shared" si="177"/>
        <v>44730</v>
      </c>
      <c r="B622" s="132">
        <f t="shared" ca="1" si="189"/>
        <v>1342.30605612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1.10029805744652</v>
      </c>
      <c r="G622" s="13">
        <f t="shared" si="179"/>
        <v>1</v>
      </c>
      <c r="H622" s="13">
        <f t="shared" ca="1" si="172"/>
        <v>1.1002980600000001</v>
      </c>
      <c r="I622" s="128">
        <f t="shared" si="180"/>
        <v>0.13200000000000001</v>
      </c>
      <c r="J622" s="34">
        <f t="shared" si="181"/>
        <v>44120</v>
      </c>
      <c r="K622" s="2">
        <f t="shared" si="182"/>
        <v>418</v>
      </c>
      <c r="L622" s="129">
        <f t="shared" si="190"/>
        <v>13</v>
      </c>
      <c r="M622" s="130">
        <f t="shared" si="191"/>
        <v>1.208018249</v>
      </c>
      <c r="N622" s="11">
        <f t="shared" ca="1" si="174"/>
        <v>1.329180136</v>
      </c>
      <c r="O622" s="17">
        <f t="shared" si="184"/>
        <v>0</v>
      </c>
      <c r="P622" s="13">
        <f t="shared" ca="1" si="175"/>
        <v>329.180136</v>
      </c>
      <c r="Q622" s="13">
        <f t="shared" ca="1" si="192"/>
        <v>13.12592012</v>
      </c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5.75" x14ac:dyDescent="0.25">
      <c r="A623" s="42">
        <f t="shared" si="177"/>
        <v>44731</v>
      </c>
      <c r="B623" s="132">
        <f t="shared" ca="1" si="189"/>
        <v>1342.30605612</v>
      </c>
      <c r="C623" s="6">
        <f t="shared" ref="C623:C686" si="193">(C622-S622)</f>
        <v>1000</v>
      </c>
      <c r="D623" s="12">
        <f ca="1">IF(A623&lt;$B$1,VLOOKUP(A623,[1]DI!$A$4:$B$15000,2,FALSE),0)</f>
        <v>0</v>
      </c>
      <c r="E623" s="13">
        <f t="shared" ref="E623:E686" ca="1" si="194">ROUND(((1+D623)^(1/252)),8)</f>
        <v>1</v>
      </c>
      <c r="F623" s="13">
        <f ca="1">(TRUNC(PRODUCT($E$12:$E622),16))</f>
        <v>1.10029805744652</v>
      </c>
      <c r="G623" s="13">
        <f t="shared" ref="G623:G686" si="195">IF(O622&gt;0,F622,G622)</f>
        <v>1</v>
      </c>
      <c r="H623" s="13">
        <f t="shared" ref="H623:H686" ca="1" si="196">ROUND(F623/G623,8)</f>
        <v>1.1002980600000001</v>
      </c>
      <c r="I623" s="128">
        <f t="shared" si="180"/>
        <v>0.13200000000000001</v>
      </c>
      <c r="J623" s="34">
        <f t="shared" ref="J623:J686" si="197">IF(O622&gt;0,VLOOKUP(O622,X$12:AH$150,2),J622)</f>
        <v>44120</v>
      </c>
      <c r="K623" s="2">
        <f t="shared" ref="K623:K686" si="198">IF(A623&gt;J623,IF(NETWORKDAYS(J623,A623,$X$31:$X$544)-1=0,1,NETWORKDAYS(J623,A623,$X$31:$X$544)-1),0)</f>
        <v>418</v>
      </c>
      <c r="L623" s="129">
        <f t="shared" si="190"/>
        <v>13</v>
      </c>
      <c r="M623" s="130">
        <f t="shared" si="191"/>
        <v>1.208018249</v>
      </c>
      <c r="N623" s="11">
        <f t="shared" ref="N623:N686" ca="1" si="199">ROUND(H623*M623,9)</f>
        <v>1.329180136</v>
      </c>
      <c r="O623" s="17">
        <f t="shared" ref="O623:O686" si="200">IF(VLOOKUP(A623,Y$12:AF$150,8)=VLOOKUP(A622,Y$12:AF$150,8),0,VLOOKUP(A623,Y$12:AF$150,8))</f>
        <v>0</v>
      </c>
      <c r="P623" s="13">
        <f t="shared" ref="P623:P686" ca="1" si="201">TRUNC(((N623-1)*C623),8)</f>
        <v>329.180136</v>
      </c>
      <c r="Q623" s="13">
        <f t="shared" ca="1" si="192"/>
        <v>13.12592012</v>
      </c>
      <c r="R623" s="20">
        <f t="shared" si="176"/>
        <v>0</v>
      </c>
      <c r="S623" s="13">
        <f t="shared" ref="S623:S686" si="202">IF(R623&gt;0,TRUNC(R623*C623,8),0)</f>
        <v>0</v>
      </c>
      <c r="T623" s="4" t="str">
        <f t="shared" ref="T623:T686" si="203">IF(O622&gt;0,VLOOKUP(O622,X$12:AH$150,10),T622)</f>
        <v>A+J=</v>
      </c>
      <c r="U623" s="34">
        <f t="shared" ref="U623:U686" si="204">IF(O622&gt;0,VLOOKUP(O622,X$12:AH$150,11),U622)</f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5.75" x14ac:dyDescent="0.25">
      <c r="A624" s="42">
        <f t="shared" si="177"/>
        <v>44732</v>
      </c>
      <c r="B624" s="132">
        <f t="shared" ca="1" si="189"/>
        <v>1342.30605612</v>
      </c>
      <c r="C624" s="6">
        <f t="shared" si="193"/>
        <v>1000</v>
      </c>
      <c r="D624" s="12">
        <f ca="1">IF(A624&lt;$B$1,VLOOKUP(A624,[1]DI!$A$4:$B$15000,2,FALSE),0)</f>
        <v>0.13150000000000001</v>
      </c>
      <c r="E624" s="13">
        <f t="shared" ca="1" si="194"/>
        <v>1.0004903700000001</v>
      </c>
      <c r="F624" s="13">
        <f ca="1">(TRUNC(PRODUCT($E$12:$E623),16))</f>
        <v>1.10029805744652</v>
      </c>
      <c r="G624" s="13">
        <f t="shared" si="195"/>
        <v>1</v>
      </c>
      <c r="H624" s="13">
        <f t="shared" ca="1" si="196"/>
        <v>1.1002980600000001</v>
      </c>
      <c r="I624" s="128">
        <f t="shared" si="180"/>
        <v>0.13200000000000001</v>
      </c>
      <c r="J624" s="34">
        <f t="shared" si="197"/>
        <v>44120</v>
      </c>
      <c r="K624" s="2">
        <f t="shared" si="198"/>
        <v>419</v>
      </c>
      <c r="L624" s="129">
        <f t="shared" si="190"/>
        <v>13</v>
      </c>
      <c r="M624" s="130">
        <f t="shared" si="191"/>
        <v>1.208018249</v>
      </c>
      <c r="N624" s="11">
        <f t="shared" ca="1" si="199"/>
        <v>1.329180136</v>
      </c>
      <c r="O624" s="17">
        <f t="shared" si="200"/>
        <v>0</v>
      </c>
      <c r="P624" s="13">
        <f t="shared" ca="1" si="201"/>
        <v>329.180136</v>
      </c>
      <c r="Q624" s="13">
        <f t="shared" ca="1" si="192"/>
        <v>13.12592012</v>
      </c>
      <c r="R624" s="20">
        <f t="shared" si="176"/>
        <v>0</v>
      </c>
      <c r="S624" s="13">
        <f t="shared" si="202"/>
        <v>0</v>
      </c>
      <c r="T624" s="4" t="str">
        <f t="shared" si="203"/>
        <v>A+J=</v>
      </c>
      <c r="U624" s="34">
        <f t="shared" si="204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5.75" x14ac:dyDescent="0.25">
      <c r="A625" s="42">
        <f t="shared" si="177"/>
        <v>44733</v>
      </c>
      <c r="B625" s="132">
        <f t="shared" ca="1" si="189"/>
        <v>1343.6122901200001</v>
      </c>
      <c r="C625" s="6">
        <f t="shared" si="193"/>
        <v>1000</v>
      </c>
      <c r="D625" s="12">
        <f ca="1">IF(A625&lt;$B$1,VLOOKUP(A625,[1]DI!$A$4:$B$15000,2,FALSE),0)</f>
        <v>0.13150000000000001</v>
      </c>
      <c r="E625" s="13">
        <f t="shared" ca="1" si="194"/>
        <v>1.0004903700000001</v>
      </c>
      <c r="F625" s="13">
        <f ca="1">(TRUNC(PRODUCT($E$12:$E624),16))</f>
        <v>1.10083761060495</v>
      </c>
      <c r="G625" s="13">
        <f t="shared" si="195"/>
        <v>1</v>
      </c>
      <c r="H625" s="13">
        <f t="shared" ca="1" si="196"/>
        <v>1.1008376099999999</v>
      </c>
      <c r="I625" s="128">
        <f t="shared" si="180"/>
        <v>0.13200000000000001</v>
      </c>
      <c r="J625" s="34">
        <f t="shared" si="197"/>
        <v>44120</v>
      </c>
      <c r="K625" s="2">
        <f t="shared" si="198"/>
        <v>420</v>
      </c>
      <c r="L625" s="129">
        <f t="shared" si="190"/>
        <v>14</v>
      </c>
      <c r="M625" s="130">
        <f t="shared" si="191"/>
        <v>1.208612749</v>
      </c>
      <c r="N625" s="11">
        <f t="shared" ca="1" si="199"/>
        <v>1.33048637</v>
      </c>
      <c r="O625" s="17">
        <f t="shared" si="200"/>
        <v>0</v>
      </c>
      <c r="P625" s="13">
        <f t="shared" ca="1" si="201"/>
        <v>330.48637000000002</v>
      </c>
      <c r="Q625" s="13">
        <f t="shared" ca="1" si="192"/>
        <v>13.12592012</v>
      </c>
      <c r="R625" s="20">
        <f t="shared" si="176"/>
        <v>0</v>
      </c>
      <c r="S625" s="13">
        <f t="shared" si="202"/>
        <v>0</v>
      </c>
      <c r="T625" s="4" t="str">
        <f t="shared" si="203"/>
        <v>A+J=</v>
      </c>
      <c r="U625" s="34">
        <f t="shared" si="204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5.75" x14ac:dyDescent="0.25">
      <c r="A626" s="42">
        <f t="shared" si="177"/>
        <v>44734</v>
      </c>
      <c r="B626" s="132">
        <f t="shared" ca="1" si="189"/>
        <v>1344.9198161200002</v>
      </c>
      <c r="C626" s="6">
        <f t="shared" si="193"/>
        <v>1000</v>
      </c>
      <c r="D626" s="12">
        <f ca="1">IF(A626&lt;$B$1,VLOOKUP(A626,[1]DI!$A$4:$B$15000,2,FALSE),0)</f>
        <v>0.13150000000000001</v>
      </c>
      <c r="E626" s="13">
        <f t="shared" ca="1" si="194"/>
        <v>1.0004903700000001</v>
      </c>
      <c r="F626" s="13">
        <f ca="1">(TRUNC(PRODUCT($E$12:$E625),16))</f>
        <v>1.10137742834406</v>
      </c>
      <c r="G626" s="13">
        <f t="shared" si="195"/>
        <v>1</v>
      </c>
      <c r="H626" s="13">
        <f t="shared" ca="1" si="196"/>
        <v>1.1013774300000001</v>
      </c>
      <c r="I626" s="128">
        <f t="shared" si="180"/>
        <v>0.13200000000000001</v>
      </c>
      <c r="J626" s="34">
        <f t="shared" si="197"/>
        <v>44120</v>
      </c>
      <c r="K626" s="2">
        <f t="shared" si="198"/>
        <v>421</v>
      </c>
      <c r="L626" s="129">
        <f t="shared" si="190"/>
        <v>15</v>
      </c>
      <c r="M626" s="130">
        <f t="shared" si="191"/>
        <v>1.209207543</v>
      </c>
      <c r="N626" s="11">
        <f t="shared" ca="1" si="199"/>
        <v>1.331793896</v>
      </c>
      <c r="O626" s="17">
        <f t="shared" si="200"/>
        <v>0</v>
      </c>
      <c r="P626" s="13">
        <f t="shared" ca="1" si="201"/>
        <v>331.79389600000002</v>
      </c>
      <c r="Q626" s="13">
        <f t="shared" ca="1" si="192"/>
        <v>13.12592012</v>
      </c>
      <c r="R626" s="20">
        <f t="shared" si="176"/>
        <v>0</v>
      </c>
      <c r="S626" s="13">
        <f t="shared" si="202"/>
        <v>0</v>
      </c>
      <c r="T626" s="4" t="str">
        <f t="shared" si="203"/>
        <v>A+J=</v>
      </c>
      <c r="U626" s="34">
        <f t="shared" si="204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5.75" x14ac:dyDescent="0.25">
      <c r="A627" s="42">
        <f t="shared" si="177"/>
        <v>44735</v>
      </c>
      <c r="B627" s="132">
        <f t="shared" ca="1" si="189"/>
        <v>1346.2286211200001</v>
      </c>
      <c r="C627" s="6">
        <f t="shared" si="193"/>
        <v>1000</v>
      </c>
      <c r="D627" s="12">
        <f ca="1">IF(A627&lt;$B$1,VLOOKUP(A627,[1]DI!$A$4:$B$15000,2,FALSE),0)</f>
        <v>0.13150000000000001</v>
      </c>
      <c r="E627" s="13">
        <f t="shared" ca="1" si="194"/>
        <v>1.0004903700000001</v>
      </c>
      <c r="F627" s="13">
        <f ca="1">(TRUNC(PRODUCT($E$12:$E626),16))</f>
        <v>1.1019175107935999</v>
      </c>
      <c r="G627" s="13">
        <f t="shared" si="195"/>
        <v>1</v>
      </c>
      <c r="H627" s="13">
        <f t="shared" ca="1" si="196"/>
        <v>1.10191751</v>
      </c>
      <c r="I627" s="128">
        <f t="shared" si="180"/>
        <v>0.13200000000000001</v>
      </c>
      <c r="J627" s="34">
        <f t="shared" si="197"/>
        <v>44120</v>
      </c>
      <c r="K627" s="2">
        <f t="shared" si="198"/>
        <v>422</v>
      </c>
      <c r="L627" s="129">
        <f t="shared" si="190"/>
        <v>16</v>
      </c>
      <c r="M627" s="130">
        <f t="shared" si="191"/>
        <v>1.2098026289999999</v>
      </c>
      <c r="N627" s="11">
        <f t="shared" ca="1" si="199"/>
        <v>1.3331027010000001</v>
      </c>
      <c r="O627" s="17">
        <f t="shared" si="200"/>
        <v>0</v>
      </c>
      <c r="P627" s="13">
        <f t="shared" ca="1" si="201"/>
        <v>333.10270100000002</v>
      </c>
      <c r="Q627" s="13">
        <f t="shared" ca="1" si="192"/>
        <v>13.12592012</v>
      </c>
      <c r="R627" s="20">
        <f t="shared" si="176"/>
        <v>0</v>
      </c>
      <c r="S627" s="13">
        <f t="shared" si="202"/>
        <v>0</v>
      </c>
      <c r="T627" s="4" t="str">
        <f t="shared" si="203"/>
        <v>A+J=</v>
      </c>
      <c r="U627" s="34">
        <f t="shared" si="204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5.75" x14ac:dyDescent="0.25">
      <c r="A628" s="42">
        <f t="shared" si="177"/>
        <v>44736</v>
      </c>
      <c r="B628" s="132">
        <f t="shared" ca="1" si="189"/>
        <v>1347.53871712</v>
      </c>
      <c r="C628" s="6">
        <f t="shared" si="193"/>
        <v>1000</v>
      </c>
      <c r="D628" s="12">
        <f ca="1">IF(A628&lt;$B$1,VLOOKUP(A628,[1]DI!$A$4:$B$15000,2,FALSE),0)</f>
        <v>0.13150000000000001</v>
      </c>
      <c r="E628" s="13">
        <f t="shared" ca="1" si="194"/>
        <v>1.0004903700000001</v>
      </c>
      <c r="F628" s="13">
        <f ca="1">(TRUNC(PRODUCT($E$12:$E627),16))</f>
        <v>1.1024578580833699</v>
      </c>
      <c r="G628" s="13">
        <f t="shared" si="195"/>
        <v>1</v>
      </c>
      <c r="H628" s="13">
        <f t="shared" ca="1" si="196"/>
        <v>1.1024578599999999</v>
      </c>
      <c r="I628" s="128">
        <f t="shared" si="180"/>
        <v>0.13200000000000001</v>
      </c>
      <c r="J628" s="34">
        <f t="shared" si="197"/>
        <v>44120</v>
      </c>
      <c r="K628" s="2">
        <f t="shared" si="198"/>
        <v>423</v>
      </c>
      <c r="L628" s="129">
        <f t="shared" si="190"/>
        <v>17</v>
      </c>
      <c r="M628" s="130">
        <f t="shared" si="191"/>
        <v>1.210398007</v>
      </c>
      <c r="N628" s="11">
        <f t="shared" ca="1" si="199"/>
        <v>1.3344127969999999</v>
      </c>
      <c r="O628" s="17">
        <f t="shared" si="200"/>
        <v>0</v>
      </c>
      <c r="P628" s="13">
        <f t="shared" ca="1" si="201"/>
        <v>334.41279700000001</v>
      </c>
      <c r="Q628" s="13">
        <f t="shared" ca="1" si="192"/>
        <v>13.12592012</v>
      </c>
      <c r="R628" s="20">
        <f t="shared" si="176"/>
        <v>0</v>
      </c>
      <c r="S628" s="13">
        <f t="shared" si="202"/>
        <v>0</v>
      </c>
      <c r="T628" s="4" t="str">
        <f t="shared" si="203"/>
        <v>A+J=</v>
      </c>
      <c r="U628" s="34">
        <f t="shared" si="204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5.75" x14ac:dyDescent="0.25">
      <c r="A629" s="42">
        <f t="shared" si="177"/>
        <v>44737</v>
      </c>
      <c r="B629" s="132">
        <f t="shared" ca="1" si="189"/>
        <v>1348.8500951200001</v>
      </c>
      <c r="C629" s="6">
        <f t="shared" si="193"/>
        <v>1000</v>
      </c>
      <c r="D629" s="12">
        <f ca="1">IF(A629&lt;$B$1,VLOOKUP(A629,[1]DI!$A$4:$B$15000,2,FALSE),0)</f>
        <v>0</v>
      </c>
      <c r="E629" s="13">
        <f t="shared" ca="1" si="194"/>
        <v>1</v>
      </c>
      <c r="F629" s="13">
        <f ca="1">(TRUNC(PRODUCT($E$12:$E628),16))</f>
        <v>1.1029984703432401</v>
      </c>
      <c r="G629" s="13">
        <f t="shared" si="195"/>
        <v>1</v>
      </c>
      <c r="H629" s="13">
        <f t="shared" ca="1" si="196"/>
        <v>1.10299847</v>
      </c>
      <c r="I629" s="128">
        <f t="shared" si="180"/>
        <v>0.13200000000000001</v>
      </c>
      <c r="J629" s="34">
        <f t="shared" si="197"/>
        <v>44120</v>
      </c>
      <c r="K629" s="2">
        <f t="shared" si="198"/>
        <v>423</v>
      </c>
      <c r="L629" s="129">
        <f t="shared" si="190"/>
        <v>18</v>
      </c>
      <c r="M629" s="130">
        <f t="shared" si="191"/>
        <v>1.210993679</v>
      </c>
      <c r="N629" s="11">
        <f t="shared" ca="1" si="199"/>
        <v>1.335724175</v>
      </c>
      <c r="O629" s="17">
        <f t="shared" si="200"/>
        <v>0</v>
      </c>
      <c r="P629" s="13">
        <f t="shared" ca="1" si="201"/>
        <v>335.724175</v>
      </c>
      <c r="Q629" s="13">
        <f t="shared" ca="1" si="192"/>
        <v>13.12592012</v>
      </c>
      <c r="R629" s="20">
        <f t="shared" si="176"/>
        <v>0</v>
      </c>
      <c r="S629" s="13">
        <f t="shared" si="202"/>
        <v>0</v>
      </c>
      <c r="T629" s="4" t="str">
        <f t="shared" si="203"/>
        <v>A+J=</v>
      </c>
      <c r="U629" s="34">
        <f t="shared" si="204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5.75" x14ac:dyDescent="0.25">
      <c r="A630" s="42">
        <f t="shared" si="177"/>
        <v>44738</v>
      </c>
      <c r="B630" s="132">
        <f t="shared" ca="1" si="189"/>
        <v>1348.8500951200001</v>
      </c>
      <c r="C630" s="6">
        <f t="shared" si="193"/>
        <v>1000</v>
      </c>
      <c r="D630" s="12">
        <f ca="1">IF(A630&lt;$B$1,VLOOKUP(A630,[1]DI!$A$4:$B$15000,2,FALSE),0)</f>
        <v>0</v>
      </c>
      <c r="E630" s="13">
        <f t="shared" ca="1" si="194"/>
        <v>1</v>
      </c>
      <c r="F630" s="13">
        <f ca="1">(TRUNC(PRODUCT($E$12:$E629),16))</f>
        <v>1.1029984703432401</v>
      </c>
      <c r="G630" s="13">
        <f t="shared" si="195"/>
        <v>1</v>
      </c>
      <c r="H630" s="13">
        <f t="shared" ca="1" si="196"/>
        <v>1.10299847</v>
      </c>
      <c r="I630" s="128">
        <f t="shared" si="180"/>
        <v>0.13200000000000001</v>
      </c>
      <c r="J630" s="34">
        <f t="shared" si="197"/>
        <v>44120</v>
      </c>
      <c r="K630" s="2">
        <f t="shared" si="198"/>
        <v>423</v>
      </c>
      <c r="L630" s="129">
        <f t="shared" si="190"/>
        <v>18</v>
      </c>
      <c r="M630" s="130">
        <f t="shared" si="191"/>
        <v>1.210993679</v>
      </c>
      <c r="N630" s="11">
        <f t="shared" ca="1" si="199"/>
        <v>1.335724175</v>
      </c>
      <c r="O630" s="17">
        <f t="shared" si="200"/>
        <v>0</v>
      </c>
      <c r="P630" s="13">
        <f t="shared" ca="1" si="201"/>
        <v>335.724175</v>
      </c>
      <c r="Q630" s="13">
        <f t="shared" ca="1" si="192"/>
        <v>13.12592012</v>
      </c>
      <c r="R630" s="20">
        <f t="shared" si="176"/>
        <v>0</v>
      </c>
      <c r="S630" s="13">
        <f t="shared" si="202"/>
        <v>0</v>
      </c>
      <c r="T630" s="4" t="str">
        <f t="shared" si="203"/>
        <v>A+J=</v>
      </c>
      <c r="U630" s="34">
        <f t="shared" si="204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5.75" x14ac:dyDescent="0.25">
      <c r="A631" s="42">
        <f t="shared" si="177"/>
        <v>44739</v>
      </c>
      <c r="B631" s="132">
        <f t="shared" ca="1" si="189"/>
        <v>1348.8500951200001</v>
      </c>
      <c r="C631" s="6">
        <f t="shared" si="193"/>
        <v>1000</v>
      </c>
      <c r="D631" s="12">
        <f ca="1">IF(A631&lt;$B$1,VLOOKUP(A631,[1]DI!$A$4:$B$15000,2,FALSE),0)</f>
        <v>0.13150000000000001</v>
      </c>
      <c r="E631" s="13">
        <f t="shared" ca="1" si="194"/>
        <v>1.0004903700000001</v>
      </c>
      <c r="F631" s="13">
        <f ca="1">(TRUNC(PRODUCT($E$12:$E630),16))</f>
        <v>1.1029984703432401</v>
      </c>
      <c r="G631" s="13">
        <f t="shared" si="195"/>
        <v>1</v>
      </c>
      <c r="H631" s="13">
        <f t="shared" ca="1" si="196"/>
        <v>1.10299847</v>
      </c>
      <c r="I631" s="128">
        <f t="shared" si="180"/>
        <v>0.13200000000000001</v>
      </c>
      <c r="J631" s="34">
        <f t="shared" si="197"/>
        <v>44120</v>
      </c>
      <c r="K631" s="2">
        <f t="shared" si="198"/>
        <v>424</v>
      </c>
      <c r="L631" s="129">
        <f t="shared" si="190"/>
        <v>18</v>
      </c>
      <c r="M631" s="130">
        <f t="shared" si="191"/>
        <v>1.210993679</v>
      </c>
      <c r="N631" s="11">
        <f t="shared" ca="1" si="199"/>
        <v>1.335724175</v>
      </c>
      <c r="O631" s="17">
        <f t="shared" si="200"/>
        <v>0</v>
      </c>
      <c r="P631" s="13">
        <f t="shared" ca="1" si="201"/>
        <v>335.724175</v>
      </c>
      <c r="Q631" s="13">
        <f t="shared" ca="1" si="192"/>
        <v>13.12592012</v>
      </c>
      <c r="R631" s="20">
        <f t="shared" si="176"/>
        <v>0</v>
      </c>
      <c r="S631" s="13">
        <f t="shared" si="202"/>
        <v>0</v>
      </c>
      <c r="T631" s="4" t="str">
        <f t="shared" si="203"/>
        <v>A+J=</v>
      </c>
      <c r="U631" s="34">
        <f t="shared" si="204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5.75" x14ac:dyDescent="0.25">
      <c r="A632" s="42">
        <f t="shared" si="177"/>
        <v>44740</v>
      </c>
      <c r="B632" s="132">
        <f t="shared" ca="1" si="189"/>
        <v>1350.16276812</v>
      </c>
      <c r="C632" s="6">
        <f t="shared" si="193"/>
        <v>1000</v>
      </c>
      <c r="D632" s="12">
        <f ca="1">IF(A632&lt;$B$1,VLOOKUP(A632,[1]DI!$A$4:$B$15000,2,FALSE),0)</f>
        <v>0.13150000000000001</v>
      </c>
      <c r="E632" s="13">
        <f t="shared" ca="1" si="194"/>
        <v>1.0004903700000001</v>
      </c>
      <c r="F632" s="13">
        <f ca="1">(TRUNC(PRODUCT($E$12:$E631),16))</f>
        <v>1.1035393477031401</v>
      </c>
      <c r="G632" s="13">
        <f t="shared" si="195"/>
        <v>1</v>
      </c>
      <c r="H632" s="13">
        <f t="shared" ca="1" si="196"/>
        <v>1.1035393499999999</v>
      </c>
      <c r="I632" s="128">
        <f t="shared" si="180"/>
        <v>0.13200000000000001</v>
      </c>
      <c r="J632" s="34">
        <f t="shared" si="197"/>
        <v>44120</v>
      </c>
      <c r="K632" s="2">
        <f t="shared" si="198"/>
        <v>425</v>
      </c>
      <c r="L632" s="129">
        <f t="shared" si="190"/>
        <v>19</v>
      </c>
      <c r="M632" s="130">
        <f t="shared" si="191"/>
        <v>1.211589644</v>
      </c>
      <c r="N632" s="11">
        <f t="shared" ca="1" si="199"/>
        <v>1.3370368479999999</v>
      </c>
      <c r="O632" s="17">
        <f t="shared" si="200"/>
        <v>0</v>
      </c>
      <c r="P632" s="13">
        <f t="shared" ca="1" si="201"/>
        <v>337.03684800000002</v>
      </c>
      <c r="Q632" s="13">
        <f t="shared" ca="1" si="192"/>
        <v>13.12592012</v>
      </c>
      <c r="R632" s="20">
        <f t="shared" si="176"/>
        <v>0</v>
      </c>
      <c r="S632" s="13">
        <f t="shared" si="202"/>
        <v>0</v>
      </c>
      <c r="T632" s="4" t="str">
        <f t="shared" si="203"/>
        <v>A+J=</v>
      </c>
      <c r="U632" s="34">
        <f t="shared" si="204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5.75" x14ac:dyDescent="0.25">
      <c r="A633" s="42">
        <f t="shared" si="177"/>
        <v>44741</v>
      </c>
      <c r="B633" s="132">
        <f t="shared" ca="1" si="189"/>
        <v>1351.47672612</v>
      </c>
      <c r="C633" s="6">
        <f t="shared" si="193"/>
        <v>1000</v>
      </c>
      <c r="D633" s="12">
        <f ca="1">IF(A633&lt;$B$1,VLOOKUP(A633,[1]DI!$A$4:$B$15000,2,FALSE),0)</f>
        <v>0.13150000000000001</v>
      </c>
      <c r="E633" s="13">
        <f t="shared" ca="1" si="194"/>
        <v>1.0004903700000001</v>
      </c>
      <c r="F633" s="13">
        <f ca="1">(TRUNC(PRODUCT($E$12:$E632),16))</f>
        <v>1.1040804902930701</v>
      </c>
      <c r="G633" s="13">
        <f t="shared" si="195"/>
        <v>1</v>
      </c>
      <c r="H633" s="13">
        <f t="shared" ca="1" si="196"/>
        <v>1.1040804900000001</v>
      </c>
      <c r="I633" s="128">
        <f t="shared" si="180"/>
        <v>0.13200000000000001</v>
      </c>
      <c r="J633" s="34">
        <f t="shared" si="197"/>
        <v>44120</v>
      </c>
      <c r="K633" s="2">
        <f t="shared" si="198"/>
        <v>426</v>
      </c>
      <c r="L633" s="129">
        <f t="shared" si="190"/>
        <v>20</v>
      </c>
      <c r="M633" s="130">
        <f t="shared" si="191"/>
        <v>1.212185903</v>
      </c>
      <c r="N633" s="11">
        <f t="shared" ca="1" si="199"/>
        <v>1.338350806</v>
      </c>
      <c r="O633" s="17">
        <f t="shared" si="200"/>
        <v>0</v>
      </c>
      <c r="P633" s="13">
        <f t="shared" ca="1" si="201"/>
        <v>338.35080599999998</v>
      </c>
      <c r="Q633" s="13">
        <f t="shared" ca="1" si="192"/>
        <v>13.12592012</v>
      </c>
      <c r="R633" s="20">
        <f t="shared" si="176"/>
        <v>0</v>
      </c>
      <c r="S633" s="13">
        <f t="shared" si="202"/>
        <v>0</v>
      </c>
      <c r="T633" s="4" t="str">
        <f t="shared" si="203"/>
        <v>A+J=</v>
      </c>
      <c r="U633" s="34">
        <f t="shared" si="204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44742</v>
      </c>
      <c r="B634" s="132">
        <f t="shared" ca="1" si="189"/>
        <v>1352.7919791200002</v>
      </c>
      <c r="C634" s="6">
        <f t="shared" si="193"/>
        <v>1000</v>
      </c>
      <c r="D634" s="12">
        <f ca="1">IF(A634&lt;$B$1,VLOOKUP(A634,[1]DI!$A$4:$B$15000,2,FALSE),0)</f>
        <v>0.13150000000000001</v>
      </c>
      <c r="E634" s="13">
        <f t="shared" ca="1" si="194"/>
        <v>1.0004903700000001</v>
      </c>
      <c r="F634" s="13">
        <f ca="1">(TRUNC(PRODUCT($E$12:$E633),16))</f>
        <v>1.1046218982431</v>
      </c>
      <c r="G634" s="13">
        <f t="shared" si="195"/>
        <v>1</v>
      </c>
      <c r="H634" s="13">
        <f t="shared" ca="1" si="196"/>
        <v>1.1046218999999999</v>
      </c>
      <c r="I634" s="128">
        <f t="shared" si="180"/>
        <v>0.13200000000000001</v>
      </c>
      <c r="J634" s="34">
        <f t="shared" si="197"/>
        <v>44120</v>
      </c>
      <c r="K634" s="2">
        <f t="shared" si="198"/>
        <v>427</v>
      </c>
      <c r="L634" s="129">
        <f t="shared" si="190"/>
        <v>21</v>
      </c>
      <c r="M634" s="130">
        <f t="shared" si="191"/>
        <v>1.2127824540000001</v>
      </c>
      <c r="N634" s="11">
        <f t="shared" ca="1" si="199"/>
        <v>1.339666059</v>
      </c>
      <c r="O634" s="17">
        <f t="shared" si="200"/>
        <v>0</v>
      </c>
      <c r="P634" s="13">
        <f t="shared" ca="1" si="201"/>
        <v>339.66605900000002</v>
      </c>
      <c r="Q634" s="13">
        <f t="shared" ca="1" si="192"/>
        <v>13.12592012</v>
      </c>
      <c r="R634" s="20">
        <f t="shared" si="176"/>
        <v>0</v>
      </c>
      <c r="S634" s="13">
        <f t="shared" si="202"/>
        <v>0</v>
      </c>
      <c r="T634" s="4" t="str">
        <f t="shared" si="203"/>
        <v>A+J=</v>
      </c>
      <c r="U634" s="34">
        <f t="shared" si="204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44743</v>
      </c>
      <c r="B635" s="132">
        <f t="shared" ca="1" si="189"/>
        <v>1354.10851912</v>
      </c>
      <c r="C635" s="6">
        <f t="shared" si="193"/>
        <v>1000</v>
      </c>
      <c r="D635" s="12">
        <f ca="1">IF(A635&lt;$B$1,VLOOKUP(A635,[1]DI!$A$4:$B$15000,2,FALSE),0)</f>
        <v>0.13150000000000001</v>
      </c>
      <c r="E635" s="13">
        <f t="shared" ca="1" si="194"/>
        <v>1.0004903700000001</v>
      </c>
      <c r="F635" s="13">
        <f ca="1">(TRUNC(PRODUCT($E$12:$E634),16))</f>
        <v>1.1051635716833399</v>
      </c>
      <c r="G635" s="13">
        <f t="shared" si="195"/>
        <v>1</v>
      </c>
      <c r="H635" s="13">
        <f t="shared" ca="1" si="196"/>
        <v>1.10516357</v>
      </c>
      <c r="I635" s="128">
        <f t="shared" si="180"/>
        <v>0.13200000000000001</v>
      </c>
      <c r="J635" s="34">
        <f t="shared" si="197"/>
        <v>44120</v>
      </c>
      <c r="K635" s="2">
        <f t="shared" si="198"/>
        <v>428</v>
      </c>
      <c r="L635" s="129">
        <f t="shared" si="190"/>
        <v>22</v>
      </c>
      <c r="M635" s="130">
        <f t="shared" si="191"/>
        <v>1.2133792999999999</v>
      </c>
      <c r="N635" s="11">
        <f t="shared" ca="1" si="199"/>
        <v>1.3409825989999999</v>
      </c>
      <c r="O635" s="17">
        <f t="shared" si="200"/>
        <v>0</v>
      </c>
      <c r="P635" s="13">
        <f t="shared" ca="1" si="201"/>
        <v>340.98259899999999</v>
      </c>
      <c r="Q635" s="13">
        <f t="shared" ca="1" si="192"/>
        <v>13.12592012</v>
      </c>
      <c r="R635" s="20">
        <f t="shared" si="176"/>
        <v>0</v>
      </c>
      <c r="S635" s="13">
        <f t="shared" si="202"/>
        <v>0</v>
      </c>
      <c r="T635" s="4" t="str">
        <f t="shared" si="203"/>
        <v>A+J=</v>
      </c>
      <c r="U635" s="34">
        <f t="shared" si="204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44744</v>
      </c>
      <c r="B636" s="132">
        <f t="shared" ca="1" si="189"/>
        <v>1355.42635812</v>
      </c>
      <c r="C636" s="6">
        <f t="shared" si="193"/>
        <v>1000</v>
      </c>
      <c r="D636" s="12">
        <f ca="1">IF(A636&lt;$B$1,VLOOKUP(A636,[1]DI!$A$4:$B$15000,2,FALSE),0)</f>
        <v>0</v>
      </c>
      <c r="E636" s="13">
        <f t="shared" ca="1" si="194"/>
        <v>1</v>
      </c>
      <c r="F636" s="13">
        <f ca="1">(TRUNC(PRODUCT($E$12:$E635),16))</f>
        <v>1.1057055107439899</v>
      </c>
      <c r="G636" s="13">
        <f t="shared" si="195"/>
        <v>1</v>
      </c>
      <c r="H636" s="13">
        <f t="shared" ca="1" si="196"/>
        <v>1.1057055099999999</v>
      </c>
      <c r="I636" s="128">
        <f t="shared" si="180"/>
        <v>0.13200000000000001</v>
      </c>
      <c r="J636" s="34">
        <f t="shared" si="197"/>
        <v>44120</v>
      </c>
      <c r="K636" s="2">
        <f t="shared" si="198"/>
        <v>428</v>
      </c>
      <c r="L636" s="129">
        <f t="shared" si="190"/>
        <v>23</v>
      </c>
      <c r="M636" s="130">
        <f t="shared" si="191"/>
        <v>1.2139764390000001</v>
      </c>
      <c r="N636" s="11">
        <f t="shared" ca="1" si="199"/>
        <v>1.3423004380000001</v>
      </c>
      <c r="O636" s="17">
        <f t="shared" si="200"/>
        <v>0</v>
      </c>
      <c r="P636" s="13">
        <f t="shared" ca="1" si="201"/>
        <v>342.30043799999999</v>
      </c>
      <c r="Q636" s="13">
        <f t="shared" ca="1" si="192"/>
        <v>13.12592012</v>
      </c>
      <c r="R636" s="20">
        <f t="shared" si="176"/>
        <v>0</v>
      </c>
      <c r="S636" s="13">
        <f t="shared" si="202"/>
        <v>0</v>
      </c>
      <c r="T636" s="4" t="str">
        <f t="shared" si="203"/>
        <v>A+J=</v>
      </c>
      <c r="U636" s="34">
        <f t="shared" si="204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44745</v>
      </c>
      <c r="B637" s="132">
        <f t="shared" ca="1" si="189"/>
        <v>1355.42635812</v>
      </c>
      <c r="C637" s="6">
        <f t="shared" si="193"/>
        <v>1000</v>
      </c>
      <c r="D637" s="12">
        <f ca="1">IF(A637&lt;$B$1,VLOOKUP(A637,[1]DI!$A$4:$B$15000,2,FALSE),0)</f>
        <v>0</v>
      </c>
      <c r="E637" s="13">
        <f t="shared" ca="1" si="194"/>
        <v>1</v>
      </c>
      <c r="F637" s="13">
        <f ca="1">(TRUNC(PRODUCT($E$12:$E636),16))</f>
        <v>1.1057055107439899</v>
      </c>
      <c r="G637" s="13">
        <f t="shared" si="195"/>
        <v>1</v>
      </c>
      <c r="H637" s="13">
        <f t="shared" ca="1" si="196"/>
        <v>1.1057055099999999</v>
      </c>
      <c r="I637" s="128">
        <f t="shared" si="180"/>
        <v>0.13200000000000001</v>
      </c>
      <c r="J637" s="34">
        <f t="shared" si="197"/>
        <v>44120</v>
      </c>
      <c r="K637" s="2">
        <f t="shared" si="198"/>
        <v>428</v>
      </c>
      <c r="L637" s="129">
        <f t="shared" si="190"/>
        <v>23</v>
      </c>
      <c r="M637" s="130">
        <f t="shared" si="191"/>
        <v>1.2139764390000001</v>
      </c>
      <c r="N637" s="11">
        <f t="shared" ca="1" si="199"/>
        <v>1.3423004380000001</v>
      </c>
      <c r="O637" s="17">
        <f t="shared" si="200"/>
        <v>0</v>
      </c>
      <c r="P637" s="13">
        <f t="shared" ca="1" si="201"/>
        <v>342.30043799999999</v>
      </c>
      <c r="Q637" s="13">
        <f t="shared" ca="1" si="192"/>
        <v>13.12592012</v>
      </c>
      <c r="R637" s="20">
        <f t="shared" si="176"/>
        <v>0</v>
      </c>
      <c r="S637" s="13">
        <f t="shared" si="202"/>
        <v>0</v>
      </c>
      <c r="T637" s="4" t="str">
        <f t="shared" si="203"/>
        <v>A+J=</v>
      </c>
      <c r="U637" s="34">
        <f t="shared" si="204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44746</v>
      </c>
      <c r="B638" s="132">
        <f t="shared" ca="1" si="189"/>
        <v>1355.42635812</v>
      </c>
      <c r="C638" s="6">
        <f t="shared" si="193"/>
        <v>1000</v>
      </c>
      <c r="D638" s="12">
        <f ca="1">IF(A638&lt;$B$1,VLOOKUP(A638,[1]DI!$A$4:$B$15000,2,FALSE),0)</f>
        <v>0.13150000000000001</v>
      </c>
      <c r="E638" s="13">
        <f t="shared" ca="1" si="194"/>
        <v>1.0004903700000001</v>
      </c>
      <c r="F638" s="13">
        <f ca="1">(TRUNC(PRODUCT($E$12:$E637),16))</f>
        <v>1.1057055107439899</v>
      </c>
      <c r="G638" s="13">
        <f t="shared" si="195"/>
        <v>1</v>
      </c>
      <c r="H638" s="13">
        <f t="shared" ca="1" si="196"/>
        <v>1.1057055099999999</v>
      </c>
      <c r="I638" s="128">
        <f t="shared" si="180"/>
        <v>0.13200000000000001</v>
      </c>
      <c r="J638" s="34">
        <f t="shared" si="197"/>
        <v>44120</v>
      </c>
      <c r="K638" s="2">
        <f t="shared" si="198"/>
        <v>429</v>
      </c>
      <c r="L638" s="129">
        <f t="shared" si="190"/>
        <v>23</v>
      </c>
      <c r="M638" s="130">
        <f t="shared" si="191"/>
        <v>1.2139764390000001</v>
      </c>
      <c r="N638" s="11">
        <f t="shared" ca="1" si="199"/>
        <v>1.3423004380000001</v>
      </c>
      <c r="O638" s="17">
        <f t="shared" si="200"/>
        <v>0</v>
      </c>
      <c r="P638" s="13">
        <f t="shared" ca="1" si="201"/>
        <v>342.30043799999999</v>
      </c>
      <c r="Q638" s="13">
        <f t="shared" ca="1" si="192"/>
        <v>13.12592012</v>
      </c>
      <c r="R638" s="20">
        <f t="shared" si="176"/>
        <v>0</v>
      </c>
      <c r="S638" s="13">
        <f t="shared" si="202"/>
        <v>0</v>
      </c>
      <c r="T638" s="4" t="str">
        <f t="shared" si="203"/>
        <v>A+J=</v>
      </c>
      <c r="U638" s="34">
        <f t="shared" si="204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44747</v>
      </c>
      <c r="B639" s="132">
        <f t="shared" ca="1" si="189"/>
        <v>1356.74549712</v>
      </c>
      <c r="C639" s="6">
        <f t="shared" si="193"/>
        <v>1000</v>
      </c>
      <c r="D639" s="12">
        <f ca="1">IF(A639&lt;$B$1,VLOOKUP(A639,[1]DI!$A$4:$B$15000,2,FALSE),0)</f>
        <v>0.13150000000000001</v>
      </c>
      <c r="E639" s="13">
        <f t="shared" ca="1" si="194"/>
        <v>1.0004903700000001</v>
      </c>
      <c r="F639" s="13">
        <f ca="1">(TRUNC(PRODUCT($E$12:$E638),16))</f>
        <v>1.1062477155552899</v>
      </c>
      <c r="G639" s="13">
        <f t="shared" si="195"/>
        <v>1</v>
      </c>
      <c r="H639" s="13">
        <f t="shared" ca="1" si="196"/>
        <v>1.10624772</v>
      </c>
      <c r="I639" s="128">
        <f t="shared" si="180"/>
        <v>0.13200000000000001</v>
      </c>
      <c r="J639" s="34">
        <f t="shared" si="197"/>
        <v>44120</v>
      </c>
      <c r="K639" s="2">
        <f t="shared" si="198"/>
        <v>430</v>
      </c>
      <c r="L639" s="129">
        <f t="shared" si="190"/>
        <v>24</v>
      </c>
      <c r="M639" s="130">
        <f t="shared" si="191"/>
        <v>1.2145738720000001</v>
      </c>
      <c r="N639" s="11">
        <f t="shared" ca="1" si="199"/>
        <v>1.3436195769999999</v>
      </c>
      <c r="O639" s="17">
        <f t="shared" si="200"/>
        <v>0</v>
      </c>
      <c r="P639" s="13">
        <f t="shared" ca="1" si="201"/>
        <v>343.61957699999999</v>
      </c>
      <c r="Q639" s="13">
        <f t="shared" ca="1" si="192"/>
        <v>13.12592012</v>
      </c>
      <c r="R639" s="20">
        <f t="shared" si="176"/>
        <v>0</v>
      </c>
      <c r="S639" s="13">
        <f t="shared" si="202"/>
        <v>0</v>
      </c>
      <c r="T639" s="4" t="str">
        <f t="shared" si="203"/>
        <v>A+J=</v>
      </c>
      <c r="U639" s="34">
        <f t="shared" si="204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44748</v>
      </c>
      <c r="B640" s="132">
        <f t="shared" ca="1" si="189"/>
        <v>1358.0659241200001</v>
      </c>
      <c r="C640" s="6">
        <f t="shared" si="193"/>
        <v>1000</v>
      </c>
      <c r="D640" s="12">
        <f ca="1">IF(A640&lt;$B$1,VLOOKUP(A640,[1]DI!$A$4:$B$15000,2,FALSE),0)</f>
        <v>0.13150000000000001</v>
      </c>
      <c r="E640" s="13">
        <f t="shared" ca="1" si="194"/>
        <v>1.0004903700000001</v>
      </c>
      <c r="F640" s="13">
        <f ca="1">(TRUNC(PRODUCT($E$12:$E639),16))</f>
        <v>1.10679018624757</v>
      </c>
      <c r="G640" s="13">
        <f t="shared" si="195"/>
        <v>1</v>
      </c>
      <c r="H640" s="13">
        <f t="shared" ca="1" si="196"/>
        <v>1.1067901899999999</v>
      </c>
      <c r="I640" s="128">
        <f t="shared" si="180"/>
        <v>0.13200000000000001</v>
      </c>
      <c r="J640" s="34">
        <f t="shared" si="197"/>
        <v>44120</v>
      </c>
      <c r="K640" s="2">
        <f t="shared" si="198"/>
        <v>431</v>
      </c>
      <c r="L640" s="129">
        <f t="shared" si="190"/>
        <v>25</v>
      </c>
      <c r="M640" s="130">
        <f t="shared" si="191"/>
        <v>1.215171598</v>
      </c>
      <c r="N640" s="11">
        <f t="shared" ca="1" si="199"/>
        <v>1.3449400039999999</v>
      </c>
      <c r="O640" s="17">
        <f t="shared" si="200"/>
        <v>0</v>
      </c>
      <c r="P640" s="13">
        <f t="shared" ca="1" si="201"/>
        <v>344.94000399999999</v>
      </c>
      <c r="Q640" s="13">
        <f t="shared" ca="1" si="192"/>
        <v>13.12592012</v>
      </c>
      <c r="R640" s="20">
        <f t="shared" si="176"/>
        <v>0</v>
      </c>
      <c r="S640" s="13">
        <f t="shared" si="202"/>
        <v>0</v>
      </c>
      <c r="T640" s="4" t="str">
        <f t="shared" si="203"/>
        <v>A+J=</v>
      </c>
      <c r="U640" s="34">
        <f t="shared" si="204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44749</v>
      </c>
      <c r="B641" s="132">
        <f t="shared" ca="1" si="189"/>
        <v>1359.3876431200001</v>
      </c>
      <c r="C641" s="6">
        <f t="shared" si="193"/>
        <v>1000</v>
      </c>
      <c r="D641" s="12">
        <f ca="1">IF(A641&lt;$B$1,VLOOKUP(A641,[1]DI!$A$4:$B$15000,2,FALSE),0)</f>
        <v>0.13150000000000001</v>
      </c>
      <c r="E641" s="13">
        <f t="shared" ca="1" si="194"/>
        <v>1.0004903700000001</v>
      </c>
      <c r="F641" s="13">
        <f ca="1">(TRUNC(PRODUCT($E$12:$E640),16))</f>
        <v>1.1073329229511999</v>
      </c>
      <c r="G641" s="13">
        <f t="shared" si="195"/>
        <v>1</v>
      </c>
      <c r="H641" s="13">
        <f t="shared" ca="1" si="196"/>
        <v>1.1073329199999999</v>
      </c>
      <c r="I641" s="128">
        <f t="shared" si="180"/>
        <v>0.13200000000000001</v>
      </c>
      <c r="J641" s="34">
        <f t="shared" si="197"/>
        <v>44120</v>
      </c>
      <c r="K641" s="2">
        <f t="shared" si="198"/>
        <v>432</v>
      </c>
      <c r="L641" s="129">
        <f t="shared" si="190"/>
        <v>26</v>
      </c>
      <c r="M641" s="130">
        <f t="shared" si="191"/>
        <v>1.2157696200000001</v>
      </c>
      <c r="N641" s="11">
        <f t="shared" ca="1" si="199"/>
        <v>1.346261723</v>
      </c>
      <c r="O641" s="17">
        <f t="shared" si="200"/>
        <v>0</v>
      </c>
      <c r="P641" s="13">
        <f t="shared" ca="1" si="201"/>
        <v>346.26172300000002</v>
      </c>
      <c r="Q641" s="13">
        <f t="shared" ca="1" si="192"/>
        <v>13.12592012</v>
      </c>
      <c r="R641" s="20">
        <f t="shared" si="176"/>
        <v>0</v>
      </c>
      <c r="S641" s="13">
        <f t="shared" si="202"/>
        <v>0</v>
      </c>
      <c r="T641" s="4" t="str">
        <f t="shared" si="203"/>
        <v>A+J=</v>
      </c>
      <c r="U641" s="34">
        <f t="shared" si="204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44750</v>
      </c>
      <c r="B642" s="132">
        <f t="shared" ca="1" si="189"/>
        <v>1360.7106771200001</v>
      </c>
      <c r="C642" s="6">
        <f t="shared" si="193"/>
        <v>1000</v>
      </c>
      <c r="D642" s="12">
        <f ca="1">IF(A642&lt;$B$1,VLOOKUP(A642,[1]DI!$A$4:$B$15000,2,FALSE),0)</f>
        <v>0.13150000000000001</v>
      </c>
      <c r="E642" s="13">
        <f t="shared" ca="1" si="194"/>
        <v>1.0004903700000001</v>
      </c>
      <c r="F642" s="13">
        <f ca="1">(TRUNC(PRODUCT($E$12:$E641),16))</f>
        <v>1.10787592579662</v>
      </c>
      <c r="G642" s="13">
        <f t="shared" si="195"/>
        <v>1</v>
      </c>
      <c r="H642" s="13">
        <f t="shared" ca="1" si="196"/>
        <v>1.1078759300000001</v>
      </c>
      <c r="I642" s="128">
        <f t="shared" si="180"/>
        <v>0.13200000000000001</v>
      </c>
      <c r="J642" s="34">
        <f t="shared" si="197"/>
        <v>44120</v>
      </c>
      <c r="K642" s="2">
        <f t="shared" si="198"/>
        <v>433</v>
      </c>
      <c r="L642" s="129">
        <f t="shared" si="190"/>
        <v>27</v>
      </c>
      <c r="M642" s="130">
        <f t="shared" si="191"/>
        <v>1.2163679350000001</v>
      </c>
      <c r="N642" s="11">
        <f t="shared" ca="1" si="199"/>
        <v>1.3475847569999999</v>
      </c>
      <c r="O642" s="17">
        <f t="shared" si="200"/>
        <v>0</v>
      </c>
      <c r="P642" s="13">
        <f t="shared" ca="1" si="201"/>
        <v>347.58475700000002</v>
      </c>
      <c r="Q642" s="13">
        <f t="shared" ca="1" si="192"/>
        <v>13.12592012</v>
      </c>
      <c r="R642" s="20">
        <f t="shared" si="176"/>
        <v>0</v>
      </c>
      <c r="S642" s="13">
        <f t="shared" si="202"/>
        <v>0</v>
      </c>
      <c r="T642" s="4" t="str">
        <f t="shared" si="203"/>
        <v>A+J=</v>
      </c>
      <c r="U642" s="34">
        <f t="shared" si="204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44751</v>
      </c>
      <c r="B643" s="132">
        <f t="shared" ca="1" si="189"/>
        <v>1362.03499212</v>
      </c>
      <c r="C643" s="6">
        <f t="shared" si="193"/>
        <v>1000</v>
      </c>
      <c r="D643" s="12">
        <f ca="1">IF(A643&lt;$B$1,VLOOKUP(A643,[1]DI!$A$4:$B$15000,2,FALSE),0)</f>
        <v>0</v>
      </c>
      <c r="E643" s="13">
        <f t="shared" ca="1" si="194"/>
        <v>1</v>
      </c>
      <c r="F643" s="13">
        <f ca="1">(TRUNC(PRODUCT($E$12:$E642),16))</f>
        <v>1.10841919491436</v>
      </c>
      <c r="G643" s="13">
        <f t="shared" si="195"/>
        <v>1</v>
      </c>
      <c r="H643" s="13">
        <f t="shared" ca="1" si="196"/>
        <v>1.10841919</v>
      </c>
      <c r="I643" s="128">
        <f t="shared" si="180"/>
        <v>0.13200000000000001</v>
      </c>
      <c r="J643" s="34">
        <f t="shared" si="197"/>
        <v>44120</v>
      </c>
      <c r="K643" s="2">
        <f t="shared" si="198"/>
        <v>433</v>
      </c>
      <c r="L643" s="129">
        <f t="shared" si="190"/>
        <v>28</v>
      </c>
      <c r="M643" s="130">
        <f t="shared" si="191"/>
        <v>1.216966545</v>
      </c>
      <c r="N643" s="11">
        <f t="shared" ca="1" si="199"/>
        <v>1.3489090720000001</v>
      </c>
      <c r="O643" s="17">
        <f t="shared" si="200"/>
        <v>0</v>
      </c>
      <c r="P643" s="13">
        <f t="shared" ca="1" si="201"/>
        <v>348.90907199999998</v>
      </c>
      <c r="Q643" s="13">
        <f t="shared" ca="1" si="192"/>
        <v>13.12592012</v>
      </c>
      <c r="R643" s="20">
        <f t="shared" si="176"/>
        <v>0</v>
      </c>
      <c r="S643" s="13">
        <f t="shared" si="202"/>
        <v>0</v>
      </c>
      <c r="T643" s="4" t="str">
        <f t="shared" si="203"/>
        <v>A+J=</v>
      </c>
      <c r="U643" s="34">
        <f t="shared" si="204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44752</v>
      </c>
      <c r="B644" s="132">
        <f t="shared" ca="1" si="189"/>
        <v>1362.03499212</v>
      </c>
      <c r="C644" s="6">
        <f t="shared" si="193"/>
        <v>1000</v>
      </c>
      <c r="D644" s="12">
        <f ca="1">IF(A644&lt;$B$1,VLOOKUP(A644,[1]DI!$A$4:$B$15000,2,FALSE),0)</f>
        <v>0</v>
      </c>
      <c r="E644" s="13">
        <f t="shared" ca="1" si="194"/>
        <v>1</v>
      </c>
      <c r="F644" s="13">
        <f ca="1">(TRUNC(PRODUCT($E$12:$E643),16))</f>
        <v>1.10841919491436</v>
      </c>
      <c r="G644" s="13">
        <f t="shared" si="195"/>
        <v>1</v>
      </c>
      <c r="H644" s="13">
        <f t="shared" ca="1" si="196"/>
        <v>1.10841919</v>
      </c>
      <c r="I644" s="128">
        <f t="shared" si="180"/>
        <v>0.13200000000000001</v>
      </c>
      <c r="J644" s="34">
        <f t="shared" si="197"/>
        <v>44120</v>
      </c>
      <c r="K644" s="2">
        <f t="shared" si="198"/>
        <v>433</v>
      </c>
      <c r="L644" s="129">
        <f t="shared" si="190"/>
        <v>28</v>
      </c>
      <c r="M644" s="130">
        <f t="shared" si="191"/>
        <v>1.216966545</v>
      </c>
      <c r="N644" s="11">
        <f t="shared" ca="1" si="199"/>
        <v>1.3489090720000001</v>
      </c>
      <c r="O644" s="17">
        <f t="shared" si="200"/>
        <v>0</v>
      </c>
      <c r="P644" s="13">
        <f t="shared" ca="1" si="201"/>
        <v>348.90907199999998</v>
      </c>
      <c r="Q644" s="13">
        <f t="shared" ca="1" si="192"/>
        <v>13.12592012</v>
      </c>
      <c r="R644" s="20">
        <f t="shared" si="176"/>
        <v>0</v>
      </c>
      <c r="S644" s="13">
        <f t="shared" si="202"/>
        <v>0</v>
      </c>
      <c r="T644" s="4" t="str">
        <f t="shared" si="203"/>
        <v>A+J=</v>
      </c>
      <c r="U644" s="34">
        <f t="shared" si="204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44753</v>
      </c>
      <c r="B645" s="132">
        <f t="shared" ca="1" si="189"/>
        <v>1362.03499212</v>
      </c>
      <c r="C645" s="6">
        <f t="shared" si="193"/>
        <v>1000</v>
      </c>
      <c r="D645" s="12">
        <f ca="1">IF(A645&lt;$B$1,VLOOKUP(A645,[1]DI!$A$4:$B$15000,2,FALSE),0)</f>
        <v>0.13150000000000001</v>
      </c>
      <c r="E645" s="13">
        <f t="shared" ca="1" si="194"/>
        <v>1.0004903700000001</v>
      </c>
      <c r="F645" s="13">
        <f ca="1">(TRUNC(PRODUCT($E$12:$E644),16))</f>
        <v>1.10841919491436</v>
      </c>
      <c r="G645" s="13">
        <f t="shared" si="195"/>
        <v>1</v>
      </c>
      <c r="H645" s="13">
        <f t="shared" ca="1" si="196"/>
        <v>1.10841919</v>
      </c>
      <c r="I645" s="128">
        <f t="shared" si="180"/>
        <v>0.13200000000000001</v>
      </c>
      <c r="J645" s="34">
        <f t="shared" si="197"/>
        <v>44120</v>
      </c>
      <c r="K645" s="2">
        <f t="shared" si="198"/>
        <v>434</v>
      </c>
      <c r="L645" s="129">
        <f t="shared" si="190"/>
        <v>28</v>
      </c>
      <c r="M645" s="130">
        <f t="shared" si="191"/>
        <v>1.216966545</v>
      </c>
      <c r="N645" s="11">
        <f t="shared" ca="1" si="199"/>
        <v>1.3489090720000001</v>
      </c>
      <c r="O645" s="17">
        <f t="shared" si="200"/>
        <v>0</v>
      </c>
      <c r="P645" s="13">
        <f t="shared" ca="1" si="201"/>
        <v>348.90907199999998</v>
      </c>
      <c r="Q645" s="13">
        <f t="shared" ca="1" si="192"/>
        <v>13.12592012</v>
      </c>
      <c r="R645" s="20">
        <f t="shared" si="176"/>
        <v>0</v>
      </c>
      <c r="S645" s="13">
        <f t="shared" si="202"/>
        <v>0</v>
      </c>
      <c r="T645" s="4" t="str">
        <f t="shared" si="203"/>
        <v>A+J=</v>
      </c>
      <c r="U645" s="34">
        <f t="shared" si="204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44754</v>
      </c>
      <c r="B646" s="132">
        <f t="shared" ca="1" si="189"/>
        <v>1363.36062412</v>
      </c>
      <c r="C646" s="6">
        <f t="shared" si="193"/>
        <v>1000</v>
      </c>
      <c r="D646" s="12">
        <f ca="1">IF(A646&lt;$B$1,VLOOKUP(A646,[1]DI!$A$4:$B$15000,2,FALSE),0)</f>
        <v>0.13150000000000001</v>
      </c>
      <c r="E646" s="13">
        <f t="shared" ca="1" si="194"/>
        <v>1.0004903700000001</v>
      </c>
      <c r="F646" s="13">
        <f ca="1">(TRUNC(PRODUCT($E$12:$E645),16))</f>
        <v>1.1089627304349701</v>
      </c>
      <c r="G646" s="13">
        <f t="shared" si="195"/>
        <v>1</v>
      </c>
      <c r="H646" s="13">
        <f t="shared" ca="1" si="196"/>
        <v>1.10896273</v>
      </c>
      <c r="I646" s="128">
        <f t="shared" si="180"/>
        <v>0.13200000000000001</v>
      </c>
      <c r="J646" s="34">
        <f t="shared" si="197"/>
        <v>44120</v>
      </c>
      <c r="K646" s="2">
        <f t="shared" si="198"/>
        <v>435</v>
      </c>
      <c r="L646" s="129">
        <f t="shared" si="190"/>
        <v>29</v>
      </c>
      <c r="M646" s="130">
        <f t="shared" si="191"/>
        <v>1.2175654490000001</v>
      </c>
      <c r="N646" s="11">
        <f t="shared" ca="1" si="199"/>
        <v>1.350234704</v>
      </c>
      <c r="O646" s="17">
        <f t="shared" si="200"/>
        <v>0</v>
      </c>
      <c r="P646" s="13">
        <f t="shared" ca="1" si="201"/>
        <v>350.23470400000002</v>
      </c>
      <c r="Q646" s="13">
        <f t="shared" ca="1" si="192"/>
        <v>13.12592012</v>
      </c>
      <c r="R646" s="20">
        <f t="shared" si="176"/>
        <v>0</v>
      </c>
      <c r="S646" s="13">
        <f t="shared" si="202"/>
        <v>0</v>
      </c>
      <c r="T646" s="4" t="str">
        <f t="shared" si="203"/>
        <v>A+J=</v>
      </c>
      <c r="U646" s="34">
        <f t="shared" si="204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44755</v>
      </c>
      <c r="B647" s="132">
        <f t="shared" ca="1" si="189"/>
        <v>1364.68755212</v>
      </c>
      <c r="C647" s="6">
        <f t="shared" si="193"/>
        <v>1000</v>
      </c>
      <c r="D647" s="12">
        <f ca="1">IF(A647&lt;$B$1,VLOOKUP(A647,[1]DI!$A$4:$B$15000,2,FALSE),0)</f>
        <v>0.13150000000000001</v>
      </c>
      <c r="E647" s="13">
        <f t="shared" ca="1" si="194"/>
        <v>1.0004903700000001</v>
      </c>
      <c r="F647" s="13">
        <f ca="1">(TRUNC(PRODUCT($E$12:$E646),16))</f>
        <v>1.10950653248909</v>
      </c>
      <c r="G647" s="13">
        <f t="shared" si="195"/>
        <v>1</v>
      </c>
      <c r="H647" s="13">
        <f t="shared" ca="1" si="196"/>
        <v>1.10950653</v>
      </c>
      <c r="I647" s="128">
        <f t="shared" si="180"/>
        <v>0.13200000000000001</v>
      </c>
      <c r="J647" s="34">
        <f t="shared" si="197"/>
        <v>44120</v>
      </c>
      <c r="K647" s="2">
        <f t="shared" si="198"/>
        <v>436</v>
      </c>
      <c r="L647" s="129">
        <f t="shared" si="190"/>
        <v>30</v>
      </c>
      <c r="M647" s="130">
        <f t="shared" si="191"/>
        <v>1.2181646479999999</v>
      </c>
      <c r="N647" s="11">
        <f t="shared" ca="1" si="199"/>
        <v>1.3515616319999999</v>
      </c>
      <c r="O647" s="17">
        <f t="shared" si="200"/>
        <v>0</v>
      </c>
      <c r="P647" s="13">
        <f t="shared" ca="1" si="201"/>
        <v>351.56163199999997</v>
      </c>
      <c r="Q647" s="13">
        <f t="shared" ca="1" si="192"/>
        <v>13.12592012</v>
      </c>
      <c r="R647" s="20">
        <f t="shared" si="176"/>
        <v>0</v>
      </c>
      <c r="S647" s="13">
        <f t="shared" si="202"/>
        <v>0</v>
      </c>
      <c r="T647" s="4" t="str">
        <f t="shared" si="203"/>
        <v>A+J=</v>
      </c>
      <c r="U647" s="34">
        <f t="shared" si="204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44756</v>
      </c>
      <c r="B648" s="132">
        <f t="shared" ca="1" si="189"/>
        <v>1366.0157871199999</v>
      </c>
      <c r="C648" s="6">
        <f t="shared" si="193"/>
        <v>1000</v>
      </c>
      <c r="D648" s="12">
        <f ca="1">IF(A648&lt;$B$1,VLOOKUP(A648,[1]DI!$A$4:$B$15000,2,FALSE),0)</f>
        <v>0.13150000000000001</v>
      </c>
      <c r="E648" s="13">
        <f t="shared" ca="1" si="194"/>
        <v>1.0004903700000001</v>
      </c>
      <c r="F648" s="13">
        <f ca="1">(TRUNC(PRODUCT($E$12:$E647),16))</f>
        <v>1.11005060120743</v>
      </c>
      <c r="G648" s="13">
        <f t="shared" si="195"/>
        <v>1</v>
      </c>
      <c r="H648" s="13">
        <f t="shared" ca="1" si="196"/>
        <v>1.1100506000000001</v>
      </c>
      <c r="I648" s="128">
        <f t="shared" si="180"/>
        <v>0.13200000000000001</v>
      </c>
      <c r="J648" s="34">
        <f t="shared" si="197"/>
        <v>44120</v>
      </c>
      <c r="K648" s="2">
        <f t="shared" si="198"/>
        <v>437</v>
      </c>
      <c r="L648" s="129">
        <f t="shared" si="190"/>
        <v>31</v>
      </c>
      <c r="M648" s="130">
        <f t="shared" si="191"/>
        <v>1.2187641419999999</v>
      </c>
      <c r="N648" s="11">
        <f t="shared" ca="1" si="199"/>
        <v>1.352889867</v>
      </c>
      <c r="O648" s="17">
        <f t="shared" si="200"/>
        <v>0</v>
      </c>
      <c r="P648" s="13">
        <f t="shared" ca="1" si="201"/>
        <v>352.88986699999998</v>
      </c>
      <c r="Q648" s="13">
        <f t="shared" ca="1" si="192"/>
        <v>13.12592012</v>
      </c>
      <c r="R648" s="20">
        <f t="shared" si="176"/>
        <v>0</v>
      </c>
      <c r="S648" s="13">
        <f t="shared" si="202"/>
        <v>0</v>
      </c>
      <c r="T648" s="4" t="str">
        <f t="shared" si="203"/>
        <v>A+J=</v>
      </c>
      <c r="U648" s="34">
        <f t="shared" si="204"/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44757</v>
      </c>
      <c r="B649" s="132">
        <f t="shared" ca="1" si="189"/>
        <v>1367.34533212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1.1105949367207399</v>
      </c>
      <c r="G649" s="13">
        <f t="shared" si="195"/>
        <v>1</v>
      </c>
      <c r="H649" s="13">
        <f t="shared" ca="1" si="196"/>
        <v>1.1105949399999999</v>
      </c>
      <c r="I649" s="128">
        <f t="shared" si="180"/>
        <v>0.13200000000000001</v>
      </c>
      <c r="J649" s="34">
        <f t="shared" si="197"/>
        <v>44120</v>
      </c>
      <c r="K649" s="2">
        <f t="shared" si="198"/>
        <v>438</v>
      </c>
      <c r="L649" s="129">
        <f t="shared" si="190"/>
        <v>32</v>
      </c>
      <c r="M649" s="130">
        <f t="shared" si="191"/>
        <v>1.219363931</v>
      </c>
      <c r="N649" s="11">
        <f t="shared" ca="1" si="199"/>
        <v>1.354219412</v>
      </c>
      <c r="O649" s="17">
        <f t="shared" si="200"/>
        <v>0</v>
      </c>
      <c r="P649" s="13">
        <f t="shared" ca="1" si="201"/>
        <v>354.21941199999998</v>
      </c>
      <c r="Q649" s="13">
        <f t="shared" ca="1" si="192"/>
        <v>13.12592012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44758</v>
      </c>
      <c r="B650" s="132">
        <f t="shared" ca="1" si="189"/>
        <v>1368.67617612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1.11113953915986</v>
      </c>
      <c r="G650" s="13">
        <f t="shared" si="195"/>
        <v>1</v>
      </c>
      <c r="H650" s="13">
        <f t="shared" ca="1" si="196"/>
        <v>1.1111395399999999</v>
      </c>
      <c r="I650" s="128">
        <f t="shared" si="180"/>
        <v>0.13200000000000001</v>
      </c>
      <c r="J650" s="34">
        <f t="shared" si="197"/>
        <v>44120</v>
      </c>
      <c r="K650" s="2">
        <f t="shared" si="198"/>
        <v>438</v>
      </c>
      <c r="L650" s="129">
        <f t="shared" si="190"/>
        <v>33</v>
      </c>
      <c r="M650" s="130">
        <f t="shared" si="191"/>
        <v>1.219964016</v>
      </c>
      <c r="N650" s="11">
        <f t="shared" ca="1" si="199"/>
        <v>1.3555502559999999</v>
      </c>
      <c r="O650" s="17">
        <f t="shared" si="200"/>
        <v>0</v>
      </c>
      <c r="P650" s="13">
        <f t="shared" ca="1" si="201"/>
        <v>355.55025599999999</v>
      </c>
      <c r="Q650" s="13">
        <f t="shared" ca="1" si="192"/>
        <v>13.12592012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44759</v>
      </c>
      <c r="B651" s="132">
        <f t="shared" ca="1" si="189"/>
        <v>1368.67617612</v>
      </c>
      <c r="C651" s="6">
        <f t="shared" si="193"/>
        <v>1000</v>
      </c>
      <c r="D651" s="12">
        <f ca="1">IF(A651&lt;$B$1,VLOOKUP(A651,[1]DI!$A$4:$B$15000,2,FALSE),0)</f>
        <v>0</v>
      </c>
      <c r="E651" s="13">
        <f t="shared" ca="1" si="194"/>
        <v>1</v>
      </c>
      <c r="F651" s="13">
        <f ca="1">(TRUNC(PRODUCT($E$12:$E650),16))</f>
        <v>1.11113953915986</v>
      </c>
      <c r="G651" s="13">
        <f t="shared" si="195"/>
        <v>1</v>
      </c>
      <c r="H651" s="13">
        <f t="shared" ca="1" si="196"/>
        <v>1.1111395399999999</v>
      </c>
      <c r="I651" s="128">
        <f t="shared" si="180"/>
        <v>0.13200000000000001</v>
      </c>
      <c r="J651" s="34">
        <f t="shared" si="197"/>
        <v>44120</v>
      </c>
      <c r="K651" s="2">
        <f t="shared" si="198"/>
        <v>438</v>
      </c>
      <c r="L651" s="129">
        <f t="shared" si="190"/>
        <v>33</v>
      </c>
      <c r="M651" s="130">
        <f t="shared" si="191"/>
        <v>1.219964016</v>
      </c>
      <c r="N651" s="11">
        <f t="shared" ca="1" si="199"/>
        <v>1.3555502559999999</v>
      </c>
      <c r="O651" s="17">
        <f t="shared" si="200"/>
        <v>0</v>
      </c>
      <c r="P651" s="13">
        <f t="shared" ca="1" si="201"/>
        <v>355.55025599999999</v>
      </c>
      <c r="Q651" s="13">
        <f t="shared" ca="1" si="192"/>
        <v>13.12592012</v>
      </c>
      <c r="R651" s="20">
        <f t="shared" si="176"/>
        <v>0</v>
      </c>
      <c r="S651" s="13">
        <f t="shared" si="202"/>
        <v>0</v>
      </c>
      <c r="T651" s="4" t="str">
        <f t="shared" si="203"/>
        <v>A+J=</v>
      </c>
      <c r="U651" s="34">
        <f t="shared" si="204"/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44760</v>
      </c>
      <c r="B652" s="132">
        <f t="shared" ca="1" si="189"/>
        <v>1368.67617612</v>
      </c>
      <c r="C652" s="6">
        <f t="shared" si="193"/>
        <v>1000</v>
      </c>
      <c r="D652" s="12">
        <f ca="1">IF(A652&lt;$B$1,VLOOKUP(A652,[1]DI!$A$4:$B$15000,2,FALSE),0)</f>
        <v>0.13150000000000001</v>
      </c>
      <c r="E652" s="13">
        <f t="shared" ca="1" si="194"/>
        <v>1.0004903700000001</v>
      </c>
      <c r="F652" s="13">
        <f ca="1">(TRUNC(PRODUCT($E$12:$E651),16))</f>
        <v>1.11113953915986</v>
      </c>
      <c r="G652" s="13">
        <f t="shared" si="195"/>
        <v>1</v>
      </c>
      <c r="H652" s="13">
        <f t="shared" ca="1" si="196"/>
        <v>1.1111395399999999</v>
      </c>
      <c r="I652" s="128">
        <f t="shared" si="180"/>
        <v>0.13200000000000001</v>
      </c>
      <c r="J652" s="34">
        <f t="shared" si="197"/>
        <v>44120</v>
      </c>
      <c r="K652" s="2">
        <f t="shared" si="198"/>
        <v>439</v>
      </c>
      <c r="L652" s="129">
        <f t="shared" si="190"/>
        <v>33</v>
      </c>
      <c r="M652" s="130">
        <f t="shared" si="191"/>
        <v>1.219964016</v>
      </c>
      <c r="N652" s="11">
        <f t="shared" ca="1" si="199"/>
        <v>1.3555502559999999</v>
      </c>
      <c r="O652" s="17">
        <f t="shared" si="200"/>
        <v>0</v>
      </c>
      <c r="P652" s="13">
        <f t="shared" ca="1" si="201"/>
        <v>355.55025599999999</v>
      </c>
      <c r="Q652" s="13">
        <f t="shared" ca="1" si="192"/>
        <v>13.12592012</v>
      </c>
      <c r="R652" s="20">
        <f t="shared" ref="R652:R715" si="205">IF($O652&gt;0,VLOOKUP($O652,$X$12:$AD$29,7),0)</f>
        <v>0</v>
      </c>
      <c r="S652" s="13">
        <f t="shared" si="202"/>
        <v>0</v>
      </c>
      <c r="T652" s="4" t="str">
        <f t="shared" si="203"/>
        <v>A+J=</v>
      </c>
      <c r="U652" s="34">
        <f t="shared" si="204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06">(A652+1)</f>
        <v>44761</v>
      </c>
      <c r="B653" s="132">
        <f t="shared" ca="1" si="189"/>
        <v>1370.0083291200001</v>
      </c>
      <c r="C653" s="6">
        <f t="shared" si="193"/>
        <v>1000</v>
      </c>
      <c r="D653" s="12">
        <f ca="1">IF(A653&lt;$B$1,VLOOKUP(A653,[1]DI!$A$4:$B$15000,2,FALSE),0)</f>
        <v>0.13150000000000001</v>
      </c>
      <c r="E653" s="13">
        <f t="shared" ca="1" si="194"/>
        <v>1.0004903700000001</v>
      </c>
      <c r="F653" s="13">
        <f ca="1">(TRUNC(PRODUCT($E$12:$E652),16))</f>
        <v>1.1116844086556801</v>
      </c>
      <c r="G653" s="13">
        <f t="shared" si="195"/>
        <v>1</v>
      </c>
      <c r="H653" s="13">
        <f t="shared" ca="1" si="196"/>
        <v>1.1116844100000001</v>
      </c>
      <c r="I653" s="128">
        <f t="shared" ref="I653:I716" si="207">I652</f>
        <v>0.13200000000000001</v>
      </c>
      <c r="J653" s="34">
        <f t="shared" si="197"/>
        <v>44120</v>
      </c>
      <c r="K653" s="2">
        <f t="shared" si="198"/>
        <v>440</v>
      </c>
      <c r="L653" s="129">
        <f t="shared" si="190"/>
        <v>34</v>
      </c>
      <c r="M653" s="130">
        <f t="shared" si="191"/>
        <v>1.220564395</v>
      </c>
      <c r="N653" s="11">
        <f t="shared" ca="1" si="199"/>
        <v>1.356882409</v>
      </c>
      <c r="O653" s="17">
        <f t="shared" si="200"/>
        <v>0</v>
      </c>
      <c r="P653" s="13">
        <f t="shared" ca="1" si="201"/>
        <v>356.882409</v>
      </c>
      <c r="Q653" s="13">
        <f t="shared" ca="1" si="192"/>
        <v>13.12592012</v>
      </c>
      <c r="R653" s="20">
        <f t="shared" si="205"/>
        <v>0</v>
      </c>
      <c r="S653" s="13">
        <f t="shared" si="202"/>
        <v>0</v>
      </c>
      <c r="T653" s="4" t="str">
        <f t="shared" si="203"/>
        <v>A+J=</v>
      </c>
      <c r="U653" s="34">
        <f t="shared" si="204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06"/>
        <v>44762</v>
      </c>
      <c r="B654" s="132">
        <f t="shared" ca="1" si="189"/>
        <v>1371.34179612</v>
      </c>
      <c r="C654" s="6">
        <f t="shared" si="193"/>
        <v>1000</v>
      </c>
      <c r="D654" s="12">
        <f ca="1">IF(A654&lt;$B$1,VLOOKUP(A654,[1]DI!$A$4:$B$15000,2,FALSE),0)</f>
        <v>0.13150000000000001</v>
      </c>
      <c r="E654" s="13">
        <f t="shared" ca="1" si="194"/>
        <v>1.0004903700000001</v>
      </c>
      <c r="F654" s="13">
        <f ca="1">(TRUNC(PRODUCT($E$12:$E653),16))</f>
        <v>1.11222954533915</v>
      </c>
      <c r="G654" s="13">
        <f t="shared" si="195"/>
        <v>1</v>
      </c>
      <c r="H654" s="13">
        <f t="shared" ca="1" si="196"/>
        <v>1.1122295499999999</v>
      </c>
      <c r="I654" s="128">
        <f t="shared" si="207"/>
        <v>0.13200000000000001</v>
      </c>
      <c r="J654" s="34">
        <f t="shared" si="197"/>
        <v>44120</v>
      </c>
      <c r="K654" s="2">
        <f t="shared" si="198"/>
        <v>441</v>
      </c>
      <c r="L654" s="129">
        <f t="shared" si="190"/>
        <v>35</v>
      </c>
      <c r="M654" s="130">
        <f t="shared" si="191"/>
        <v>1.2211650700000001</v>
      </c>
      <c r="N654" s="11">
        <f t="shared" ca="1" si="199"/>
        <v>1.358215876</v>
      </c>
      <c r="O654" s="17">
        <f t="shared" si="200"/>
        <v>0</v>
      </c>
      <c r="P654" s="13">
        <f t="shared" ca="1" si="201"/>
        <v>358.21587599999998</v>
      </c>
      <c r="Q654" s="13">
        <f t="shared" ca="1" si="192"/>
        <v>13.12592012</v>
      </c>
      <c r="R654" s="20">
        <f t="shared" si="205"/>
        <v>0</v>
      </c>
      <c r="S654" s="13">
        <f t="shared" si="202"/>
        <v>0</v>
      </c>
      <c r="T654" s="4" t="str">
        <f t="shared" si="203"/>
        <v>A+J=</v>
      </c>
      <c r="U654" s="34">
        <f t="shared" si="204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06"/>
        <v>44763</v>
      </c>
      <c r="B655" s="132">
        <f t="shared" ca="1" si="189"/>
        <v>1372.6765651200001</v>
      </c>
      <c r="C655" s="6">
        <f t="shared" si="193"/>
        <v>1000</v>
      </c>
      <c r="D655" s="12">
        <f ca="1">IF(A655&lt;$B$1,VLOOKUP(A655,[1]DI!$A$4:$B$15000,2,FALSE),0)</f>
        <v>0.13150000000000001</v>
      </c>
      <c r="E655" s="13">
        <f t="shared" ca="1" si="194"/>
        <v>1.0004903700000001</v>
      </c>
      <c r="F655" s="13">
        <f ca="1">(TRUNC(PRODUCT($E$12:$E654),16))</f>
        <v>1.1127749493412999</v>
      </c>
      <c r="G655" s="13">
        <f t="shared" si="195"/>
        <v>1</v>
      </c>
      <c r="H655" s="13">
        <f t="shared" ca="1" si="196"/>
        <v>1.1127749499999999</v>
      </c>
      <c r="I655" s="128">
        <f t="shared" si="207"/>
        <v>0.13200000000000001</v>
      </c>
      <c r="J655" s="34">
        <f t="shared" si="197"/>
        <v>44120</v>
      </c>
      <c r="K655" s="2">
        <f t="shared" si="198"/>
        <v>442</v>
      </c>
      <c r="L655" s="129">
        <f t="shared" si="190"/>
        <v>36</v>
      </c>
      <c r="M655" s="130">
        <f t="shared" si="191"/>
        <v>1.221766041</v>
      </c>
      <c r="N655" s="11">
        <f t="shared" ca="1" si="199"/>
        <v>1.3595506449999999</v>
      </c>
      <c r="O655" s="17">
        <f t="shared" si="200"/>
        <v>0</v>
      </c>
      <c r="P655" s="13">
        <f t="shared" ca="1" si="201"/>
        <v>359.55064499999997</v>
      </c>
      <c r="Q655" s="13">
        <f t="shared" ca="1" si="192"/>
        <v>13.12592012</v>
      </c>
      <c r="R655" s="20">
        <f t="shared" si="205"/>
        <v>0</v>
      </c>
      <c r="S655" s="13">
        <f t="shared" si="202"/>
        <v>0</v>
      </c>
      <c r="T655" s="4" t="str">
        <f t="shared" si="203"/>
        <v>A+J=</v>
      </c>
      <c r="U655" s="34">
        <f t="shared" si="204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06"/>
        <v>44764</v>
      </c>
      <c r="B656" s="132">
        <f t="shared" ca="1" si="189"/>
        <v>1374.01264812</v>
      </c>
      <c r="C656" s="6">
        <f t="shared" si="193"/>
        <v>1000</v>
      </c>
      <c r="D656" s="12">
        <f ca="1">IF(A656&lt;$B$1,VLOOKUP(A656,[1]DI!$A$4:$B$15000,2,FALSE),0)</f>
        <v>0.13150000000000001</v>
      </c>
      <c r="E656" s="13">
        <f t="shared" ca="1" si="194"/>
        <v>1.0004903700000001</v>
      </c>
      <c r="F656" s="13">
        <f ca="1">(TRUNC(PRODUCT($E$12:$E655),16))</f>
        <v>1.11332062079321</v>
      </c>
      <c r="G656" s="13">
        <f t="shared" si="195"/>
        <v>1</v>
      </c>
      <c r="H656" s="13">
        <f t="shared" ca="1" si="196"/>
        <v>1.1133206200000001</v>
      </c>
      <c r="I656" s="128">
        <f t="shared" si="207"/>
        <v>0.13200000000000001</v>
      </c>
      <c r="J656" s="34">
        <f t="shared" si="197"/>
        <v>44120</v>
      </c>
      <c r="K656" s="2">
        <f t="shared" si="198"/>
        <v>443</v>
      </c>
      <c r="L656" s="129">
        <f t="shared" si="190"/>
        <v>37</v>
      </c>
      <c r="M656" s="130">
        <f t="shared" si="191"/>
        <v>1.2223673070000001</v>
      </c>
      <c r="N656" s="11">
        <f t="shared" ca="1" si="199"/>
        <v>1.3608867280000001</v>
      </c>
      <c r="O656" s="17">
        <f t="shared" si="200"/>
        <v>0</v>
      </c>
      <c r="P656" s="13">
        <f t="shared" ca="1" si="201"/>
        <v>360.88672800000001</v>
      </c>
      <c r="Q656" s="13">
        <f t="shared" ca="1" si="192"/>
        <v>13.12592012</v>
      </c>
      <c r="R656" s="20">
        <f t="shared" si="205"/>
        <v>0</v>
      </c>
      <c r="S656" s="13">
        <f t="shared" si="202"/>
        <v>0</v>
      </c>
      <c r="T656" s="4" t="str">
        <f t="shared" si="203"/>
        <v>A+J=</v>
      </c>
      <c r="U656" s="34">
        <f t="shared" si="204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06"/>
        <v>44765</v>
      </c>
      <c r="B657" s="132">
        <f t="shared" ca="1" si="189"/>
        <v>1375.3500481200001</v>
      </c>
      <c r="C657" s="6">
        <f t="shared" si="193"/>
        <v>1000</v>
      </c>
      <c r="D657" s="12">
        <f ca="1">IF(A657&lt;$B$1,VLOOKUP(A657,[1]DI!$A$4:$B$15000,2,FALSE),0)</f>
        <v>0</v>
      </c>
      <c r="E657" s="13">
        <f t="shared" ca="1" si="194"/>
        <v>1</v>
      </c>
      <c r="F657" s="13">
        <f ca="1">(TRUNC(PRODUCT($E$12:$E656),16))</f>
        <v>1.11386655982603</v>
      </c>
      <c r="G657" s="13">
        <f t="shared" si="195"/>
        <v>1</v>
      </c>
      <c r="H657" s="13">
        <f t="shared" ca="1" si="196"/>
        <v>1.11386656</v>
      </c>
      <c r="I657" s="128">
        <f t="shared" si="207"/>
        <v>0.13200000000000001</v>
      </c>
      <c r="J657" s="34">
        <f t="shared" si="197"/>
        <v>44120</v>
      </c>
      <c r="K657" s="2">
        <f t="shared" si="198"/>
        <v>443</v>
      </c>
      <c r="L657" s="129">
        <f t="shared" si="190"/>
        <v>38</v>
      </c>
      <c r="M657" s="130">
        <f t="shared" si="191"/>
        <v>1.2229688700000001</v>
      </c>
      <c r="N657" s="11">
        <f t="shared" ca="1" si="199"/>
        <v>1.362224128</v>
      </c>
      <c r="O657" s="17">
        <f t="shared" si="200"/>
        <v>0</v>
      </c>
      <c r="P657" s="13">
        <f t="shared" ca="1" si="201"/>
        <v>362.22412800000001</v>
      </c>
      <c r="Q657" s="13">
        <f t="shared" ca="1" si="192"/>
        <v>13.12592012</v>
      </c>
      <c r="R657" s="20">
        <f t="shared" si="205"/>
        <v>0</v>
      </c>
      <c r="S657" s="13">
        <f t="shared" si="202"/>
        <v>0</v>
      </c>
      <c r="T657" s="4" t="str">
        <f t="shared" si="203"/>
        <v>A+J=</v>
      </c>
      <c r="U657" s="34">
        <f t="shared" si="204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06"/>
        <v>44766</v>
      </c>
      <c r="B658" s="132">
        <f t="shared" ca="1" si="189"/>
        <v>1375.3500481200001</v>
      </c>
      <c r="C658" s="6">
        <f t="shared" si="193"/>
        <v>1000</v>
      </c>
      <c r="D658" s="12">
        <f ca="1">IF(A658&lt;$B$1,VLOOKUP(A658,[1]DI!$A$4:$B$15000,2,FALSE),0)</f>
        <v>0</v>
      </c>
      <c r="E658" s="13">
        <f t="shared" ca="1" si="194"/>
        <v>1</v>
      </c>
      <c r="F658" s="13">
        <f ca="1">(TRUNC(PRODUCT($E$12:$E657),16))</f>
        <v>1.11386655982603</v>
      </c>
      <c r="G658" s="13">
        <f t="shared" si="195"/>
        <v>1</v>
      </c>
      <c r="H658" s="13">
        <f t="shared" ca="1" si="196"/>
        <v>1.11386656</v>
      </c>
      <c r="I658" s="128">
        <f t="shared" si="207"/>
        <v>0.13200000000000001</v>
      </c>
      <c r="J658" s="34">
        <f t="shared" si="197"/>
        <v>44120</v>
      </c>
      <c r="K658" s="2">
        <f t="shared" si="198"/>
        <v>443</v>
      </c>
      <c r="L658" s="129">
        <f t="shared" si="190"/>
        <v>38</v>
      </c>
      <c r="M658" s="130">
        <f t="shared" si="191"/>
        <v>1.2229688700000001</v>
      </c>
      <c r="N658" s="11">
        <f t="shared" ca="1" si="199"/>
        <v>1.362224128</v>
      </c>
      <c r="O658" s="17">
        <f t="shared" si="200"/>
        <v>0</v>
      </c>
      <c r="P658" s="13">
        <f t="shared" ca="1" si="201"/>
        <v>362.22412800000001</v>
      </c>
      <c r="Q658" s="13">
        <f t="shared" ca="1" si="192"/>
        <v>13.12592012</v>
      </c>
      <c r="R658" s="20">
        <f t="shared" si="205"/>
        <v>0</v>
      </c>
      <c r="S658" s="13">
        <f t="shared" si="202"/>
        <v>0</v>
      </c>
      <c r="T658" s="4" t="str">
        <f t="shared" si="203"/>
        <v>A+J=</v>
      </c>
      <c r="U658" s="34">
        <f t="shared" si="204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06"/>
        <v>44767</v>
      </c>
      <c r="B659" s="132">
        <f t="shared" ca="1" si="189"/>
        <v>1375.3500481200001</v>
      </c>
      <c r="C659" s="6">
        <f t="shared" si="193"/>
        <v>1000</v>
      </c>
      <c r="D659" s="12">
        <f ca="1">IF(A659&lt;$B$1,VLOOKUP(A659,[1]DI!$A$4:$B$15000,2,FALSE),0)</f>
        <v>0.13150000000000001</v>
      </c>
      <c r="E659" s="13">
        <f t="shared" ca="1" si="194"/>
        <v>1.0004903700000001</v>
      </c>
      <c r="F659" s="13">
        <f ca="1">(TRUNC(PRODUCT($E$12:$E658),16))</f>
        <v>1.11386655982603</v>
      </c>
      <c r="G659" s="13">
        <f t="shared" si="195"/>
        <v>1</v>
      </c>
      <c r="H659" s="13">
        <f t="shared" ca="1" si="196"/>
        <v>1.11386656</v>
      </c>
      <c r="I659" s="128">
        <f t="shared" si="207"/>
        <v>0.13200000000000001</v>
      </c>
      <c r="J659" s="34">
        <f t="shared" si="197"/>
        <v>44120</v>
      </c>
      <c r="K659" s="2">
        <f t="shared" si="198"/>
        <v>444</v>
      </c>
      <c r="L659" s="129">
        <f t="shared" si="190"/>
        <v>38</v>
      </c>
      <c r="M659" s="130">
        <f t="shared" si="191"/>
        <v>1.2229688700000001</v>
      </c>
      <c r="N659" s="11">
        <f t="shared" ca="1" si="199"/>
        <v>1.362224128</v>
      </c>
      <c r="O659" s="17">
        <f t="shared" si="200"/>
        <v>0</v>
      </c>
      <c r="P659" s="13">
        <f t="shared" ca="1" si="201"/>
        <v>362.22412800000001</v>
      </c>
      <c r="Q659" s="13">
        <f t="shared" ca="1" si="192"/>
        <v>13.12592012</v>
      </c>
      <c r="R659" s="20">
        <f t="shared" si="205"/>
        <v>0</v>
      </c>
      <c r="S659" s="13">
        <f t="shared" si="202"/>
        <v>0</v>
      </c>
      <c r="T659" s="4" t="str">
        <f t="shared" si="203"/>
        <v>A+J=</v>
      </c>
      <c r="U659" s="34">
        <f t="shared" si="204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06"/>
        <v>44768</v>
      </c>
      <c r="B660" s="132">
        <f t="shared" ca="1" si="189"/>
        <v>1376.6887641200001</v>
      </c>
      <c r="C660" s="6">
        <f t="shared" si="193"/>
        <v>1000</v>
      </c>
      <c r="D660" s="12">
        <f ca="1">IF(A660&lt;$B$1,VLOOKUP(A660,[1]DI!$A$4:$B$15000,2,FALSE),0)</f>
        <v>0.13150000000000001</v>
      </c>
      <c r="E660" s="13">
        <f t="shared" ca="1" si="194"/>
        <v>1.0004903700000001</v>
      </c>
      <c r="F660" s="13">
        <f ca="1">(TRUNC(PRODUCT($E$12:$E659),16))</f>
        <v>1.11441276657097</v>
      </c>
      <c r="G660" s="13">
        <f t="shared" si="195"/>
        <v>1</v>
      </c>
      <c r="H660" s="13">
        <f t="shared" ca="1" si="196"/>
        <v>1.1144127699999999</v>
      </c>
      <c r="I660" s="128">
        <f t="shared" si="207"/>
        <v>0.13200000000000001</v>
      </c>
      <c r="J660" s="34">
        <f t="shared" si="197"/>
        <v>44120</v>
      </c>
      <c r="K660" s="2">
        <f t="shared" si="198"/>
        <v>445</v>
      </c>
      <c r="L660" s="129">
        <f t="shared" si="190"/>
        <v>39</v>
      </c>
      <c r="M660" s="130">
        <f t="shared" si="191"/>
        <v>1.2235707280000001</v>
      </c>
      <c r="N660" s="11">
        <f t="shared" ca="1" si="199"/>
        <v>1.3635628440000001</v>
      </c>
      <c r="O660" s="17">
        <f t="shared" si="200"/>
        <v>0</v>
      </c>
      <c r="P660" s="13">
        <f t="shared" ca="1" si="201"/>
        <v>363.56284399999998</v>
      </c>
      <c r="Q660" s="13">
        <f t="shared" ca="1" si="192"/>
        <v>13.12592012</v>
      </c>
      <c r="R660" s="20">
        <f t="shared" si="205"/>
        <v>0</v>
      </c>
      <c r="S660" s="13">
        <f t="shared" si="202"/>
        <v>0</v>
      </c>
      <c r="T660" s="4" t="str">
        <f t="shared" si="203"/>
        <v>A+J=</v>
      </c>
      <c r="U660" s="34">
        <f t="shared" si="204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06"/>
        <v>44769</v>
      </c>
      <c r="B661" s="132">
        <f t="shared" ca="1" si="189"/>
        <v>1378.0287861199999</v>
      </c>
      <c r="C661" s="6">
        <f t="shared" si="193"/>
        <v>1000</v>
      </c>
      <c r="D661" s="12">
        <f ca="1">IF(A661&lt;$B$1,VLOOKUP(A661,[1]DI!$A$4:$B$15000,2,FALSE),0)</f>
        <v>0.13150000000000001</v>
      </c>
      <c r="E661" s="13">
        <f t="shared" ca="1" si="194"/>
        <v>1.0004903700000001</v>
      </c>
      <c r="F661" s="13">
        <f ca="1">(TRUNC(PRODUCT($E$12:$E660),16))</f>
        <v>1.1149592411593101</v>
      </c>
      <c r="G661" s="13">
        <f t="shared" si="195"/>
        <v>1</v>
      </c>
      <c r="H661" s="13">
        <f t="shared" ca="1" si="196"/>
        <v>1.1149592399999999</v>
      </c>
      <c r="I661" s="128">
        <f t="shared" si="207"/>
        <v>0.13200000000000001</v>
      </c>
      <c r="J661" s="34">
        <f t="shared" si="197"/>
        <v>44120</v>
      </c>
      <c r="K661" s="2">
        <f t="shared" si="198"/>
        <v>446</v>
      </c>
      <c r="L661" s="129">
        <f t="shared" si="190"/>
        <v>40</v>
      </c>
      <c r="M661" s="130">
        <f t="shared" si="191"/>
        <v>1.224172882</v>
      </c>
      <c r="N661" s="11">
        <f t="shared" ca="1" si="199"/>
        <v>1.364902866</v>
      </c>
      <c r="O661" s="17">
        <f t="shared" si="200"/>
        <v>0</v>
      </c>
      <c r="P661" s="13">
        <f t="shared" ca="1" si="201"/>
        <v>364.90286600000002</v>
      </c>
      <c r="Q661" s="13">
        <f t="shared" ca="1" si="192"/>
        <v>13.12592012</v>
      </c>
      <c r="R661" s="20">
        <f t="shared" si="205"/>
        <v>0</v>
      </c>
      <c r="S661" s="13">
        <f t="shared" si="202"/>
        <v>0</v>
      </c>
      <c r="T661" s="4" t="str">
        <f t="shared" si="203"/>
        <v>A+J=</v>
      </c>
      <c r="U661" s="34">
        <f t="shared" si="204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06"/>
        <v>44770</v>
      </c>
      <c r="B662" s="132">
        <f t="shared" ca="1" si="189"/>
        <v>1379.3701281200001</v>
      </c>
      <c r="C662" s="6">
        <f t="shared" si="193"/>
        <v>1000</v>
      </c>
      <c r="D662" s="12">
        <f ca="1">IF(A662&lt;$B$1,VLOOKUP(A662,[1]DI!$A$4:$B$15000,2,FALSE),0)</f>
        <v>0.13150000000000001</v>
      </c>
      <c r="E662" s="13">
        <f t="shared" ca="1" si="194"/>
        <v>1.0004903700000001</v>
      </c>
      <c r="F662" s="13">
        <f ca="1">(TRUNC(PRODUCT($E$12:$E661),16))</f>
        <v>1.1155059837224</v>
      </c>
      <c r="G662" s="13">
        <f t="shared" si="195"/>
        <v>1</v>
      </c>
      <c r="H662" s="13">
        <f t="shared" ca="1" si="196"/>
        <v>1.11550598</v>
      </c>
      <c r="I662" s="128">
        <f t="shared" si="207"/>
        <v>0.13200000000000001</v>
      </c>
      <c r="J662" s="34">
        <f t="shared" si="197"/>
        <v>44120</v>
      </c>
      <c r="K662" s="2">
        <f t="shared" si="198"/>
        <v>447</v>
      </c>
      <c r="L662" s="129">
        <f t="shared" si="190"/>
        <v>41</v>
      </c>
      <c r="M662" s="130">
        <f t="shared" si="191"/>
        <v>1.224775333</v>
      </c>
      <c r="N662" s="11">
        <f t="shared" ca="1" si="199"/>
        <v>1.3662442079999999</v>
      </c>
      <c r="O662" s="17">
        <f t="shared" si="200"/>
        <v>0</v>
      </c>
      <c r="P662" s="13">
        <f t="shared" ca="1" si="201"/>
        <v>366.24420800000001</v>
      </c>
      <c r="Q662" s="13">
        <f t="shared" ca="1" si="192"/>
        <v>13.12592012</v>
      </c>
      <c r="R662" s="20">
        <f t="shared" si="205"/>
        <v>0</v>
      </c>
      <c r="S662" s="13">
        <f t="shared" si="202"/>
        <v>0</v>
      </c>
      <c r="T662" s="4" t="str">
        <f t="shared" si="203"/>
        <v>A+J=</v>
      </c>
      <c r="U662" s="34">
        <f t="shared" si="204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06"/>
        <v>44771</v>
      </c>
      <c r="B663" s="132">
        <f t="shared" ca="1" si="189"/>
        <v>1380.71279112</v>
      </c>
      <c r="C663" s="6">
        <f t="shared" si="193"/>
        <v>1000</v>
      </c>
      <c r="D663" s="12">
        <f ca="1">IF(A663&lt;$B$1,VLOOKUP(A663,[1]DI!$A$4:$B$15000,2,FALSE),0)</f>
        <v>0.13150000000000001</v>
      </c>
      <c r="E663" s="13">
        <f t="shared" ca="1" si="194"/>
        <v>1.0004903700000001</v>
      </c>
      <c r="F663" s="13">
        <f ca="1">(TRUNC(PRODUCT($E$12:$E662),16))</f>
        <v>1.11605299439164</v>
      </c>
      <c r="G663" s="13">
        <f t="shared" si="195"/>
        <v>1</v>
      </c>
      <c r="H663" s="13">
        <f t="shared" ca="1" si="196"/>
        <v>1.11605299</v>
      </c>
      <c r="I663" s="128">
        <f t="shared" si="207"/>
        <v>0.13200000000000001</v>
      </c>
      <c r="J663" s="34">
        <f t="shared" si="197"/>
        <v>44120</v>
      </c>
      <c r="K663" s="2">
        <f t="shared" si="198"/>
        <v>448</v>
      </c>
      <c r="L663" s="129">
        <f t="shared" si="190"/>
        <v>42</v>
      </c>
      <c r="M663" s="130">
        <f t="shared" si="191"/>
        <v>1.2253780809999999</v>
      </c>
      <c r="N663" s="11">
        <f t="shared" ca="1" si="199"/>
        <v>1.3675868710000001</v>
      </c>
      <c r="O663" s="17">
        <f t="shared" si="200"/>
        <v>0</v>
      </c>
      <c r="P663" s="13">
        <f t="shared" ca="1" si="201"/>
        <v>367.58687099999997</v>
      </c>
      <c r="Q663" s="13">
        <f t="shared" ca="1" si="192"/>
        <v>13.12592012</v>
      </c>
      <c r="R663" s="20">
        <f t="shared" si="205"/>
        <v>0</v>
      </c>
      <c r="S663" s="13">
        <f t="shared" si="202"/>
        <v>0</v>
      </c>
      <c r="T663" s="4" t="str">
        <f t="shared" si="203"/>
        <v>A+J=</v>
      </c>
      <c r="U663" s="34">
        <f t="shared" si="204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06"/>
        <v>44772</v>
      </c>
      <c r="B664" s="132">
        <f t="shared" ca="1" si="189"/>
        <v>1382.0567751200001</v>
      </c>
      <c r="C664" s="6">
        <f t="shared" si="193"/>
        <v>1000</v>
      </c>
      <c r="D664" s="12">
        <f ca="1">IF(A664&lt;$B$1,VLOOKUP(A664,[1]DI!$A$4:$B$15000,2,FALSE),0)</f>
        <v>0</v>
      </c>
      <c r="E664" s="13">
        <f t="shared" ca="1" si="194"/>
        <v>1</v>
      </c>
      <c r="F664" s="13">
        <f ca="1">(TRUNC(PRODUCT($E$12:$E663),16))</f>
        <v>1.1166002732985001</v>
      </c>
      <c r="G664" s="13">
        <f t="shared" si="195"/>
        <v>1</v>
      </c>
      <c r="H664" s="13">
        <f t="shared" ca="1" si="196"/>
        <v>1.11660027</v>
      </c>
      <c r="I664" s="128">
        <f t="shared" si="207"/>
        <v>0.13200000000000001</v>
      </c>
      <c r="J664" s="34">
        <f t="shared" si="197"/>
        <v>44120</v>
      </c>
      <c r="K664" s="2">
        <f t="shared" si="198"/>
        <v>448</v>
      </c>
      <c r="L664" s="129">
        <f t="shared" si="190"/>
        <v>43</v>
      </c>
      <c r="M664" s="130">
        <f t="shared" si="191"/>
        <v>1.2259811249999999</v>
      </c>
      <c r="N664" s="11">
        <f t="shared" ca="1" si="199"/>
        <v>1.3689308549999999</v>
      </c>
      <c r="O664" s="17">
        <f t="shared" si="200"/>
        <v>0</v>
      </c>
      <c r="P664" s="13">
        <f t="shared" ca="1" si="201"/>
        <v>368.93085500000001</v>
      </c>
      <c r="Q664" s="13">
        <f t="shared" ca="1" si="192"/>
        <v>13.12592012</v>
      </c>
      <c r="R664" s="20">
        <f t="shared" si="205"/>
        <v>0</v>
      </c>
      <c r="S664" s="13">
        <f t="shared" si="202"/>
        <v>0</v>
      </c>
      <c r="T664" s="4" t="str">
        <f t="shared" si="203"/>
        <v>A+J=</v>
      </c>
      <c r="U664" s="34">
        <f t="shared" si="204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06"/>
        <v>44773</v>
      </c>
      <c r="B665" s="132">
        <f t="shared" ca="1" si="189"/>
        <v>1382.0567751200001</v>
      </c>
      <c r="C665" s="6">
        <f t="shared" si="193"/>
        <v>1000</v>
      </c>
      <c r="D665" s="12">
        <f ca="1">IF(A665&lt;$B$1,VLOOKUP(A665,[1]DI!$A$4:$B$15000,2,FALSE),0)</f>
        <v>0</v>
      </c>
      <c r="E665" s="13">
        <f t="shared" ca="1" si="194"/>
        <v>1</v>
      </c>
      <c r="F665" s="13">
        <f ca="1">(TRUNC(PRODUCT($E$12:$E664),16))</f>
        <v>1.1166002732985001</v>
      </c>
      <c r="G665" s="13">
        <f t="shared" si="195"/>
        <v>1</v>
      </c>
      <c r="H665" s="13">
        <f t="shared" ca="1" si="196"/>
        <v>1.11660027</v>
      </c>
      <c r="I665" s="128">
        <f t="shared" si="207"/>
        <v>0.13200000000000001</v>
      </c>
      <c r="J665" s="34">
        <f t="shared" si="197"/>
        <v>44120</v>
      </c>
      <c r="K665" s="2">
        <f t="shared" si="198"/>
        <v>448</v>
      </c>
      <c r="L665" s="129">
        <f t="shared" si="190"/>
        <v>43</v>
      </c>
      <c r="M665" s="130">
        <f t="shared" si="191"/>
        <v>1.2259811249999999</v>
      </c>
      <c r="N665" s="11">
        <f t="shared" ca="1" si="199"/>
        <v>1.3689308549999999</v>
      </c>
      <c r="O665" s="17">
        <f t="shared" si="200"/>
        <v>0</v>
      </c>
      <c r="P665" s="13">
        <f t="shared" ca="1" si="201"/>
        <v>368.93085500000001</v>
      </c>
      <c r="Q665" s="13">
        <f t="shared" ca="1" si="192"/>
        <v>13.12592012</v>
      </c>
      <c r="R665" s="20">
        <f t="shared" si="205"/>
        <v>0</v>
      </c>
      <c r="S665" s="13">
        <f t="shared" si="202"/>
        <v>0</v>
      </c>
      <c r="T665" s="4" t="str">
        <f t="shared" si="203"/>
        <v>A+J=</v>
      </c>
      <c r="U665" s="34">
        <f t="shared" si="204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06"/>
        <v>44774</v>
      </c>
      <c r="B666" s="132">
        <f t="shared" ca="1" si="189"/>
        <v>1382.0567751200001</v>
      </c>
      <c r="C666" s="6">
        <f t="shared" si="193"/>
        <v>1000</v>
      </c>
      <c r="D666" s="12">
        <f ca="1">IF(A666&lt;$B$1,VLOOKUP(A666,[1]DI!$A$4:$B$15000,2,FALSE),0)</f>
        <v>0.13150000000000001</v>
      </c>
      <c r="E666" s="13">
        <f t="shared" ca="1" si="194"/>
        <v>1.0004903700000001</v>
      </c>
      <c r="F666" s="13">
        <f ca="1">(TRUNC(PRODUCT($E$12:$E665),16))</f>
        <v>1.1166002732985001</v>
      </c>
      <c r="G666" s="13">
        <f t="shared" si="195"/>
        <v>1</v>
      </c>
      <c r="H666" s="13">
        <f t="shared" ca="1" si="196"/>
        <v>1.11660027</v>
      </c>
      <c r="I666" s="128">
        <f t="shared" si="207"/>
        <v>0.13200000000000001</v>
      </c>
      <c r="J666" s="34">
        <f t="shared" si="197"/>
        <v>44120</v>
      </c>
      <c r="K666" s="2">
        <f t="shared" si="198"/>
        <v>449</v>
      </c>
      <c r="L666" s="129">
        <f t="shared" si="190"/>
        <v>43</v>
      </c>
      <c r="M666" s="130">
        <f t="shared" si="191"/>
        <v>1.2259811249999999</v>
      </c>
      <c r="N666" s="11">
        <f t="shared" ca="1" si="199"/>
        <v>1.3689308549999999</v>
      </c>
      <c r="O666" s="17">
        <f t="shared" si="200"/>
        <v>0</v>
      </c>
      <c r="P666" s="13">
        <f t="shared" ca="1" si="201"/>
        <v>368.93085500000001</v>
      </c>
      <c r="Q666" s="13">
        <f t="shared" ca="1" si="192"/>
        <v>13.12592012</v>
      </c>
      <c r="R666" s="20">
        <f t="shared" si="205"/>
        <v>0</v>
      </c>
      <c r="S666" s="13">
        <f t="shared" si="202"/>
        <v>0</v>
      </c>
      <c r="T666" s="4" t="str">
        <f t="shared" si="203"/>
        <v>A+J=</v>
      </c>
      <c r="U666" s="34">
        <f t="shared" si="204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06"/>
        <v>44775</v>
      </c>
      <c r="B667" s="132">
        <f t="shared" ca="1" si="189"/>
        <v>1383.40208112</v>
      </c>
      <c r="C667" s="6">
        <f t="shared" si="193"/>
        <v>1000</v>
      </c>
      <c r="D667" s="12">
        <f ca="1">IF(A667&lt;$B$1,VLOOKUP(A667,[1]DI!$A$4:$B$15000,2,FALSE),0)</f>
        <v>0.13150000000000001</v>
      </c>
      <c r="E667" s="13">
        <f t="shared" ca="1" si="194"/>
        <v>1.0004903700000001</v>
      </c>
      <c r="F667" s="13">
        <f ca="1">(TRUNC(PRODUCT($E$12:$E666),16))</f>
        <v>1.11714782057452</v>
      </c>
      <c r="G667" s="13">
        <f t="shared" si="195"/>
        <v>1</v>
      </c>
      <c r="H667" s="13">
        <f t="shared" ca="1" si="196"/>
        <v>1.11714782</v>
      </c>
      <c r="I667" s="128">
        <f t="shared" si="207"/>
        <v>0.13200000000000001</v>
      </c>
      <c r="J667" s="34">
        <f t="shared" si="197"/>
        <v>44120</v>
      </c>
      <c r="K667" s="2">
        <f t="shared" si="198"/>
        <v>450</v>
      </c>
      <c r="L667" s="129">
        <f t="shared" si="190"/>
        <v>44</v>
      </c>
      <c r="M667" s="130">
        <f t="shared" si="191"/>
        <v>1.226584465</v>
      </c>
      <c r="N667" s="11">
        <f t="shared" ca="1" si="199"/>
        <v>1.370276161</v>
      </c>
      <c r="O667" s="17">
        <f t="shared" si="200"/>
        <v>0</v>
      </c>
      <c r="P667" s="13">
        <f t="shared" ca="1" si="201"/>
        <v>370.276161</v>
      </c>
      <c r="Q667" s="13">
        <f t="shared" ca="1" si="192"/>
        <v>13.12592012</v>
      </c>
      <c r="R667" s="20">
        <f t="shared" si="205"/>
        <v>0</v>
      </c>
      <c r="S667" s="13">
        <f t="shared" si="202"/>
        <v>0</v>
      </c>
      <c r="T667" s="4" t="str">
        <f t="shared" si="203"/>
        <v>A+J=</v>
      </c>
      <c r="U667" s="34">
        <f t="shared" si="204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06"/>
        <v>44776</v>
      </c>
      <c r="B668" s="132">
        <f t="shared" ca="1" si="189"/>
        <v>1384.7487121200002</v>
      </c>
      <c r="C668" s="6">
        <f t="shared" si="193"/>
        <v>1000</v>
      </c>
      <c r="D668" s="12">
        <f ca="1">IF(A668&lt;$B$1,VLOOKUP(A668,[1]DI!$A$4:$B$15000,2,FALSE),0)</f>
        <v>0.13150000000000001</v>
      </c>
      <c r="E668" s="13">
        <f t="shared" ca="1" si="194"/>
        <v>1.0004903700000001</v>
      </c>
      <c r="F668" s="13">
        <f ca="1">(TRUNC(PRODUCT($E$12:$E667),16))</f>
        <v>1.11769563635129</v>
      </c>
      <c r="G668" s="13">
        <f t="shared" si="195"/>
        <v>1</v>
      </c>
      <c r="H668" s="13">
        <f t="shared" ca="1" si="196"/>
        <v>1.11769564</v>
      </c>
      <c r="I668" s="128">
        <f t="shared" si="207"/>
        <v>0.13200000000000001</v>
      </c>
      <c r="J668" s="34">
        <f t="shared" si="197"/>
        <v>44120</v>
      </c>
      <c r="K668" s="2">
        <f t="shared" si="198"/>
        <v>451</v>
      </c>
      <c r="L668" s="129">
        <f t="shared" si="190"/>
        <v>45</v>
      </c>
      <c r="M668" s="130">
        <f t="shared" si="191"/>
        <v>1.227188103</v>
      </c>
      <c r="N668" s="11">
        <f t="shared" ca="1" si="199"/>
        <v>1.3716227919999999</v>
      </c>
      <c r="O668" s="17">
        <f t="shared" si="200"/>
        <v>0</v>
      </c>
      <c r="P668" s="13">
        <f t="shared" ca="1" si="201"/>
        <v>371.622792</v>
      </c>
      <c r="Q668" s="13">
        <f t="shared" ca="1" si="192"/>
        <v>13.12592012</v>
      </c>
      <c r="R668" s="20">
        <f t="shared" si="205"/>
        <v>0</v>
      </c>
      <c r="S668" s="13">
        <f t="shared" si="202"/>
        <v>0</v>
      </c>
      <c r="T668" s="4" t="str">
        <f t="shared" si="203"/>
        <v>A+J=</v>
      </c>
      <c r="U668" s="34">
        <f t="shared" si="204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06"/>
        <v>44777</v>
      </c>
      <c r="B669" s="132">
        <f t="shared" ref="B669:B732" ca="1" si="208">IF(A669&lt;=TODAY(),C669+P669+Q669,IF(AND(A669&gt;TODAY(),A669&lt;=$B$1),IF(VLOOKUP(TODAY(),$A$10:$D$5000,4,FALSE)=0,"n.d",C669+P669+Q669),"n.d"))</f>
        <v>1386.09665612</v>
      </c>
      <c r="C669" s="6">
        <f t="shared" si="193"/>
        <v>1000</v>
      </c>
      <c r="D669" s="12">
        <f ca="1">IF(A669&lt;$B$1,VLOOKUP(A669,[1]DI!$A$4:$B$15000,2,FALSE),0)</f>
        <v>0.13650000000000001</v>
      </c>
      <c r="E669" s="13">
        <f t="shared" ca="1" si="194"/>
        <v>1.00050788</v>
      </c>
      <c r="F669" s="13">
        <f ca="1">(TRUNC(PRODUCT($E$12:$E668),16))</f>
        <v>1.1182437207604901</v>
      </c>
      <c r="G669" s="13">
        <f t="shared" si="195"/>
        <v>1</v>
      </c>
      <c r="H669" s="13">
        <f t="shared" ca="1" si="196"/>
        <v>1.1182437199999999</v>
      </c>
      <c r="I669" s="128">
        <f t="shared" si="207"/>
        <v>0.13200000000000001</v>
      </c>
      <c r="J669" s="34">
        <f t="shared" si="197"/>
        <v>44120</v>
      </c>
      <c r="K669" s="2">
        <f t="shared" si="198"/>
        <v>452</v>
      </c>
      <c r="L669" s="129">
        <f t="shared" si="190"/>
        <v>46</v>
      </c>
      <c r="M669" s="130">
        <f t="shared" si="191"/>
        <v>1.227792038</v>
      </c>
      <c r="N669" s="11">
        <f t="shared" ca="1" si="199"/>
        <v>1.3729707360000001</v>
      </c>
      <c r="O669" s="17">
        <f t="shared" si="200"/>
        <v>0</v>
      </c>
      <c r="P669" s="13">
        <f t="shared" ca="1" si="201"/>
        <v>372.97073599999999</v>
      </c>
      <c r="Q669" s="13">
        <f t="shared" ca="1" si="192"/>
        <v>13.12592012</v>
      </c>
      <c r="R669" s="20">
        <f t="shared" si="205"/>
        <v>0</v>
      </c>
      <c r="S669" s="13">
        <f t="shared" si="202"/>
        <v>0</v>
      </c>
      <c r="T669" s="4" t="str">
        <f t="shared" si="203"/>
        <v>A+J=</v>
      </c>
      <c r="U669" s="34">
        <f t="shared" si="204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06"/>
        <v>44778</v>
      </c>
      <c r="B670" s="132">
        <f t="shared" ca="1" si="208"/>
        <v>1387.4699781200002</v>
      </c>
      <c r="C670" s="6">
        <f t="shared" si="193"/>
        <v>1000</v>
      </c>
      <c r="D670" s="12">
        <f ca="1">IF(A670&lt;$B$1,VLOOKUP(A670,[1]DI!$A$4:$B$15000,2,FALSE),0)</f>
        <v>0.13650000000000001</v>
      </c>
      <c r="E670" s="13">
        <f t="shared" ca="1" si="194"/>
        <v>1.00050788</v>
      </c>
      <c r="F670" s="13">
        <f ca="1">(TRUNC(PRODUCT($E$12:$E669),16))</f>
        <v>1.11881165438139</v>
      </c>
      <c r="G670" s="13">
        <f t="shared" si="195"/>
        <v>1</v>
      </c>
      <c r="H670" s="13">
        <f t="shared" ca="1" si="196"/>
        <v>1.11881165</v>
      </c>
      <c r="I670" s="128">
        <f t="shared" si="207"/>
        <v>0.13200000000000001</v>
      </c>
      <c r="J670" s="34">
        <f t="shared" si="197"/>
        <v>44120</v>
      </c>
      <c r="K670" s="2">
        <f t="shared" si="198"/>
        <v>453</v>
      </c>
      <c r="L670" s="129">
        <f t="shared" ref="L670:L733" si="209">IF(AND(K670=1,K669=1),1,IF(K670&gt;0,IF(K670=K669,K670+1,K670),0))-L$604</f>
        <v>47</v>
      </c>
      <c r="M670" s="130">
        <f t="shared" ref="M670:M733" si="210">ROUND(((I670+1)^(L670/252))*M$604,9)</f>
        <v>1.22839627</v>
      </c>
      <c r="N670" s="11">
        <f t="shared" ca="1" si="199"/>
        <v>1.3743440579999999</v>
      </c>
      <c r="O670" s="17">
        <f t="shared" si="200"/>
        <v>0</v>
      </c>
      <c r="P670" s="13">
        <f t="shared" ca="1" si="201"/>
        <v>374.34405800000002</v>
      </c>
      <c r="Q670" s="13">
        <f t="shared" ref="Q670:Q733" ca="1" si="211">Q669</f>
        <v>13.12592012</v>
      </c>
      <c r="R670" s="20">
        <f t="shared" si="205"/>
        <v>0</v>
      </c>
      <c r="S670" s="13">
        <f t="shared" si="202"/>
        <v>0</v>
      </c>
      <c r="T670" s="4" t="str">
        <f t="shared" si="203"/>
        <v>A+J=</v>
      </c>
      <c r="U670" s="34">
        <f t="shared" si="204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06"/>
        <v>44779</v>
      </c>
      <c r="B671" s="132">
        <f t="shared" ca="1" si="208"/>
        <v>1388.8446871200001</v>
      </c>
      <c r="C671" s="6">
        <f t="shared" si="193"/>
        <v>1000</v>
      </c>
      <c r="D671" s="12">
        <f ca="1">IF(A671&lt;$B$1,VLOOKUP(A671,[1]DI!$A$4:$B$15000,2,FALSE),0)</f>
        <v>0</v>
      </c>
      <c r="E671" s="13">
        <f t="shared" ca="1" si="194"/>
        <v>1</v>
      </c>
      <c r="F671" s="13">
        <f ca="1">(TRUNC(PRODUCT($E$12:$E670),16))</f>
        <v>1.1193798764444101</v>
      </c>
      <c r="G671" s="13">
        <f t="shared" si="195"/>
        <v>1</v>
      </c>
      <c r="H671" s="13">
        <f t="shared" ca="1" si="196"/>
        <v>1.1193798800000001</v>
      </c>
      <c r="I671" s="128">
        <f t="shared" si="207"/>
        <v>0.13200000000000001</v>
      </c>
      <c r="J671" s="34">
        <f t="shared" si="197"/>
        <v>44120</v>
      </c>
      <c r="K671" s="2">
        <f t="shared" si="198"/>
        <v>453</v>
      </c>
      <c r="L671" s="129">
        <f t="shared" si="209"/>
        <v>48</v>
      </c>
      <c r="M671" s="130">
        <f t="shared" si="210"/>
        <v>1.229000799</v>
      </c>
      <c r="N671" s="11">
        <f t="shared" ca="1" si="199"/>
        <v>1.375718767</v>
      </c>
      <c r="O671" s="17">
        <f t="shared" si="200"/>
        <v>0</v>
      </c>
      <c r="P671" s="13">
        <f t="shared" ca="1" si="201"/>
        <v>375.71876700000001</v>
      </c>
      <c r="Q671" s="13">
        <f t="shared" ca="1" si="211"/>
        <v>13.12592012</v>
      </c>
      <c r="R671" s="20">
        <f t="shared" si="205"/>
        <v>0</v>
      </c>
      <c r="S671" s="13">
        <f t="shared" si="202"/>
        <v>0</v>
      </c>
      <c r="T671" s="4" t="str">
        <f t="shared" si="203"/>
        <v>A+J=</v>
      </c>
      <c r="U671" s="34">
        <f t="shared" si="204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06"/>
        <v>44780</v>
      </c>
      <c r="B672" s="132">
        <f t="shared" ca="1" si="208"/>
        <v>1388.8446871200001</v>
      </c>
      <c r="C672" s="6">
        <f t="shared" si="193"/>
        <v>1000</v>
      </c>
      <c r="D672" s="12">
        <f ca="1">IF(A672&lt;$B$1,VLOOKUP(A672,[1]DI!$A$4:$B$15000,2,FALSE),0)</f>
        <v>0</v>
      </c>
      <c r="E672" s="13">
        <f t="shared" ca="1" si="194"/>
        <v>1</v>
      </c>
      <c r="F672" s="13">
        <f ca="1">(TRUNC(PRODUCT($E$12:$E671),16))</f>
        <v>1.1193798764444101</v>
      </c>
      <c r="G672" s="13">
        <f t="shared" si="195"/>
        <v>1</v>
      </c>
      <c r="H672" s="13">
        <f t="shared" ca="1" si="196"/>
        <v>1.1193798800000001</v>
      </c>
      <c r="I672" s="128">
        <f t="shared" si="207"/>
        <v>0.13200000000000001</v>
      </c>
      <c r="J672" s="34">
        <f t="shared" si="197"/>
        <v>44120</v>
      </c>
      <c r="K672" s="2">
        <f t="shared" si="198"/>
        <v>453</v>
      </c>
      <c r="L672" s="129">
        <f t="shared" si="209"/>
        <v>48</v>
      </c>
      <c r="M672" s="130">
        <f t="shared" si="210"/>
        <v>1.229000799</v>
      </c>
      <c r="N672" s="11">
        <f t="shared" ca="1" si="199"/>
        <v>1.375718767</v>
      </c>
      <c r="O672" s="17">
        <f t="shared" si="200"/>
        <v>0</v>
      </c>
      <c r="P672" s="13">
        <f t="shared" ca="1" si="201"/>
        <v>375.71876700000001</v>
      </c>
      <c r="Q672" s="13">
        <f t="shared" ca="1" si="211"/>
        <v>13.12592012</v>
      </c>
      <c r="R672" s="20">
        <f t="shared" si="205"/>
        <v>0</v>
      </c>
      <c r="S672" s="13">
        <f t="shared" si="202"/>
        <v>0</v>
      </c>
      <c r="T672" s="4" t="str">
        <f t="shared" si="203"/>
        <v>A+J=</v>
      </c>
      <c r="U672" s="34">
        <f t="shared" si="204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06"/>
        <v>44781</v>
      </c>
      <c r="B673" s="132">
        <f t="shared" ca="1" si="208"/>
        <v>1388.8446871200001</v>
      </c>
      <c r="C673" s="6">
        <f t="shared" si="193"/>
        <v>1000</v>
      </c>
      <c r="D673" s="12">
        <f ca="1">IF(A673&lt;$B$1,VLOOKUP(A673,[1]DI!$A$4:$B$15000,2,FALSE),0)</f>
        <v>0.13650000000000001</v>
      </c>
      <c r="E673" s="13">
        <f t="shared" ca="1" si="194"/>
        <v>1.00050788</v>
      </c>
      <c r="F673" s="13">
        <f ca="1">(TRUNC(PRODUCT($E$12:$E672),16))</f>
        <v>1.1193798764444101</v>
      </c>
      <c r="G673" s="13">
        <f t="shared" si="195"/>
        <v>1</v>
      </c>
      <c r="H673" s="13">
        <f t="shared" ca="1" si="196"/>
        <v>1.1193798800000001</v>
      </c>
      <c r="I673" s="128">
        <f t="shared" si="207"/>
        <v>0.13200000000000001</v>
      </c>
      <c r="J673" s="34">
        <f t="shared" si="197"/>
        <v>44120</v>
      </c>
      <c r="K673" s="2">
        <f t="shared" si="198"/>
        <v>454</v>
      </c>
      <c r="L673" s="129">
        <f t="shared" si="209"/>
        <v>48</v>
      </c>
      <c r="M673" s="130">
        <f t="shared" si="210"/>
        <v>1.229000799</v>
      </c>
      <c r="N673" s="11">
        <f t="shared" ca="1" si="199"/>
        <v>1.375718767</v>
      </c>
      <c r="O673" s="17">
        <f t="shared" si="200"/>
        <v>0</v>
      </c>
      <c r="P673" s="13">
        <f t="shared" ca="1" si="201"/>
        <v>375.71876700000001</v>
      </c>
      <c r="Q673" s="13">
        <f t="shared" ca="1" si="211"/>
        <v>13.12592012</v>
      </c>
      <c r="R673" s="20">
        <f t="shared" si="205"/>
        <v>0</v>
      </c>
      <c r="S673" s="13">
        <f t="shared" si="202"/>
        <v>0</v>
      </c>
      <c r="T673" s="4" t="str">
        <f t="shared" si="203"/>
        <v>A+J=</v>
      </c>
      <c r="U673" s="34">
        <f t="shared" si="204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06"/>
        <v>44782</v>
      </c>
      <c r="B674" s="132">
        <f t="shared" ca="1" si="208"/>
        <v>1390.2207611200001</v>
      </c>
      <c r="C674" s="6">
        <f t="shared" si="193"/>
        <v>1000</v>
      </c>
      <c r="D674" s="12">
        <f ca="1">IF(A674&lt;$B$1,VLOOKUP(A674,[1]DI!$A$4:$B$15000,2,FALSE),0)</f>
        <v>0.13650000000000001</v>
      </c>
      <c r="E674" s="13">
        <f t="shared" ca="1" si="194"/>
        <v>1.00050788</v>
      </c>
      <c r="F674" s="13">
        <f ca="1">(TRUNC(PRODUCT($E$12:$E673),16))</f>
        <v>1.11994838709606</v>
      </c>
      <c r="G674" s="13">
        <f t="shared" si="195"/>
        <v>1</v>
      </c>
      <c r="H674" s="13">
        <f t="shared" ca="1" si="196"/>
        <v>1.11994839</v>
      </c>
      <c r="I674" s="128">
        <f t="shared" si="207"/>
        <v>0.13200000000000001</v>
      </c>
      <c r="J674" s="34">
        <f t="shared" si="197"/>
        <v>44120</v>
      </c>
      <c r="K674" s="2">
        <f t="shared" si="198"/>
        <v>455</v>
      </c>
      <c r="L674" s="129">
        <f t="shared" si="209"/>
        <v>49</v>
      </c>
      <c r="M674" s="130">
        <f t="shared" si="210"/>
        <v>1.2296056259999999</v>
      </c>
      <c r="N674" s="11">
        <f t="shared" ca="1" si="199"/>
        <v>1.3770948409999999</v>
      </c>
      <c r="O674" s="17">
        <f t="shared" si="200"/>
        <v>0</v>
      </c>
      <c r="P674" s="13">
        <f t="shared" ca="1" si="201"/>
        <v>377.09484099999997</v>
      </c>
      <c r="Q674" s="13">
        <f t="shared" ca="1" si="211"/>
        <v>13.12592012</v>
      </c>
      <c r="R674" s="20">
        <f t="shared" si="205"/>
        <v>0</v>
      </c>
      <c r="S674" s="13">
        <f t="shared" si="202"/>
        <v>0</v>
      </c>
      <c r="T674" s="4" t="str">
        <f t="shared" si="203"/>
        <v>A+J=</v>
      </c>
      <c r="U674" s="34">
        <f t="shared" si="204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06"/>
        <v>44783</v>
      </c>
      <c r="B675" s="132">
        <f t="shared" ca="1" si="208"/>
        <v>1391.5982131200001</v>
      </c>
      <c r="C675" s="6">
        <f t="shared" si="193"/>
        <v>1000</v>
      </c>
      <c r="D675" s="12">
        <f ca="1">IF(A675&lt;$B$1,VLOOKUP(A675,[1]DI!$A$4:$B$15000,2,FALSE),0)</f>
        <v>0.13650000000000001</v>
      </c>
      <c r="E675" s="13">
        <f t="shared" ca="1" si="194"/>
        <v>1.00050788</v>
      </c>
      <c r="F675" s="13">
        <f ca="1">(TRUNC(PRODUCT($E$12:$E674),16))</f>
        <v>1.1205171864829</v>
      </c>
      <c r="G675" s="13">
        <f t="shared" si="195"/>
        <v>1</v>
      </c>
      <c r="H675" s="13">
        <f t="shared" ca="1" si="196"/>
        <v>1.1205171899999999</v>
      </c>
      <c r="I675" s="128">
        <f t="shared" si="207"/>
        <v>0.13200000000000001</v>
      </c>
      <c r="J675" s="34">
        <f t="shared" si="197"/>
        <v>44120</v>
      </c>
      <c r="K675" s="2">
        <f t="shared" si="198"/>
        <v>456</v>
      </c>
      <c r="L675" s="129">
        <f t="shared" si="209"/>
        <v>50</v>
      </c>
      <c r="M675" s="130">
        <f t="shared" si="210"/>
        <v>1.2302107499999999</v>
      </c>
      <c r="N675" s="11">
        <f t="shared" ca="1" si="199"/>
        <v>1.378472293</v>
      </c>
      <c r="O675" s="17">
        <f t="shared" si="200"/>
        <v>0</v>
      </c>
      <c r="P675" s="13">
        <f t="shared" ca="1" si="201"/>
        <v>378.47229299999998</v>
      </c>
      <c r="Q675" s="13">
        <f t="shared" ca="1" si="211"/>
        <v>13.12592012</v>
      </c>
      <c r="R675" s="20">
        <f t="shared" si="205"/>
        <v>0</v>
      </c>
      <c r="S675" s="13">
        <f t="shared" si="202"/>
        <v>0</v>
      </c>
      <c r="T675" s="4" t="str">
        <f t="shared" si="203"/>
        <v>A+J=</v>
      </c>
      <c r="U675" s="34">
        <f t="shared" si="204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06"/>
        <v>44784</v>
      </c>
      <c r="B676" s="132">
        <f t="shared" ca="1" si="208"/>
        <v>1392.9770321200001</v>
      </c>
      <c r="C676" s="6">
        <f t="shared" si="193"/>
        <v>1000</v>
      </c>
      <c r="D676" s="12">
        <f ca="1">IF(A676&lt;$B$1,VLOOKUP(A676,[1]DI!$A$4:$B$15000,2,FALSE),0)</f>
        <v>0.13650000000000001</v>
      </c>
      <c r="E676" s="13">
        <f t="shared" ca="1" si="194"/>
        <v>1.00050788</v>
      </c>
      <c r="F676" s="13">
        <f ca="1">(TRUNC(PRODUCT($E$12:$E675),16))</f>
        <v>1.12108627475157</v>
      </c>
      <c r="G676" s="13">
        <f t="shared" si="195"/>
        <v>1</v>
      </c>
      <c r="H676" s="13">
        <f t="shared" ca="1" si="196"/>
        <v>1.1210862699999999</v>
      </c>
      <c r="I676" s="128">
        <f t="shared" si="207"/>
        <v>0.13200000000000001</v>
      </c>
      <c r="J676" s="34">
        <f t="shared" si="197"/>
        <v>44120</v>
      </c>
      <c r="K676" s="2">
        <f t="shared" si="198"/>
        <v>457</v>
      </c>
      <c r="L676" s="129">
        <f t="shared" si="209"/>
        <v>51</v>
      </c>
      <c r="M676" s="130">
        <f t="shared" si="210"/>
        <v>1.230816173</v>
      </c>
      <c r="N676" s="11">
        <f t="shared" ca="1" si="199"/>
        <v>1.3798511120000001</v>
      </c>
      <c r="O676" s="17">
        <f t="shared" si="200"/>
        <v>0</v>
      </c>
      <c r="P676" s="13">
        <f t="shared" ca="1" si="201"/>
        <v>379.851112</v>
      </c>
      <c r="Q676" s="13">
        <f t="shared" ca="1" si="211"/>
        <v>13.12592012</v>
      </c>
      <c r="R676" s="20">
        <f t="shared" si="205"/>
        <v>0</v>
      </c>
      <c r="S676" s="13">
        <f t="shared" si="202"/>
        <v>0</v>
      </c>
      <c r="T676" s="4" t="str">
        <f t="shared" si="203"/>
        <v>A+J=</v>
      </c>
      <c r="U676" s="34">
        <f t="shared" si="204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06"/>
        <v>44785</v>
      </c>
      <c r="B677" s="132">
        <f t="shared" ca="1" si="208"/>
        <v>1394.3572441199999</v>
      </c>
      <c r="C677" s="6">
        <f t="shared" si="193"/>
        <v>1000</v>
      </c>
      <c r="D677" s="12">
        <f ca="1">IF(A677&lt;$B$1,VLOOKUP(A677,[1]DI!$A$4:$B$15000,2,FALSE),0)</f>
        <v>0.13650000000000001</v>
      </c>
      <c r="E677" s="13">
        <f t="shared" ca="1" si="194"/>
        <v>1.00050788</v>
      </c>
      <c r="F677" s="13">
        <f ca="1">(TRUNC(PRODUCT($E$12:$E676),16))</f>
        <v>1.1216556520487899</v>
      </c>
      <c r="G677" s="13">
        <f t="shared" si="195"/>
        <v>1</v>
      </c>
      <c r="H677" s="13">
        <f t="shared" ca="1" si="196"/>
        <v>1.1216556499999999</v>
      </c>
      <c r="I677" s="128">
        <f t="shared" si="207"/>
        <v>0.13200000000000001</v>
      </c>
      <c r="J677" s="34">
        <f t="shared" si="197"/>
        <v>44120</v>
      </c>
      <c r="K677" s="2">
        <f t="shared" si="198"/>
        <v>458</v>
      </c>
      <c r="L677" s="129">
        <f t="shared" si="209"/>
        <v>52</v>
      </c>
      <c r="M677" s="130">
        <f t="shared" si="210"/>
        <v>1.231421893</v>
      </c>
      <c r="N677" s="11">
        <f t="shared" ca="1" si="199"/>
        <v>1.381231324</v>
      </c>
      <c r="O677" s="17">
        <f t="shared" si="200"/>
        <v>0</v>
      </c>
      <c r="P677" s="13">
        <f t="shared" ca="1" si="201"/>
        <v>381.23132399999997</v>
      </c>
      <c r="Q677" s="13">
        <f t="shared" ca="1" si="211"/>
        <v>13.12592012</v>
      </c>
      <c r="R677" s="20">
        <f t="shared" si="205"/>
        <v>0</v>
      </c>
      <c r="S677" s="13">
        <f t="shared" si="202"/>
        <v>0</v>
      </c>
      <c r="T677" s="4" t="str">
        <f t="shared" si="203"/>
        <v>A+J=</v>
      </c>
      <c r="U677" s="34">
        <f t="shared" si="204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06"/>
        <v>44786</v>
      </c>
      <c r="B678" s="132">
        <f t="shared" ca="1" si="208"/>
        <v>1395.73883712</v>
      </c>
      <c r="C678" s="6">
        <f t="shared" si="193"/>
        <v>1000</v>
      </c>
      <c r="D678" s="12">
        <f ca="1">IF(A678&lt;$B$1,VLOOKUP(A678,[1]DI!$A$4:$B$15000,2,FALSE),0)</f>
        <v>0</v>
      </c>
      <c r="E678" s="13">
        <f t="shared" ca="1" si="194"/>
        <v>1</v>
      </c>
      <c r="F678" s="13">
        <f ca="1">(TRUNC(PRODUCT($E$12:$E677),16))</f>
        <v>1.12222531852136</v>
      </c>
      <c r="G678" s="13">
        <f t="shared" si="195"/>
        <v>1</v>
      </c>
      <c r="H678" s="13">
        <f t="shared" ca="1" si="196"/>
        <v>1.1222253200000001</v>
      </c>
      <c r="I678" s="128">
        <f t="shared" si="207"/>
        <v>0.13200000000000001</v>
      </c>
      <c r="J678" s="34">
        <f t="shared" si="197"/>
        <v>44120</v>
      </c>
      <c r="K678" s="2">
        <f t="shared" si="198"/>
        <v>458</v>
      </c>
      <c r="L678" s="129">
        <f t="shared" si="209"/>
        <v>53</v>
      </c>
      <c r="M678" s="130">
        <f t="shared" si="210"/>
        <v>1.2320279110000001</v>
      </c>
      <c r="N678" s="11">
        <f t="shared" ca="1" si="199"/>
        <v>1.3826129170000001</v>
      </c>
      <c r="O678" s="17">
        <f t="shared" si="200"/>
        <v>0</v>
      </c>
      <c r="P678" s="13">
        <f t="shared" ca="1" si="201"/>
        <v>382.61291699999998</v>
      </c>
      <c r="Q678" s="13">
        <f t="shared" ca="1" si="211"/>
        <v>13.12592012</v>
      </c>
      <c r="R678" s="20">
        <f t="shared" si="205"/>
        <v>0</v>
      </c>
      <c r="S678" s="13">
        <f t="shared" si="202"/>
        <v>0</v>
      </c>
      <c r="T678" s="4" t="str">
        <f t="shared" si="203"/>
        <v>A+J=</v>
      </c>
      <c r="U678" s="34">
        <f t="shared" si="204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06"/>
        <v>44787</v>
      </c>
      <c r="B679" s="132">
        <f t="shared" ca="1" si="208"/>
        <v>1395.73883712</v>
      </c>
      <c r="C679" s="6">
        <f t="shared" si="193"/>
        <v>1000</v>
      </c>
      <c r="D679" s="12">
        <f ca="1">IF(A679&lt;$B$1,VLOOKUP(A679,[1]DI!$A$4:$B$15000,2,FALSE),0)</f>
        <v>0</v>
      </c>
      <c r="E679" s="13">
        <f t="shared" ca="1" si="194"/>
        <v>1</v>
      </c>
      <c r="F679" s="13">
        <f ca="1">(TRUNC(PRODUCT($E$12:$E678),16))</f>
        <v>1.12222531852136</v>
      </c>
      <c r="G679" s="13">
        <f t="shared" si="195"/>
        <v>1</v>
      </c>
      <c r="H679" s="13">
        <f t="shared" ca="1" si="196"/>
        <v>1.1222253200000001</v>
      </c>
      <c r="I679" s="128">
        <f t="shared" si="207"/>
        <v>0.13200000000000001</v>
      </c>
      <c r="J679" s="34">
        <f t="shared" si="197"/>
        <v>44120</v>
      </c>
      <c r="K679" s="2">
        <f t="shared" si="198"/>
        <v>458</v>
      </c>
      <c r="L679" s="129">
        <f t="shared" si="209"/>
        <v>53</v>
      </c>
      <c r="M679" s="130">
        <f t="shared" si="210"/>
        <v>1.2320279110000001</v>
      </c>
      <c r="N679" s="11">
        <f t="shared" ca="1" si="199"/>
        <v>1.3826129170000001</v>
      </c>
      <c r="O679" s="17">
        <f t="shared" si="200"/>
        <v>0</v>
      </c>
      <c r="P679" s="13">
        <f t="shared" ca="1" si="201"/>
        <v>382.61291699999998</v>
      </c>
      <c r="Q679" s="13">
        <f t="shared" ca="1" si="211"/>
        <v>13.12592012</v>
      </c>
      <c r="R679" s="20">
        <f t="shared" si="205"/>
        <v>0</v>
      </c>
      <c r="S679" s="13">
        <f t="shared" si="202"/>
        <v>0</v>
      </c>
      <c r="T679" s="4" t="str">
        <f t="shared" si="203"/>
        <v>A+J=</v>
      </c>
      <c r="U679" s="34">
        <f t="shared" si="204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06"/>
        <v>44788</v>
      </c>
      <c r="B680" s="132">
        <f t="shared" ca="1" si="208"/>
        <v>1395.73883712</v>
      </c>
      <c r="C680" s="6">
        <f t="shared" si="193"/>
        <v>1000</v>
      </c>
      <c r="D680" s="12">
        <f ca="1">IF(A680&lt;$B$1,VLOOKUP(A680,[1]DI!$A$4:$B$15000,2,FALSE),0)</f>
        <v>0.13650000000000001</v>
      </c>
      <c r="E680" s="13">
        <f t="shared" ca="1" si="194"/>
        <v>1.00050788</v>
      </c>
      <c r="F680" s="13">
        <f ca="1">(TRUNC(PRODUCT($E$12:$E679),16))</f>
        <v>1.12222531852136</v>
      </c>
      <c r="G680" s="13">
        <f t="shared" si="195"/>
        <v>1</v>
      </c>
      <c r="H680" s="13">
        <f t="shared" ca="1" si="196"/>
        <v>1.1222253200000001</v>
      </c>
      <c r="I680" s="128">
        <f t="shared" si="207"/>
        <v>0.13200000000000001</v>
      </c>
      <c r="J680" s="34">
        <f t="shared" si="197"/>
        <v>44120</v>
      </c>
      <c r="K680" s="2">
        <f t="shared" si="198"/>
        <v>459</v>
      </c>
      <c r="L680" s="129">
        <f t="shared" si="209"/>
        <v>53</v>
      </c>
      <c r="M680" s="130">
        <f t="shared" si="210"/>
        <v>1.2320279110000001</v>
      </c>
      <c r="N680" s="11">
        <f t="shared" ca="1" si="199"/>
        <v>1.3826129170000001</v>
      </c>
      <c r="O680" s="17">
        <f t="shared" si="200"/>
        <v>0</v>
      </c>
      <c r="P680" s="13">
        <f t="shared" ca="1" si="201"/>
        <v>382.61291699999998</v>
      </c>
      <c r="Q680" s="13">
        <f t="shared" ca="1" si="211"/>
        <v>13.12592012</v>
      </c>
      <c r="R680" s="20">
        <f t="shared" si="205"/>
        <v>0</v>
      </c>
      <c r="S680" s="13">
        <f t="shared" si="202"/>
        <v>0</v>
      </c>
      <c r="T680" s="4" t="str">
        <f t="shared" si="203"/>
        <v>A+J=</v>
      </c>
      <c r="U680" s="34">
        <f t="shared" si="204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06"/>
        <v>44789</v>
      </c>
      <c r="B681" s="132">
        <f t="shared" ca="1" si="208"/>
        <v>1397.1218011200001</v>
      </c>
      <c r="C681" s="6">
        <f t="shared" si="193"/>
        <v>1000</v>
      </c>
      <c r="D681" s="12">
        <f ca="1">IF(A681&lt;$B$1,VLOOKUP(A681,[1]DI!$A$4:$B$15000,2,FALSE),0)</f>
        <v>0.13650000000000001</v>
      </c>
      <c r="E681" s="13">
        <f t="shared" ca="1" si="194"/>
        <v>1.00050788</v>
      </c>
      <c r="F681" s="13">
        <f ca="1">(TRUNC(PRODUCT($E$12:$E680),16))</f>
        <v>1.12279527431613</v>
      </c>
      <c r="G681" s="13">
        <f t="shared" si="195"/>
        <v>1</v>
      </c>
      <c r="H681" s="13">
        <f t="shared" ca="1" si="196"/>
        <v>1.1227952699999999</v>
      </c>
      <c r="I681" s="128">
        <f t="shared" si="207"/>
        <v>0.13200000000000001</v>
      </c>
      <c r="J681" s="34">
        <f t="shared" si="197"/>
        <v>44120</v>
      </c>
      <c r="K681" s="2">
        <f t="shared" si="198"/>
        <v>460</v>
      </c>
      <c r="L681" s="129">
        <f t="shared" si="209"/>
        <v>54</v>
      </c>
      <c r="M681" s="130">
        <f t="shared" si="210"/>
        <v>1.232634228</v>
      </c>
      <c r="N681" s="11">
        <f t="shared" ca="1" si="199"/>
        <v>1.3839958809999999</v>
      </c>
      <c r="O681" s="17">
        <f t="shared" si="200"/>
        <v>0</v>
      </c>
      <c r="P681" s="13">
        <f t="shared" ca="1" si="201"/>
        <v>383.995881</v>
      </c>
      <c r="Q681" s="13">
        <f t="shared" ca="1" si="211"/>
        <v>13.12592012</v>
      </c>
      <c r="R681" s="20">
        <f t="shared" si="205"/>
        <v>0</v>
      </c>
      <c r="S681" s="13">
        <f t="shared" si="202"/>
        <v>0</v>
      </c>
      <c r="T681" s="4" t="str">
        <f t="shared" si="203"/>
        <v>A+J=</v>
      </c>
      <c r="U681" s="34">
        <f t="shared" si="204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06"/>
        <v>44790</v>
      </c>
      <c r="B682" s="132">
        <f t="shared" ca="1" si="208"/>
        <v>1398.5061611200001</v>
      </c>
      <c r="C682" s="6">
        <f t="shared" si="193"/>
        <v>1000</v>
      </c>
      <c r="D682" s="12">
        <f ca="1">IF(A682&lt;$B$1,VLOOKUP(A682,[1]DI!$A$4:$B$15000,2,FALSE),0)</f>
        <v>0.13650000000000001</v>
      </c>
      <c r="E682" s="13">
        <f t="shared" ca="1" si="194"/>
        <v>1.00050788</v>
      </c>
      <c r="F682" s="13">
        <f ca="1">(TRUNC(PRODUCT($E$12:$E681),16))</f>
        <v>1.12336551958005</v>
      </c>
      <c r="G682" s="13">
        <f t="shared" si="195"/>
        <v>1</v>
      </c>
      <c r="H682" s="13">
        <f t="shared" ca="1" si="196"/>
        <v>1.1233655199999999</v>
      </c>
      <c r="I682" s="128">
        <f t="shared" si="207"/>
        <v>0.13200000000000001</v>
      </c>
      <c r="J682" s="34">
        <f t="shared" si="197"/>
        <v>44120</v>
      </c>
      <c r="K682" s="2">
        <f t="shared" si="198"/>
        <v>461</v>
      </c>
      <c r="L682" s="129">
        <f t="shared" si="209"/>
        <v>55</v>
      </c>
      <c r="M682" s="130">
        <f t="shared" si="210"/>
        <v>1.2332408429999999</v>
      </c>
      <c r="N682" s="11">
        <f t="shared" ca="1" si="199"/>
        <v>1.385380241</v>
      </c>
      <c r="O682" s="17">
        <f t="shared" si="200"/>
        <v>0</v>
      </c>
      <c r="P682" s="13">
        <f t="shared" ca="1" si="201"/>
        <v>385.38024100000001</v>
      </c>
      <c r="Q682" s="13">
        <f t="shared" ca="1" si="211"/>
        <v>13.12592012</v>
      </c>
      <c r="R682" s="20">
        <f t="shared" si="205"/>
        <v>0</v>
      </c>
      <c r="S682" s="13">
        <f t="shared" si="202"/>
        <v>0</v>
      </c>
      <c r="T682" s="4" t="str">
        <f t="shared" si="203"/>
        <v>A+J=</v>
      </c>
      <c r="U682" s="34">
        <f t="shared" si="204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06"/>
        <v>44791</v>
      </c>
      <c r="B683" s="132">
        <f t="shared" ca="1" si="208"/>
        <v>1399.8918931200001</v>
      </c>
      <c r="C683" s="6">
        <f t="shared" si="193"/>
        <v>1000</v>
      </c>
      <c r="D683" s="12">
        <f ca="1">IF(A683&lt;$B$1,VLOOKUP(A683,[1]DI!$A$4:$B$15000,2,FALSE),0)</f>
        <v>0.13650000000000001</v>
      </c>
      <c r="E683" s="13">
        <f t="shared" ca="1" si="194"/>
        <v>1.00050788</v>
      </c>
      <c r="F683" s="13">
        <f ca="1">(TRUNC(PRODUCT($E$12:$E682),16))</f>
        <v>1.12393605446013</v>
      </c>
      <c r="G683" s="13">
        <f t="shared" si="195"/>
        <v>1</v>
      </c>
      <c r="H683" s="13">
        <f t="shared" ca="1" si="196"/>
        <v>1.12393605</v>
      </c>
      <c r="I683" s="128">
        <f t="shared" si="207"/>
        <v>0.13200000000000001</v>
      </c>
      <c r="J683" s="34">
        <f t="shared" si="197"/>
        <v>44120</v>
      </c>
      <c r="K683" s="2">
        <f t="shared" si="198"/>
        <v>462</v>
      </c>
      <c r="L683" s="129">
        <f t="shared" si="209"/>
        <v>56</v>
      </c>
      <c r="M683" s="130">
        <f t="shared" si="210"/>
        <v>1.2338477560000001</v>
      </c>
      <c r="N683" s="11">
        <f t="shared" ca="1" si="199"/>
        <v>1.3867659729999999</v>
      </c>
      <c r="O683" s="17">
        <f t="shared" si="200"/>
        <v>0</v>
      </c>
      <c r="P683" s="13">
        <f t="shared" ca="1" si="201"/>
        <v>386.76597299999997</v>
      </c>
      <c r="Q683" s="13">
        <f t="shared" ca="1" si="211"/>
        <v>13.12592012</v>
      </c>
      <c r="R683" s="20">
        <f t="shared" si="205"/>
        <v>0</v>
      </c>
      <c r="S683" s="13">
        <f t="shared" si="202"/>
        <v>0</v>
      </c>
      <c r="T683" s="4" t="str">
        <f t="shared" si="203"/>
        <v>A+J=</v>
      </c>
      <c r="U683" s="34">
        <f t="shared" si="204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06"/>
        <v>44792</v>
      </c>
      <c r="B684" s="132">
        <f t="shared" ca="1" si="208"/>
        <v>1401.2790251199999</v>
      </c>
      <c r="C684" s="6">
        <f t="shared" si="193"/>
        <v>1000</v>
      </c>
      <c r="D684" s="12">
        <f ca="1">IF(A684&lt;$B$1,VLOOKUP(A684,[1]DI!$A$4:$B$15000,2,FALSE),0)</f>
        <v>0.13650000000000001</v>
      </c>
      <c r="E684" s="13">
        <f t="shared" ca="1" si="194"/>
        <v>1.00050788</v>
      </c>
      <c r="F684" s="13">
        <f ca="1">(TRUNC(PRODUCT($E$12:$E683),16))</f>
        <v>1.12450687910347</v>
      </c>
      <c r="G684" s="13">
        <f t="shared" si="195"/>
        <v>1</v>
      </c>
      <c r="H684" s="13">
        <f t="shared" ca="1" si="196"/>
        <v>1.12450688</v>
      </c>
      <c r="I684" s="128">
        <f t="shared" si="207"/>
        <v>0.13200000000000001</v>
      </c>
      <c r="J684" s="34">
        <f t="shared" si="197"/>
        <v>44120</v>
      </c>
      <c r="K684" s="2">
        <f t="shared" si="198"/>
        <v>463</v>
      </c>
      <c r="L684" s="129">
        <f t="shared" si="209"/>
        <v>57</v>
      </c>
      <c r="M684" s="130">
        <f t="shared" si="210"/>
        <v>1.2344549680000001</v>
      </c>
      <c r="N684" s="11">
        <f t="shared" ca="1" si="199"/>
        <v>1.388153105</v>
      </c>
      <c r="O684" s="17">
        <f t="shared" si="200"/>
        <v>0</v>
      </c>
      <c r="P684" s="13">
        <f t="shared" ca="1" si="201"/>
        <v>388.15310499999998</v>
      </c>
      <c r="Q684" s="13">
        <f t="shared" ca="1" si="211"/>
        <v>13.12592012</v>
      </c>
      <c r="R684" s="20">
        <f t="shared" si="205"/>
        <v>0</v>
      </c>
      <c r="S684" s="13">
        <f t="shared" si="202"/>
        <v>0</v>
      </c>
      <c r="T684" s="4" t="str">
        <f t="shared" si="203"/>
        <v>A+J=</v>
      </c>
      <c r="U684" s="34">
        <f t="shared" si="204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06"/>
        <v>44793</v>
      </c>
      <c r="B685" s="132">
        <f t="shared" ca="1" si="208"/>
        <v>1402.6675311200001</v>
      </c>
      <c r="C685" s="6">
        <f t="shared" si="193"/>
        <v>1000</v>
      </c>
      <c r="D685" s="12">
        <f ca="1">IF(A685&lt;$B$1,VLOOKUP(A685,[1]DI!$A$4:$B$15000,2,FALSE),0)</f>
        <v>0</v>
      </c>
      <c r="E685" s="13">
        <f t="shared" ca="1" si="194"/>
        <v>1</v>
      </c>
      <c r="F685" s="13">
        <f ca="1">(TRUNC(PRODUCT($E$12:$E684),16))</f>
        <v>1.1250779936572299</v>
      </c>
      <c r="G685" s="13">
        <f t="shared" si="195"/>
        <v>1</v>
      </c>
      <c r="H685" s="13">
        <f t="shared" ca="1" si="196"/>
        <v>1.1250779900000001</v>
      </c>
      <c r="I685" s="128">
        <f t="shared" si="207"/>
        <v>0.13200000000000001</v>
      </c>
      <c r="J685" s="34">
        <f t="shared" si="197"/>
        <v>44120</v>
      </c>
      <c r="K685" s="2">
        <f t="shared" si="198"/>
        <v>463</v>
      </c>
      <c r="L685" s="129">
        <f t="shared" si="209"/>
        <v>58</v>
      </c>
      <c r="M685" s="130">
        <f t="shared" si="210"/>
        <v>1.235062479</v>
      </c>
      <c r="N685" s="11">
        <f t="shared" ca="1" si="199"/>
        <v>1.3895416110000001</v>
      </c>
      <c r="O685" s="17">
        <f t="shared" si="200"/>
        <v>0</v>
      </c>
      <c r="P685" s="13">
        <f t="shared" ca="1" si="201"/>
        <v>389.54161099999999</v>
      </c>
      <c r="Q685" s="13">
        <f t="shared" ca="1" si="211"/>
        <v>13.12592012</v>
      </c>
      <c r="R685" s="20">
        <f t="shared" si="205"/>
        <v>0</v>
      </c>
      <c r="S685" s="13">
        <f t="shared" si="202"/>
        <v>0</v>
      </c>
      <c r="T685" s="4" t="str">
        <f t="shared" si="203"/>
        <v>A+J=</v>
      </c>
      <c r="U685" s="34">
        <f t="shared" si="204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06"/>
        <v>44794</v>
      </c>
      <c r="B686" s="132">
        <f t="shared" ca="1" si="208"/>
        <v>1402.6675311200001</v>
      </c>
      <c r="C686" s="6">
        <f t="shared" si="193"/>
        <v>1000</v>
      </c>
      <c r="D686" s="12">
        <f ca="1">IF(A686&lt;$B$1,VLOOKUP(A686,[1]DI!$A$4:$B$15000,2,FALSE),0)</f>
        <v>0</v>
      </c>
      <c r="E686" s="13">
        <f t="shared" ca="1" si="194"/>
        <v>1</v>
      </c>
      <c r="F686" s="13">
        <f ca="1">(TRUNC(PRODUCT($E$12:$E685),16))</f>
        <v>1.1250779936572299</v>
      </c>
      <c r="G686" s="13">
        <f t="shared" si="195"/>
        <v>1</v>
      </c>
      <c r="H686" s="13">
        <f t="shared" ca="1" si="196"/>
        <v>1.1250779900000001</v>
      </c>
      <c r="I686" s="128">
        <f t="shared" si="207"/>
        <v>0.13200000000000001</v>
      </c>
      <c r="J686" s="34">
        <f t="shared" si="197"/>
        <v>44120</v>
      </c>
      <c r="K686" s="2">
        <f t="shared" si="198"/>
        <v>463</v>
      </c>
      <c r="L686" s="129">
        <f t="shared" si="209"/>
        <v>58</v>
      </c>
      <c r="M686" s="130">
        <f t="shared" si="210"/>
        <v>1.235062479</v>
      </c>
      <c r="N686" s="11">
        <f t="shared" ca="1" si="199"/>
        <v>1.3895416110000001</v>
      </c>
      <c r="O686" s="17">
        <f t="shared" si="200"/>
        <v>0</v>
      </c>
      <c r="P686" s="13">
        <f t="shared" ca="1" si="201"/>
        <v>389.54161099999999</v>
      </c>
      <c r="Q686" s="13">
        <f t="shared" ca="1" si="211"/>
        <v>13.12592012</v>
      </c>
      <c r="R686" s="20">
        <f t="shared" si="205"/>
        <v>0</v>
      </c>
      <c r="S686" s="13">
        <f t="shared" si="202"/>
        <v>0</v>
      </c>
      <c r="T686" s="4" t="str">
        <f t="shared" si="203"/>
        <v>A+J=</v>
      </c>
      <c r="U686" s="34">
        <f t="shared" si="204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06"/>
        <v>44795</v>
      </c>
      <c r="B687" s="132">
        <f t="shared" ca="1" si="208"/>
        <v>1402.6675311200001</v>
      </c>
      <c r="C687" s="6">
        <f t="shared" ref="C687:C734" si="212">(C686-S686)</f>
        <v>1000</v>
      </c>
      <c r="D687" s="12">
        <f ca="1">IF(A687&lt;$B$1,VLOOKUP(A687,[1]DI!$A$4:$B$15000,2,FALSE),0)</f>
        <v>0.13650000000000001</v>
      </c>
      <c r="E687" s="13">
        <f t="shared" ref="E687:E734" ca="1" si="213">ROUND(((1+D687)^(1/252)),8)</f>
        <v>1.00050788</v>
      </c>
      <c r="F687" s="13">
        <f ca="1">(TRUNC(PRODUCT($E$12:$E686),16))</f>
        <v>1.1250779936572299</v>
      </c>
      <c r="G687" s="13">
        <f t="shared" ref="G687:G734" si="214">IF(O686&gt;0,F686,G686)</f>
        <v>1</v>
      </c>
      <c r="H687" s="13">
        <f t="shared" ref="H687:H734" ca="1" si="215">ROUND(F687/G687,8)</f>
        <v>1.1250779900000001</v>
      </c>
      <c r="I687" s="128">
        <f t="shared" si="207"/>
        <v>0.13200000000000001</v>
      </c>
      <c r="J687" s="34">
        <f t="shared" ref="J687:J734" si="216">IF(O686&gt;0,VLOOKUP(O686,X$12:AH$150,2),J686)</f>
        <v>44120</v>
      </c>
      <c r="K687" s="2">
        <f t="shared" ref="K687:K734" si="217">IF(A687&gt;J687,IF(NETWORKDAYS(J687,A687,$X$31:$X$544)-1=0,1,NETWORKDAYS(J687,A687,$X$31:$X$544)-1),0)</f>
        <v>464</v>
      </c>
      <c r="L687" s="129">
        <f t="shared" si="209"/>
        <v>58</v>
      </c>
      <c r="M687" s="130">
        <f t="shared" si="210"/>
        <v>1.235062479</v>
      </c>
      <c r="N687" s="11">
        <f t="shared" ref="N687:N734" ca="1" si="218">ROUND(H687*M687,9)</f>
        <v>1.3895416110000001</v>
      </c>
      <c r="O687" s="17">
        <f t="shared" ref="O687:O734" si="219">IF(VLOOKUP(A687,Y$12:AF$150,8)=VLOOKUP(A686,Y$12:AF$150,8),0,VLOOKUP(A687,Y$12:AF$150,8))</f>
        <v>0</v>
      </c>
      <c r="P687" s="13">
        <f t="shared" ref="P687:P734" ca="1" si="220">TRUNC(((N687-1)*C687),8)</f>
        <v>389.54161099999999</v>
      </c>
      <c r="Q687" s="13">
        <f t="shared" ca="1" si="211"/>
        <v>13.12592012</v>
      </c>
      <c r="R687" s="20">
        <f t="shared" si="205"/>
        <v>0</v>
      </c>
      <c r="S687" s="13">
        <f t="shared" ref="S687:S734" si="221">IF(R687&gt;0,TRUNC(R687*C687,8),0)</f>
        <v>0</v>
      </c>
      <c r="T687" s="4" t="str">
        <f t="shared" ref="T687:T734" si="222">IF(O686&gt;0,VLOOKUP(O686,X$12:AH$150,10),T686)</f>
        <v>A+J=</v>
      </c>
      <c r="U687" s="34">
        <f t="shared" ref="U687:U734" si="223">IF(O686&gt;0,VLOOKUP(O686,X$12:AH$150,11),U686)</f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06"/>
        <v>44796</v>
      </c>
      <c r="B688" s="132">
        <f t="shared" ca="1" si="208"/>
        <v>1404.05743912</v>
      </c>
      <c r="C688" s="6">
        <f t="shared" si="212"/>
        <v>1000</v>
      </c>
      <c r="D688" s="12">
        <f ca="1">IF(A688&lt;$B$1,VLOOKUP(A688,[1]DI!$A$4:$B$15000,2,FALSE),0)</f>
        <v>0.13650000000000001</v>
      </c>
      <c r="E688" s="13">
        <f t="shared" ca="1" si="213"/>
        <v>1.00050788</v>
      </c>
      <c r="F688" s="13">
        <f ca="1">(TRUNC(PRODUCT($E$12:$E687),16))</f>
        <v>1.12564939826865</v>
      </c>
      <c r="G688" s="13">
        <f t="shared" si="214"/>
        <v>1</v>
      </c>
      <c r="H688" s="13">
        <f t="shared" ca="1" si="215"/>
        <v>1.1256493999999999</v>
      </c>
      <c r="I688" s="128">
        <f t="shared" si="207"/>
        <v>0.13200000000000001</v>
      </c>
      <c r="J688" s="34">
        <f t="shared" si="216"/>
        <v>44120</v>
      </c>
      <c r="K688" s="2">
        <f t="shared" si="217"/>
        <v>465</v>
      </c>
      <c r="L688" s="129">
        <f t="shared" si="209"/>
        <v>59</v>
      </c>
      <c r="M688" s="130">
        <f t="shared" si="210"/>
        <v>1.235670289</v>
      </c>
      <c r="N688" s="11">
        <f t="shared" ca="1" si="218"/>
        <v>1.390931519</v>
      </c>
      <c r="O688" s="17">
        <f t="shared" si="219"/>
        <v>0</v>
      </c>
      <c r="P688" s="13">
        <f t="shared" ca="1" si="220"/>
        <v>390.93151899999998</v>
      </c>
      <c r="Q688" s="13">
        <f t="shared" ca="1" si="211"/>
        <v>13.12592012</v>
      </c>
      <c r="R688" s="20">
        <f t="shared" si="205"/>
        <v>0</v>
      </c>
      <c r="S688" s="13">
        <f t="shared" si="221"/>
        <v>0</v>
      </c>
      <c r="T688" s="4" t="str">
        <f t="shared" si="222"/>
        <v>A+J=</v>
      </c>
      <c r="U688" s="34">
        <f t="shared" si="223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06"/>
        <v>44797</v>
      </c>
      <c r="B689" s="132">
        <f t="shared" ca="1" si="208"/>
        <v>1405.4487251200001</v>
      </c>
      <c r="C689" s="6">
        <f t="shared" si="212"/>
        <v>1000</v>
      </c>
      <c r="D689" s="12">
        <f ca="1">IF(A689&lt;$B$1,VLOOKUP(A689,[1]DI!$A$4:$B$15000,2,FALSE),0)</f>
        <v>0.13650000000000001</v>
      </c>
      <c r="E689" s="13">
        <f t="shared" ca="1" si="213"/>
        <v>1.00050788</v>
      </c>
      <c r="F689" s="13">
        <f ca="1">(TRUNC(PRODUCT($E$12:$E688),16))</f>
        <v>1.12622109308504</v>
      </c>
      <c r="G689" s="13">
        <f t="shared" si="214"/>
        <v>1</v>
      </c>
      <c r="H689" s="13">
        <f t="shared" ca="1" si="215"/>
        <v>1.12622109</v>
      </c>
      <c r="I689" s="128">
        <f t="shared" si="207"/>
        <v>0.13200000000000001</v>
      </c>
      <c r="J689" s="34">
        <f t="shared" si="216"/>
        <v>44120</v>
      </c>
      <c r="K689" s="2">
        <f t="shared" si="217"/>
        <v>466</v>
      </c>
      <c r="L689" s="129">
        <f t="shared" si="209"/>
        <v>60</v>
      </c>
      <c r="M689" s="130">
        <f t="shared" si="210"/>
        <v>1.2362783980000001</v>
      </c>
      <c r="N689" s="11">
        <f t="shared" ca="1" si="218"/>
        <v>1.3923228050000001</v>
      </c>
      <c r="O689" s="17">
        <f t="shared" si="219"/>
        <v>0</v>
      </c>
      <c r="P689" s="13">
        <f t="shared" ca="1" si="220"/>
        <v>392.32280500000002</v>
      </c>
      <c r="Q689" s="13">
        <f t="shared" ca="1" si="211"/>
        <v>13.12592012</v>
      </c>
      <c r="R689" s="20">
        <f t="shared" si="205"/>
        <v>0</v>
      </c>
      <c r="S689" s="13">
        <f t="shared" si="221"/>
        <v>0</v>
      </c>
      <c r="T689" s="4" t="str">
        <f t="shared" si="222"/>
        <v>A+J=</v>
      </c>
      <c r="U689" s="34">
        <f t="shared" si="223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06"/>
        <v>44798</v>
      </c>
      <c r="B690" s="132">
        <f t="shared" ca="1" si="208"/>
        <v>1406.84141512</v>
      </c>
      <c r="C690" s="6">
        <f t="shared" si="212"/>
        <v>1000</v>
      </c>
      <c r="D690" s="12">
        <f ca="1">IF(A690&lt;$B$1,VLOOKUP(A690,[1]DI!$A$4:$B$15000,2,FALSE),0)</f>
        <v>0.13650000000000001</v>
      </c>
      <c r="E690" s="13">
        <f t="shared" ca="1" si="213"/>
        <v>1.00050788</v>
      </c>
      <c r="F690" s="13">
        <f ca="1">(TRUNC(PRODUCT($E$12:$E689),16))</f>
        <v>1.1267930782538</v>
      </c>
      <c r="G690" s="13">
        <f t="shared" si="214"/>
        <v>1</v>
      </c>
      <c r="H690" s="13">
        <f t="shared" ca="1" si="215"/>
        <v>1.1267930799999999</v>
      </c>
      <c r="I690" s="128">
        <f t="shared" si="207"/>
        <v>0.13200000000000001</v>
      </c>
      <c r="J690" s="34">
        <f t="shared" si="216"/>
        <v>44120</v>
      </c>
      <c r="K690" s="2">
        <f t="shared" si="217"/>
        <v>467</v>
      </c>
      <c r="L690" s="129">
        <f t="shared" si="209"/>
        <v>61</v>
      </c>
      <c r="M690" s="130">
        <f t="shared" si="210"/>
        <v>1.2368868070000001</v>
      </c>
      <c r="N690" s="11">
        <f t="shared" ca="1" si="218"/>
        <v>1.3937154949999999</v>
      </c>
      <c r="O690" s="17">
        <f t="shared" si="219"/>
        <v>0</v>
      </c>
      <c r="P690" s="13">
        <f t="shared" ca="1" si="220"/>
        <v>393.71549499999998</v>
      </c>
      <c r="Q690" s="13">
        <f t="shared" ca="1" si="211"/>
        <v>13.12592012</v>
      </c>
      <c r="R690" s="20">
        <f t="shared" si="205"/>
        <v>0</v>
      </c>
      <c r="S690" s="13">
        <f t="shared" si="221"/>
        <v>0</v>
      </c>
      <c r="T690" s="4" t="str">
        <f t="shared" si="222"/>
        <v>A+J=</v>
      </c>
      <c r="U690" s="34">
        <f t="shared" si="223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06"/>
        <v>44799</v>
      </c>
      <c r="B691" s="132">
        <f t="shared" ca="1" si="208"/>
        <v>1408.2354841199999</v>
      </c>
      <c r="C691" s="6">
        <f t="shared" si="212"/>
        <v>1000</v>
      </c>
      <c r="D691" s="12">
        <f ca="1">IF(A691&lt;$B$1,VLOOKUP(A691,[1]DI!$A$4:$B$15000,2,FALSE),0)</f>
        <v>0.13650000000000001</v>
      </c>
      <c r="E691" s="13">
        <f t="shared" ca="1" si="213"/>
        <v>1.00050788</v>
      </c>
      <c r="F691" s="13">
        <f ca="1">(TRUNC(PRODUCT($E$12:$E690),16))</f>
        <v>1.12736535392238</v>
      </c>
      <c r="G691" s="13">
        <f t="shared" si="214"/>
        <v>1</v>
      </c>
      <c r="H691" s="13">
        <f t="shared" ca="1" si="215"/>
        <v>1.12736535</v>
      </c>
      <c r="I691" s="128">
        <f t="shared" si="207"/>
        <v>0.13200000000000001</v>
      </c>
      <c r="J691" s="34">
        <f t="shared" si="216"/>
        <v>44120</v>
      </c>
      <c r="K691" s="2">
        <f t="shared" si="217"/>
        <v>468</v>
      </c>
      <c r="L691" s="129">
        <f t="shared" si="209"/>
        <v>62</v>
      </c>
      <c r="M691" s="130">
        <f t="shared" si="210"/>
        <v>1.237495515</v>
      </c>
      <c r="N691" s="11">
        <f t="shared" ca="1" si="218"/>
        <v>1.395109564</v>
      </c>
      <c r="O691" s="17">
        <f t="shared" si="219"/>
        <v>0</v>
      </c>
      <c r="P691" s="13">
        <f t="shared" ca="1" si="220"/>
        <v>395.10956399999998</v>
      </c>
      <c r="Q691" s="13">
        <f t="shared" ca="1" si="211"/>
        <v>13.12592012</v>
      </c>
      <c r="R691" s="20">
        <f t="shared" si="205"/>
        <v>0</v>
      </c>
      <c r="S691" s="13">
        <f t="shared" si="221"/>
        <v>0</v>
      </c>
      <c r="T691" s="4" t="str">
        <f t="shared" si="222"/>
        <v>A+J=</v>
      </c>
      <c r="U691" s="34">
        <f t="shared" si="223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06"/>
        <v>44800</v>
      </c>
      <c r="B692" s="132">
        <f t="shared" ca="1" si="208"/>
        <v>1409.6309591200002</v>
      </c>
      <c r="C692" s="6">
        <f t="shared" si="212"/>
        <v>1000</v>
      </c>
      <c r="D692" s="12">
        <f ca="1">IF(A692&lt;$B$1,VLOOKUP(A692,[1]DI!$A$4:$B$15000,2,FALSE),0)</f>
        <v>0</v>
      </c>
      <c r="E692" s="13">
        <f t="shared" ca="1" si="213"/>
        <v>1</v>
      </c>
      <c r="F692" s="13">
        <f ca="1">(TRUNC(PRODUCT($E$12:$E691),16))</f>
        <v>1.1279379202383299</v>
      </c>
      <c r="G692" s="13">
        <f t="shared" si="214"/>
        <v>1</v>
      </c>
      <c r="H692" s="13">
        <f t="shared" ca="1" si="215"/>
        <v>1.1279379199999999</v>
      </c>
      <c r="I692" s="128">
        <f t="shared" si="207"/>
        <v>0.13200000000000001</v>
      </c>
      <c r="J692" s="34">
        <f t="shared" si="216"/>
        <v>44120</v>
      </c>
      <c r="K692" s="2">
        <f t="shared" si="217"/>
        <v>468</v>
      </c>
      <c r="L692" s="129">
        <f t="shared" si="209"/>
        <v>63</v>
      </c>
      <c r="M692" s="130">
        <f t="shared" si="210"/>
        <v>1.238104522</v>
      </c>
      <c r="N692" s="11">
        <f t="shared" ca="1" si="218"/>
        <v>1.396505039</v>
      </c>
      <c r="O692" s="17">
        <f t="shared" si="219"/>
        <v>0</v>
      </c>
      <c r="P692" s="13">
        <f t="shared" ca="1" si="220"/>
        <v>396.50503900000001</v>
      </c>
      <c r="Q692" s="13">
        <f t="shared" ca="1" si="211"/>
        <v>13.12592012</v>
      </c>
      <c r="R692" s="20">
        <f t="shared" si="205"/>
        <v>0</v>
      </c>
      <c r="S692" s="13">
        <f t="shared" si="221"/>
        <v>0</v>
      </c>
      <c r="T692" s="4" t="str">
        <f t="shared" si="222"/>
        <v>A+J=</v>
      </c>
      <c r="U692" s="34">
        <f t="shared" si="223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06"/>
        <v>44801</v>
      </c>
      <c r="B693" s="132">
        <f t="shared" ca="1" si="208"/>
        <v>1409.6309591200002</v>
      </c>
      <c r="C693" s="6">
        <f t="shared" si="212"/>
        <v>1000</v>
      </c>
      <c r="D693" s="12">
        <f ca="1">IF(A693&lt;$B$1,VLOOKUP(A693,[1]DI!$A$4:$B$15000,2,FALSE),0)</f>
        <v>0</v>
      </c>
      <c r="E693" s="13">
        <f t="shared" ca="1" si="213"/>
        <v>1</v>
      </c>
      <c r="F693" s="13">
        <f ca="1">(TRUNC(PRODUCT($E$12:$E692),16))</f>
        <v>1.1279379202383299</v>
      </c>
      <c r="G693" s="13">
        <f t="shared" si="214"/>
        <v>1</v>
      </c>
      <c r="H693" s="13">
        <f t="shared" ca="1" si="215"/>
        <v>1.1279379199999999</v>
      </c>
      <c r="I693" s="128">
        <f t="shared" si="207"/>
        <v>0.13200000000000001</v>
      </c>
      <c r="J693" s="34">
        <f t="shared" si="216"/>
        <v>44120</v>
      </c>
      <c r="K693" s="2">
        <f t="shared" si="217"/>
        <v>468</v>
      </c>
      <c r="L693" s="129">
        <f t="shared" si="209"/>
        <v>63</v>
      </c>
      <c r="M693" s="130">
        <f t="shared" si="210"/>
        <v>1.238104522</v>
      </c>
      <c r="N693" s="11">
        <f t="shared" ca="1" si="218"/>
        <v>1.396505039</v>
      </c>
      <c r="O693" s="17">
        <f t="shared" si="219"/>
        <v>0</v>
      </c>
      <c r="P693" s="13">
        <f t="shared" ca="1" si="220"/>
        <v>396.50503900000001</v>
      </c>
      <c r="Q693" s="13">
        <f t="shared" ca="1" si="211"/>
        <v>13.12592012</v>
      </c>
      <c r="R693" s="20">
        <f t="shared" si="205"/>
        <v>0</v>
      </c>
      <c r="S693" s="13">
        <f t="shared" si="221"/>
        <v>0</v>
      </c>
      <c r="T693" s="4" t="str">
        <f t="shared" si="222"/>
        <v>A+J=</v>
      </c>
      <c r="U693" s="34">
        <f t="shared" si="223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06"/>
        <v>44802</v>
      </c>
      <c r="B694" s="132">
        <f t="shared" ca="1" si="208"/>
        <v>1409.6309591200002</v>
      </c>
      <c r="C694" s="6">
        <f t="shared" si="212"/>
        <v>1000</v>
      </c>
      <c r="D694" s="12">
        <f ca="1">IF(A694&lt;$B$1,VLOOKUP(A694,[1]DI!$A$4:$B$15000,2,FALSE),0)</f>
        <v>0.13650000000000001</v>
      </c>
      <c r="E694" s="13">
        <f t="shared" ca="1" si="213"/>
        <v>1.00050788</v>
      </c>
      <c r="F694" s="13">
        <f ca="1">(TRUNC(PRODUCT($E$12:$E693),16))</f>
        <v>1.1279379202383299</v>
      </c>
      <c r="G694" s="13">
        <f t="shared" si="214"/>
        <v>1</v>
      </c>
      <c r="H694" s="13">
        <f t="shared" ca="1" si="215"/>
        <v>1.1279379199999999</v>
      </c>
      <c r="I694" s="128">
        <f t="shared" si="207"/>
        <v>0.13200000000000001</v>
      </c>
      <c r="J694" s="34">
        <f t="shared" si="216"/>
        <v>44120</v>
      </c>
      <c r="K694" s="2">
        <f t="shared" si="217"/>
        <v>469</v>
      </c>
      <c r="L694" s="129">
        <f t="shared" si="209"/>
        <v>63</v>
      </c>
      <c r="M694" s="130">
        <f t="shared" si="210"/>
        <v>1.238104522</v>
      </c>
      <c r="N694" s="11">
        <f t="shared" ca="1" si="218"/>
        <v>1.396505039</v>
      </c>
      <c r="O694" s="17">
        <f t="shared" si="219"/>
        <v>0</v>
      </c>
      <c r="P694" s="13">
        <f t="shared" ca="1" si="220"/>
        <v>396.50503900000001</v>
      </c>
      <c r="Q694" s="13">
        <f t="shared" ca="1" si="211"/>
        <v>13.12592012</v>
      </c>
      <c r="R694" s="20">
        <f t="shared" si="205"/>
        <v>0</v>
      </c>
      <c r="S694" s="13">
        <f t="shared" si="221"/>
        <v>0</v>
      </c>
      <c r="T694" s="4" t="str">
        <f t="shared" si="222"/>
        <v>A+J=</v>
      </c>
      <c r="U694" s="34">
        <f t="shared" si="223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06"/>
        <v>44803</v>
      </c>
      <c r="B695" s="132">
        <f t="shared" ca="1" si="208"/>
        <v>1411.02782912</v>
      </c>
      <c r="C695" s="6">
        <f t="shared" si="212"/>
        <v>1000</v>
      </c>
      <c r="D695" s="12">
        <f ca="1">IF(A695&lt;$B$1,VLOOKUP(A695,[1]DI!$A$4:$B$15000,2,FALSE),0)</f>
        <v>0.13650000000000001</v>
      </c>
      <c r="E695" s="13">
        <f t="shared" ca="1" si="213"/>
        <v>1.00050788</v>
      </c>
      <c r="F695" s="13">
        <f ca="1">(TRUNC(PRODUCT($E$12:$E694),16))</f>
        <v>1.12851077734926</v>
      </c>
      <c r="G695" s="13">
        <f t="shared" si="214"/>
        <v>1</v>
      </c>
      <c r="H695" s="13">
        <f t="shared" ca="1" si="215"/>
        <v>1.12851078</v>
      </c>
      <c r="I695" s="128">
        <f t="shared" si="207"/>
        <v>0.13200000000000001</v>
      </c>
      <c r="J695" s="34">
        <f t="shared" si="216"/>
        <v>44120</v>
      </c>
      <c r="K695" s="2">
        <f t="shared" si="217"/>
        <v>470</v>
      </c>
      <c r="L695" s="129">
        <f t="shared" si="209"/>
        <v>64</v>
      </c>
      <c r="M695" s="130">
        <f t="shared" si="210"/>
        <v>1.2387138289999999</v>
      </c>
      <c r="N695" s="11">
        <f t="shared" ca="1" si="218"/>
        <v>1.397901909</v>
      </c>
      <c r="O695" s="17">
        <f t="shared" si="219"/>
        <v>0</v>
      </c>
      <c r="P695" s="13">
        <f t="shared" ca="1" si="220"/>
        <v>397.90190899999999</v>
      </c>
      <c r="Q695" s="13">
        <f t="shared" ca="1" si="211"/>
        <v>13.12592012</v>
      </c>
      <c r="R695" s="20">
        <f t="shared" si="205"/>
        <v>0</v>
      </c>
      <c r="S695" s="13">
        <f t="shared" si="221"/>
        <v>0</v>
      </c>
      <c r="T695" s="4" t="str">
        <f t="shared" si="222"/>
        <v>A+J=</v>
      </c>
      <c r="U695" s="34">
        <f t="shared" si="223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06"/>
        <v>44804</v>
      </c>
      <c r="B696" s="132">
        <f t="shared" ca="1" si="208"/>
        <v>1412.42609612</v>
      </c>
      <c r="C696" s="6">
        <f t="shared" si="212"/>
        <v>1000</v>
      </c>
      <c r="D696" s="12">
        <f ca="1">IF(A696&lt;$B$1,VLOOKUP(A696,[1]DI!$A$4:$B$15000,2,FALSE),0)</f>
        <v>0.13650000000000001</v>
      </c>
      <c r="E696" s="13">
        <f t="shared" ca="1" si="213"/>
        <v>1.00050788</v>
      </c>
      <c r="F696" s="13">
        <f ca="1">(TRUNC(PRODUCT($E$12:$E695),16))</f>
        <v>1.12908392540286</v>
      </c>
      <c r="G696" s="13">
        <f t="shared" si="214"/>
        <v>1</v>
      </c>
      <c r="H696" s="13">
        <f t="shared" ca="1" si="215"/>
        <v>1.12908393</v>
      </c>
      <c r="I696" s="128">
        <f t="shared" si="207"/>
        <v>0.13200000000000001</v>
      </c>
      <c r="J696" s="34">
        <f t="shared" si="216"/>
        <v>44120</v>
      </c>
      <c r="K696" s="2">
        <f t="shared" si="217"/>
        <v>471</v>
      </c>
      <c r="L696" s="129">
        <f t="shared" si="209"/>
        <v>65</v>
      </c>
      <c r="M696" s="130">
        <f t="shared" si="210"/>
        <v>1.2393234360000001</v>
      </c>
      <c r="N696" s="11">
        <f t="shared" ca="1" si="218"/>
        <v>1.3993001759999999</v>
      </c>
      <c r="O696" s="17">
        <f t="shared" si="219"/>
        <v>0</v>
      </c>
      <c r="P696" s="13">
        <f t="shared" ca="1" si="220"/>
        <v>399.30017600000002</v>
      </c>
      <c r="Q696" s="13">
        <f t="shared" ca="1" si="211"/>
        <v>13.12592012</v>
      </c>
      <c r="R696" s="20">
        <f t="shared" si="205"/>
        <v>0</v>
      </c>
      <c r="S696" s="13">
        <f t="shared" si="221"/>
        <v>0</v>
      </c>
      <c r="T696" s="4" t="str">
        <f t="shared" si="222"/>
        <v>A+J=</v>
      </c>
      <c r="U696" s="34">
        <f t="shared" si="223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06"/>
        <v>44805</v>
      </c>
      <c r="B697" s="132">
        <f t="shared" ca="1" si="208"/>
        <v>1413.82574712</v>
      </c>
      <c r="C697" s="6">
        <f t="shared" si="212"/>
        <v>1000</v>
      </c>
      <c r="D697" s="12">
        <f ca="1">IF(A697&lt;$B$1,VLOOKUP(A697,[1]DI!$A$4:$B$15000,2,FALSE),0)</f>
        <v>0.13650000000000001</v>
      </c>
      <c r="E697" s="13">
        <f t="shared" ca="1" si="213"/>
        <v>1.00050788</v>
      </c>
      <c r="F697" s="13">
        <f ca="1">(TRUNC(PRODUCT($E$12:$E696),16))</f>
        <v>1.1296573645468899</v>
      </c>
      <c r="G697" s="13">
        <f t="shared" si="214"/>
        <v>1</v>
      </c>
      <c r="H697" s="13">
        <f t="shared" ca="1" si="215"/>
        <v>1.1296573599999999</v>
      </c>
      <c r="I697" s="128">
        <f t="shared" si="207"/>
        <v>0.13200000000000001</v>
      </c>
      <c r="J697" s="34">
        <f t="shared" si="216"/>
        <v>44120</v>
      </c>
      <c r="K697" s="2">
        <f t="shared" si="217"/>
        <v>472</v>
      </c>
      <c r="L697" s="129">
        <f t="shared" si="209"/>
        <v>66</v>
      </c>
      <c r="M697" s="130">
        <f t="shared" si="210"/>
        <v>1.2399333429999999</v>
      </c>
      <c r="N697" s="11">
        <f t="shared" ca="1" si="218"/>
        <v>1.400699827</v>
      </c>
      <c r="O697" s="17">
        <f t="shared" si="219"/>
        <v>0</v>
      </c>
      <c r="P697" s="13">
        <f t="shared" ca="1" si="220"/>
        <v>400.69982700000003</v>
      </c>
      <c r="Q697" s="13">
        <f t="shared" ca="1" si="211"/>
        <v>13.12592012</v>
      </c>
      <c r="R697" s="20">
        <f t="shared" si="205"/>
        <v>0</v>
      </c>
      <c r="S697" s="13">
        <f t="shared" si="221"/>
        <v>0</v>
      </c>
      <c r="T697" s="4" t="str">
        <f t="shared" si="222"/>
        <v>A+J=</v>
      </c>
      <c r="U697" s="34">
        <f t="shared" si="223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06"/>
        <v>44806</v>
      </c>
      <c r="B698" s="132">
        <f t="shared" ca="1" si="208"/>
        <v>1415.2268091200001</v>
      </c>
      <c r="C698" s="6">
        <f t="shared" si="212"/>
        <v>1000</v>
      </c>
      <c r="D698" s="12">
        <f ca="1">IF(A698&lt;$B$1,VLOOKUP(A698,[1]DI!$A$4:$B$15000,2,FALSE),0)</f>
        <v>0.13650000000000001</v>
      </c>
      <c r="E698" s="13">
        <f t="shared" ca="1" si="213"/>
        <v>1.00050788</v>
      </c>
      <c r="F698" s="13">
        <f ca="1">(TRUNC(PRODUCT($E$12:$E697),16))</f>
        <v>1.1302310949292</v>
      </c>
      <c r="G698" s="13">
        <f t="shared" si="214"/>
        <v>1</v>
      </c>
      <c r="H698" s="13">
        <f t="shared" ca="1" si="215"/>
        <v>1.1302310900000001</v>
      </c>
      <c r="I698" s="128">
        <f t="shared" si="207"/>
        <v>0.13200000000000001</v>
      </c>
      <c r="J698" s="34">
        <f t="shared" si="216"/>
        <v>44120</v>
      </c>
      <c r="K698" s="2">
        <f t="shared" si="217"/>
        <v>473</v>
      </c>
      <c r="L698" s="129">
        <f t="shared" si="209"/>
        <v>67</v>
      </c>
      <c r="M698" s="130">
        <f t="shared" si="210"/>
        <v>1.2405435499999999</v>
      </c>
      <c r="N698" s="11">
        <f t="shared" ca="1" si="218"/>
        <v>1.402100889</v>
      </c>
      <c r="O698" s="17">
        <f t="shared" si="219"/>
        <v>0</v>
      </c>
      <c r="P698" s="13">
        <f t="shared" ca="1" si="220"/>
        <v>402.100889</v>
      </c>
      <c r="Q698" s="13">
        <f t="shared" ca="1" si="211"/>
        <v>13.12592012</v>
      </c>
      <c r="R698" s="20">
        <f t="shared" si="205"/>
        <v>0</v>
      </c>
      <c r="S698" s="13">
        <f t="shared" si="221"/>
        <v>0</v>
      </c>
      <c r="T698" s="4" t="str">
        <f t="shared" si="222"/>
        <v>A+J=</v>
      </c>
      <c r="U698" s="34">
        <f t="shared" si="223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06"/>
        <v>44807</v>
      </c>
      <c r="B699" s="132">
        <f t="shared" ca="1" si="208"/>
        <v>1416.62928212</v>
      </c>
      <c r="C699" s="6">
        <f t="shared" si="212"/>
        <v>1000</v>
      </c>
      <c r="D699" s="12">
        <f ca="1">IF(A699&lt;$B$1,VLOOKUP(A699,[1]DI!$A$4:$B$15000,2,FALSE),0)</f>
        <v>0</v>
      </c>
      <c r="E699" s="13">
        <f t="shared" ca="1" si="213"/>
        <v>1</v>
      </c>
      <c r="F699" s="13">
        <f ca="1">(TRUNC(PRODUCT($E$12:$E698),16))</f>
        <v>1.13080511669769</v>
      </c>
      <c r="G699" s="13">
        <f t="shared" si="214"/>
        <v>1</v>
      </c>
      <c r="H699" s="13">
        <f t="shared" ca="1" si="215"/>
        <v>1.13080512</v>
      </c>
      <c r="I699" s="128">
        <f t="shared" si="207"/>
        <v>0.13200000000000001</v>
      </c>
      <c r="J699" s="34">
        <f t="shared" si="216"/>
        <v>44120</v>
      </c>
      <c r="K699" s="2">
        <f t="shared" si="217"/>
        <v>473</v>
      </c>
      <c r="L699" s="129">
        <f t="shared" si="209"/>
        <v>68</v>
      </c>
      <c r="M699" s="130">
        <f t="shared" si="210"/>
        <v>1.2411540569999999</v>
      </c>
      <c r="N699" s="11">
        <f t="shared" ca="1" si="218"/>
        <v>1.4035033619999999</v>
      </c>
      <c r="O699" s="17">
        <f t="shared" si="219"/>
        <v>0</v>
      </c>
      <c r="P699" s="13">
        <f t="shared" ca="1" si="220"/>
        <v>403.50336199999998</v>
      </c>
      <c r="Q699" s="13">
        <f t="shared" ca="1" si="211"/>
        <v>13.12592012</v>
      </c>
      <c r="R699" s="20">
        <f t="shared" si="205"/>
        <v>0</v>
      </c>
      <c r="S699" s="13">
        <f t="shared" si="221"/>
        <v>0</v>
      </c>
      <c r="T699" s="4" t="str">
        <f t="shared" si="222"/>
        <v>A+J=</v>
      </c>
      <c r="U699" s="34">
        <f t="shared" si="223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06"/>
        <v>44808</v>
      </c>
      <c r="B700" s="132">
        <f t="shared" ca="1" si="208"/>
        <v>1416.62928212</v>
      </c>
      <c r="C700" s="6">
        <f t="shared" si="212"/>
        <v>1000</v>
      </c>
      <c r="D700" s="12">
        <f ca="1">IF(A700&lt;$B$1,VLOOKUP(A700,[1]DI!$A$4:$B$15000,2,FALSE),0)</f>
        <v>0</v>
      </c>
      <c r="E700" s="13">
        <f t="shared" ca="1" si="213"/>
        <v>1</v>
      </c>
      <c r="F700" s="13">
        <f ca="1">(TRUNC(PRODUCT($E$12:$E699),16))</f>
        <v>1.13080511669769</v>
      </c>
      <c r="G700" s="13">
        <f t="shared" si="214"/>
        <v>1</v>
      </c>
      <c r="H700" s="13">
        <f t="shared" ca="1" si="215"/>
        <v>1.13080512</v>
      </c>
      <c r="I700" s="128">
        <f t="shared" si="207"/>
        <v>0.13200000000000001</v>
      </c>
      <c r="J700" s="34">
        <f t="shared" si="216"/>
        <v>44120</v>
      </c>
      <c r="K700" s="2">
        <f t="shared" si="217"/>
        <v>473</v>
      </c>
      <c r="L700" s="129">
        <f t="shared" si="209"/>
        <v>68</v>
      </c>
      <c r="M700" s="130">
        <f t="shared" si="210"/>
        <v>1.2411540569999999</v>
      </c>
      <c r="N700" s="11">
        <f t="shared" ca="1" si="218"/>
        <v>1.4035033619999999</v>
      </c>
      <c r="O700" s="17">
        <f t="shared" si="219"/>
        <v>0</v>
      </c>
      <c r="P700" s="13">
        <f t="shared" ca="1" si="220"/>
        <v>403.50336199999998</v>
      </c>
      <c r="Q700" s="13">
        <f t="shared" ca="1" si="211"/>
        <v>13.12592012</v>
      </c>
      <c r="R700" s="20">
        <f t="shared" si="205"/>
        <v>0</v>
      </c>
      <c r="S700" s="13">
        <f t="shared" si="221"/>
        <v>0</v>
      </c>
      <c r="T700" s="4" t="str">
        <f t="shared" si="222"/>
        <v>A+J=</v>
      </c>
      <c r="U700" s="34">
        <f t="shared" si="223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06"/>
        <v>44809</v>
      </c>
      <c r="B701" s="132">
        <f t="shared" ca="1" si="208"/>
        <v>1416.62928212</v>
      </c>
      <c r="C701" s="6">
        <f t="shared" si="212"/>
        <v>1000</v>
      </c>
      <c r="D701" s="12">
        <f ca="1">IF(A701&lt;$B$1,VLOOKUP(A701,[1]DI!$A$4:$B$15000,2,FALSE),0)</f>
        <v>0.13650000000000001</v>
      </c>
      <c r="E701" s="13">
        <f t="shared" ca="1" si="213"/>
        <v>1.00050788</v>
      </c>
      <c r="F701" s="13">
        <f ca="1">(TRUNC(PRODUCT($E$12:$E700),16))</f>
        <v>1.13080511669769</v>
      </c>
      <c r="G701" s="13">
        <f t="shared" si="214"/>
        <v>1</v>
      </c>
      <c r="H701" s="13">
        <f t="shared" ca="1" si="215"/>
        <v>1.13080512</v>
      </c>
      <c r="I701" s="128">
        <f t="shared" si="207"/>
        <v>0.13200000000000001</v>
      </c>
      <c r="J701" s="34">
        <f t="shared" si="216"/>
        <v>44120</v>
      </c>
      <c r="K701" s="2">
        <f t="shared" si="217"/>
        <v>474</v>
      </c>
      <c r="L701" s="129">
        <f t="shared" si="209"/>
        <v>68</v>
      </c>
      <c r="M701" s="130">
        <f t="shared" si="210"/>
        <v>1.2411540569999999</v>
      </c>
      <c r="N701" s="11">
        <f t="shared" ca="1" si="218"/>
        <v>1.4035033619999999</v>
      </c>
      <c r="O701" s="17">
        <f t="shared" si="219"/>
        <v>0</v>
      </c>
      <c r="P701" s="13">
        <f t="shared" ca="1" si="220"/>
        <v>403.50336199999998</v>
      </c>
      <c r="Q701" s="13">
        <f t="shared" ca="1" si="211"/>
        <v>13.12592012</v>
      </c>
      <c r="R701" s="20">
        <f t="shared" si="205"/>
        <v>0</v>
      </c>
      <c r="S701" s="13">
        <f t="shared" si="221"/>
        <v>0</v>
      </c>
      <c r="T701" s="4" t="str">
        <f t="shared" si="222"/>
        <v>A+J=</v>
      </c>
      <c r="U701" s="34">
        <f t="shared" si="223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06"/>
        <v>44810</v>
      </c>
      <c r="B702" s="132">
        <f t="shared" ca="1" si="208"/>
        <v>1418.03314512</v>
      </c>
      <c r="C702" s="6">
        <f t="shared" si="212"/>
        <v>1000</v>
      </c>
      <c r="D702" s="12">
        <f ca="1">IF(A702&lt;$B$1,VLOOKUP(A702,[1]DI!$A$4:$B$15000,2,FALSE),0)</f>
        <v>0.13650000000000001</v>
      </c>
      <c r="E702" s="13">
        <f t="shared" ca="1" si="213"/>
        <v>1.00050788</v>
      </c>
      <c r="F702" s="13">
        <f ca="1">(TRUNC(PRODUCT($E$12:$E701),16))</f>
        <v>1.1313794300003599</v>
      </c>
      <c r="G702" s="13">
        <f t="shared" si="214"/>
        <v>1</v>
      </c>
      <c r="H702" s="13">
        <f t="shared" ca="1" si="215"/>
        <v>1.13137943</v>
      </c>
      <c r="I702" s="128">
        <f t="shared" si="207"/>
        <v>0.13200000000000001</v>
      </c>
      <c r="J702" s="34">
        <f t="shared" si="216"/>
        <v>44120</v>
      </c>
      <c r="K702" s="2">
        <f t="shared" si="217"/>
        <v>475</v>
      </c>
      <c r="L702" s="129">
        <f t="shared" si="209"/>
        <v>69</v>
      </c>
      <c r="M702" s="130">
        <f t="shared" si="210"/>
        <v>1.2417648649999999</v>
      </c>
      <c r="N702" s="11">
        <f t="shared" ca="1" si="218"/>
        <v>1.4049072250000001</v>
      </c>
      <c r="O702" s="17">
        <f t="shared" si="219"/>
        <v>0</v>
      </c>
      <c r="P702" s="13">
        <f t="shared" ca="1" si="220"/>
        <v>404.90722499999998</v>
      </c>
      <c r="Q702" s="13">
        <f t="shared" ca="1" si="211"/>
        <v>13.12592012</v>
      </c>
      <c r="R702" s="20">
        <f t="shared" si="205"/>
        <v>0</v>
      </c>
      <c r="S702" s="13">
        <f t="shared" si="221"/>
        <v>0</v>
      </c>
      <c r="T702" s="4" t="str">
        <f t="shared" si="222"/>
        <v>A+J=</v>
      </c>
      <c r="U702" s="34">
        <f t="shared" si="223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06"/>
        <v>44811</v>
      </c>
      <c r="B703" s="132">
        <f t="shared" ca="1" si="208"/>
        <v>1419.43840912</v>
      </c>
      <c r="C703" s="6">
        <f t="shared" si="212"/>
        <v>1000</v>
      </c>
      <c r="D703" s="12">
        <f ca="1">IF(A703&lt;$B$1,VLOOKUP(A703,[1]DI!$A$4:$B$15000,2,FALSE),0)</f>
        <v>0</v>
      </c>
      <c r="E703" s="13">
        <f t="shared" ca="1" si="213"/>
        <v>1</v>
      </c>
      <c r="F703" s="13">
        <f ca="1">(TRUNC(PRODUCT($E$12:$E702),16))</f>
        <v>1.1319540349852699</v>
      </c>
      <c r="G703" s="13">
        <f t="shared" si="214"/>
        <v>1</v>
      </c>
      <c r="H703" s="13">
        <f t="shared" ca="1" si="215"/>
        <v>1.1319540299999999</v>
      </c>
      <c r="I703" s="128">
        <f t="shared" si="207"/>
        <v>0.13200000000000001</v>
      </c>
      <c r="J703" s="34">
        <f t="shared" si="216"/>
        <v>44120</v>
      </c>
      <c r="K703" s="2">
        <f t="shared" si="217"/>
        <v>475</v>
      </c>
      <c r="L703" s="129">
        <f t="shared" si="209"/>
        <v>70</v>
      </c>
      <c r="M703" s="130">
        <f t="shared" si="210"/>
        <v>1.2423759729999999</v>
      </c>
      <c r="N703" s="11">
        <f t="shared" ca="1" si="218"/>
        <v>1.4063124890000001</v>
      </c>
      <c r="O703" s="17">
        <f t="shared" si="219"/>
        <v>0</v>
      </c>
      <c r="P703" s="13">
        <f t="shared" ca="1" si="220"/>
        <v>406.31248900000003</v>
      </c>
      <c r="Q703" s="13">
        <f t="shared" ca="1" si="211"/>
        <v>13.12592012</v>
      </c>
      <c r="R703" s="20">
        <f t="shared" si="205"/>
        <v>0</v>
      </c>
      <c r="S703" s="13">
        <f t="shared" si="221"/>
        <v>0</v>
      </c>
      <c r="T703" s="4" t="str">
        <f t="shared" si="222"/>
        <v>A+J=</v>
      </c>
      <c r="U703" s="34">
        <f t="shared" si="223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06"/>
        <v>44812</v>
      </c>
      <c r="B704" s="132">
        <f t="shared" ca="1" si="208"/>
        <v>1419.43840912</v>
      </c>
      <c r="C704" s="6">
        <f t="shared" si="212"/>
        <v>1000</v>
      </c>
      <c r="D704" s="12">
        <f ca="1">IF(A704&lt;$B$1,VLOOKUP(A704,[1]DI!$A$4:$B$15000,2,FALSE),0)</f>
        <v>0.13650000000000001</v>
      </c>
      <c r="E704" s="13">
        <f t="shared" ca="1" si="213"/>
        <v>1.00050788</v>
      </c>
      <c r="F704" s="13">
        <f ca="1">(TRUNC(PRODUCT($E$12:$E703),16))</f>
        <v>1.1319540349852699</v>
      </c>
      <c r="G704" s="13">
        <f t="shared" si="214"/>
        <v>1</v>
      </c>
      <c r="H704" s="13">
        <f t="shared" ca="1" si="215"/>
        <v>1.1319540299999999</v>
      </c>
      <c r="I704" s="128">
        <f t="shared" si="207"/>
        <v>0.13200000000000001</v>
      </c>
      <c r="J704" s="34">
        <f t="shared" si="216"/>
        <v>44120</v>
      </c>
      <c r="K704" s="2">
        <f t="shared" si="217"/>
        <v>476</v>
      </c>
      <c r="L704" s="129">
        <f t="shared" si="209"/>
        <v>70</v>
      </c>
      <c r="M704" s="130">
        <f t="shared" si="210"/>
        <v>1.2423759729999999</v>
      </c>
      <c r="N704" s="11">
        <f t="shared" ca="1" si="218"/>
        <v>1.4063124890000001</v>
      </c>
      <c r="O704" s="17">
        <f t="shared" si="219"/>
        <v>0</v>
      </c>
      <c r="P704" s="13">
        <f t="shared" ca="1" si="220"/>
        <v>406.31248900000003</v>
      </c>
      <c r="Q704" s="13">
        <f t="shared" ca="1" si="211"/>
        <v>13.12592012</v>
      </c>
      <c r="R704" s="20">
        <f t="shared" si="205"/>
        <v>0</v>
      </c>
      <c r="S704" s="13">
        <f t="shared" si="221"/>
        <v>0</v>
      </c>
      <c r="T704" s="4" t="str">
        <f t="shared" si="222"/>
        <v>A+J=</v>
      </c>
      <c r="U704" s="34">
        <f t="shared" si="223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06"/>
        <v>44813</v>
      </c>
      <c r="B705" s="132">
        <f t="shared" ca="1" si="208"/>
        <v>1420.8450901200001</v>
      </c>
      <c r="C705" s="6">
        <f t="shared" si="212"/>
        <v>1000</v>
      </c>
      <c r="D705" s="12">
        <f ca="1">IF(A705&lt;$B$1,VLOOKUP(A705,[1]DI!$A$4:$B$15000,2,FALSE),0)</f>
        <v>0.13650000000000001</v>
      </c>
      <c r="E705" s="13">
        <f t="shared" ca="1" si="213"/>
        <v>1.00050788</v>
      </c>
      <c r="F705" s="13">
        <f ca="1">(TRUNC(PRODUCT($E$12:$E704),16))</f>
        <v>1.13252893180056</v>
      </c>
      <c r="G705" s="13">
        <f t="shared" si="214"/>
        <v>1</v>
      </c>
      <c r="H705" s="13">
        <f t="shared" ca="1" si="215"/>
        <v>1.1325289300000001</v>
      </c>
      <c r="I705" s="128">
        <f t="shared" si="207"/>
        <v>0.13200000000000001</v>
      </c>
      <c r="J705" s="34">
        <f t="shared" si="216"/>
        <v>44120</v>
      </c>
      <c r="K705" s="2">
        <f t="shared" si="217"/>
        <v>477</v>
      </c>
      <c r="L705" s="129">
        <f t="shared" si="209"/>
        <v>71</v>
      </c>
      <c r="M705" s="130">
        <f t="shared" si="210"/>
        <v>1.2429873819999999</v>
      </c>
      <c r="N705" s="11">
        <f t="shared" ca="1" si="218"/>
        <v>1.40771917</v>
      </c>
      <c r="O705" s="17">
        <f t="shared" si="219"/>
        <v>0</v>
      </c>
      <c r="P705" s="13">
        <f t="shared" ca="1" si="220"/>
        <v>407.71917000000002</v>
      </c>
      <c r="Q705" s="13">
        <f t="shared" ca="1" si="211"/>
        <v>13.12592012</v>
      </c>
      <c r="R705" s="20">
        <f t="shared" si="205"/>
        <v>0</v>
      </c>
      <c r="S705" s="13">
        <f t="shared" si="221"/>
        <v>0</v>
      </c>
      <c r="T705" s="4" t="str">
        <f t="shared" si="222"/>
        <v>A+J=</v>
      </c>
      <c r="U705" s="34">
        <f t="shared" si="223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06"/>
        <v>44814</v>
      </c>
      <c r="B706" s="132">
        <f t="shared" ca="1" si="208"/>
        <v>1422.2531751199999</v>
      </c>
      <c r="C706" s="6">
        <f t="shared" si="212"/>
        <v>1000</v>
      </c>
      <c r="D706" s="12">
        <f ca="1">IF(A706&lt;$B$1,VLOOKUP(A706,[1]DI!$A$4:$B$15000,2,FALSE),0)</f>
        <v>0</v>
      </c>
      <c r="E706" s="13">
        <f t="shared" ca="1" si="213"/>
        <v>1</v>
      </c>
      <c r="F706" s="13">
        <f ca="1">(TRUNC(PRODUCT($E$12:$E705),16))</f>
        <v>1.1331041205944401</v>
      </c>
      <c r="G706" s="13">
        <f t="shared" si="214"/>
        <v>1</v>
      </c>
      <c r="H706" s="13">
        <f t="shared" ca="1" si="215"/>
        <v>1.13310412</v>
      </c>
      <c r="I706" s="128">
        <f t="shared" si="207"/>
        <v>0.13200000000000001</v>
      </c>
      <c r="J706" s="34">
        <f t="shared" si="216"/>
        <v>44120</v>
      </c>
      <c r="K706" s="2">
        <f t="shared" si="217"/>
        <v>477</v>
      </c>
      <c r="L706" s="129">
        <f t="shared" si="209"/>
        <v>72</v>
      </c>
      <c r="M706" s="130">
        <f t="shared" si="210"/>
        <v>1.243599092</v>
      </c>
      <c r="N706" s="11">
        <f t="shared" ca="1" si="218"/>
        <v>1.409127255</v>
      </c>
      <c r="O706" s="17">
        <f t="shared" si="219"/>
        <v>0</v>
      </c>
      <c r="P706" s="13">
        <f t="shared" ca="1" si="220"/>
        <v>409.12725499999999</v>
      </c>
      <c r="Q706" s="13">
        <f t="shared" ca="1" si="211"/>
        <v>13.12592012</v>
      </c>
      <c r="R706" s="20">
        <f t="shared" si="205"/>
        <v>0</v>
      </c>
      <c r="S706" s="13">
        <f t="shared" si="221"/>
        <v>0</v>
      </c>
      <c r="T706" s="4" t="str">
        <f t="shared" si="222"/>
        <v>A+J=</v>
      </c>
      <c r="U706" s="34">
        <f t="shared" si="223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06"/>
        <v>44815</v>
      </c>
      <c r="B707" s="132">
        <f t="shared" ca="1" si="208"/>
        <v>1422.2531751199999</v>
      </c>
      <c r="C707" s="6">
        <f t="shared" si="212"/>
        <v>1000</v>
      </c>
      <c r="D707" s="12">
        <f ca="1">IF(A707&lt;$B$1,VLOOKUP(A707,[1]DI!$A$4:$B$15000,2,FALSE),0)</f>
        <v>0</v>
      </c>
      <c r="E707" s="13">
        <f t="shared" ca="1" si="213"/>
        <v>1</v>
      </c>
      <c r="F707" s="13">
        <f ca="1">(TRUNC(PRODUCT($E$12:$E706),16))</f>
        <v>1.1331041205944401</v>
      </c>
      <c r="G707" s="13">
        <f t="shared" si="214"/>
        <v>1</v>
      </c>
      <c r="H707" s="13">
        <f t="shared" ca="1" si="215"/>
        <v>1.13310412</v>
      </c>
      <c r="I707" s="128">
        <f t="shared" si="207"/>
        <v>0.13200000000000001</v>
      </c>
      <c r="J707" s="34">
        <f t="shared" si="216"/>
        <v>44120</v>
      </c>
      <c r="K707" s="2">
        <f t="shared" si="217"/>
        <v>477</v>
      </c>
      <c r="L707" s="129">
        <f t="shared" si="209"/>
        <v>72</v>
      </c>
      <c r="M707" s="130">
        <f t="shared" si="210"/>
        <v>1.243599092</v>
      </c>
      <c r="N707" s="11">
        <f t="shared" ca="1" si="218"/>
        <v>1.409127255</v>
      </c>
      <c r="O707" s="17">
        <f t="shared" si="219"/>
        <v>0</v>
      </c>
      <c r="P707" s="13">
        <f t="shared" ca="1" si="220"/>
        <v>409.12725499999999</v>
      </c>
      <c r="Q707" s="13">
        <f t="shared" ca="1" si="211"/>
        <v>13.12592012</v>
      </c>
      <c r="R707" s="20">
        <f t="shared" si="205"/>
        <v>0</v>
      </c>
      <c r="S707" s="13">
        <f t="shared" si="221"/>
        <v>0</v>
      </c>
      <c r="T707" s="4" t="str">
        <f t="shared" si="222"/>
        <v>A+J=</v>
      </c>
      <c r="U707" s="34">
        <f t="shared" si="223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06"/>
        <v>44816</v>
      </c>
      <c r="B708" s="132">
        <f t="shared" ca="1" si="208"/>
        <v>1422.2531751199999</v>
      </c>
      <c r="C708" s="6">
        <f t="shared" si="212"/>
        <v>1000</v>
      </c>
      <c r="D708" s="12">
        <f ca="1">IF(A708&lt;$B$1,VLOOKUP(A708,[1]DI!$A$4:$B$15000,2,FALSE),0)</f>
        <v>0.13650000000000001</v>
      </c>
      <c r="E708" s="13">
        <f t="shared" ca="1" si="213"/>
        <v>1.00050788</v>
      </c>
      <c r="F708" s="13">
        <f ca="1">(TRUNC(PRODUCT($E$12:$E707),16))</f>
        <v>1.1331041205944401</v>
      </c>
      <c r="G708" s="13">
        <f t="shared" si="214"/>
        <v>1</v>
      </c>
      <c r="H708" s="13">
        <f t="shared" ca="1" si="215"/>
        <v>1.13310412</v>
      </c>
      <c r="I708" s="128">
        <f t="shared" si="207"/>
        <v>0.13200000000000001</v>
      </c>
      <c r="J708" s="34">
        <f t="shared" si="216"/>
        <v>44120</v>
      </c>
      <c r="K708" s="2">
        <f t="shared" si="217"/>
        <v>478</v>
      </c>
      <c r="L708" s="129">
        <f t="shared" si="209"/>
        <v>72</v>
      </c>
      <c r="M708" s="130">
        <f t="shared" si="210"/>
        <v>1.243599092</v>
      </c>
      <c r="N708" s="11">
        <f t="shared" ca="1" si="218"/>
        <v>1.409127255</v>
      </c>
      <c r="O708" s="17">
        <f t="shared" si="219"/>
        <v>0</v>
      </c>
      <c r="P708" s="13">
        <f t="shared" ca="1" si="220"/>
        <v>409.12725499999999</v>
      </c>
      <c r="Q708" s="13">
        <f t="shared" ca="1" si="211"/>
        <v>13.12592012</v>
      </c>
      <c r="R708" s="20">
        <f t="shared" si="205"/>
        <v>0</v>
      </c>
      <c r="S708" s="13">
        <f t="shared" si="221"/>
        <v>0</v>
      </c>
      <c r="T708" s="4" t="str">
        <f t="shared" si="222"/>
        <v>A+J=</v>
      </c>
      <c r="U708" s="34">
        <f t="shared" si="223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06"/>
        <v>44817</v>
      </c>
      <c r="B709" s="132">
        <f t="shared" ca="1" si="208"/>
        <v>1423.66266612</v>
      </c>
      <c r="C709" s="6">
        <f t="shared" si="212"/>
        <v>1000</v>
      </c>
      <c r="D709" s="12">
        <f ca="1">IF(A709&lt;$B$1,VLOOKUP(A709,[1]DI!$A$4:$B$15000,2,FALSE),0)</f>
        <v>0.13650000000000001</v>
      </c>
      <c r="E709" s="13">
        <f t="shared" ca="1" si="213"/>
        <v>1.00050788</v>
      </c>
      <c r="F709" s="13">
        <f ca="1">(TRUNC(PRODUCT($E$12:$E708),16))</f>
        <v>1.13367960151521</v>
      </c>
      <c r="G709" s="13">
        <f t="shared" si="214"/>
        <v>1</v>
      </c>
      <c r="H709" s="13">
        <f t="shared" ca="1" si="215"/>
        <v>1.1336796</v>
      </c>
      <c r="I709" s="128">
        <f t="shared" si="207"/>
        <v>0.13200000000000001</v>
      </c>
      <c r="J709" s="34">
        <f t="shared" si="216"/>
        <v>44120</v>
      </c>
      <c r="K709" s="2">
        <f t="shared" si="217"/>
        <v>479</v>
      </c>
      <c r="L709" s="129">
        <f t="shared" si="209"/>
        <v>73</v>
      </c>
      <c r="M709" s="130">
        <f t="shared" si="210"/>
        <v>1.244211103</v>
      </c>
      <c r="N709" s="11">
        <f t="shared" ca="1" si="218"/>
        <v>1.410536746</v>
      </c>
      <c r="O709" s="17">
        <f t="shared" si="219"/>
        <v>0</v>
      </c>
      <c r="P709" s="13">
        <f t="shared" ca="1" si="220"/>
        <v>410.53674599999999</v>
      </c>
      <c r="Q709" s="13">
        <f t="shared" ca="1" si="211"/>
        <v>13.12592012</v>
      </c>
      <c r="R709" s="20">
        <f t="shared" si="205"/>
        <v>0</v>
      </c>
      <c r="S709" s="13">
        <f t="shared" si="221"/>
        <v>0</v>
      </c>
      <c r="T709" s="4" t="str">
        <f t="shared" si="222"/>
        <v>A+J=</v>
      </c>
      <c r="U709" s="34">
        <f t="shared" si="223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06"/>
        <v>44818</v>
      </c>
      <c r="B710" s="132">
        <f t="shared" ca="1" si="208"/>
        <v>1425.0735641200001</v>
      </c>
      <c r="C710" s="6">
        <f t="shared" si="212"/>
        <v>1000</v>
      </c>
      <c r="D710" s="12">
        <f ca="1">IF(A710&lt;$B$1,VLOOKUP(A710,[1]DI!$A$4:$B$15000,2,FALSE),0)</f>
        <v>0.13650000000000001</v>
      </c>
      <c r="E710" s="13">
        <f t="shared" ca="1" si="213"/>
        <v>1.00050788</v>
      </c>
      <c r="F710" s="13">
        <f ca="1">(TRUNC(PRODUCT($E$12:$E709),16))</f>
        <v>1.1342553747112301</v>
      </c>
      <c r="G710" s="13">
        <f t="shared" si="214"/>
        <v>1</v>
      </c>
      <c r="H710" s="13">
        <f t="shared" ca="1" si="215"/>
        <v>1.13425537</v>
      </c>
      <c r="I710" s="128">
        <f t="shared" si="207"/>
        <v>0.13200000000000001</v>
      </c>
      <c r="J710" s="34">
        <f t="shared" si="216"/>
        <v>44120</v>
      </c>
      <c r="K710" s="2">
        <f t="shared" si="217"/>
        <v>480</v>
      </c>
      <c r="L710" s="129">
        <f t="shared" si="209"/>
        <v>74</v>
      </c>
      <c r="M710" s="130">
        <f t="shared" si="210"/>
        <v>1.244823416</v>
      </c>
      <c r="N710" s="11">
        <f t="shared" ca="1" si="218"/>
        <v>1.4119476440000001</v>
      </c>
      <c r="O710" s="17">
        <f t="shared" si="219"/>
        <v>0</v>
      </c>
      <c r="P710" s="13">
        <f t="shared" ca="1" si="220"/>
        <v>411.94764400000003</v>
      </c>
      <c r="Q710" s="13">
        <f t="shared" ca="1" si="211"/>
        <v>13.12592012</v>
      </c>
      <c r="R710" s="20">
        <f t="shared" si="205"/>
        <v>0</v>
      </c>
      <c r="S710" s="13">
        <f t="shared" si="221"/>
        <v>0</v>
      </c>
      <c r="T710" s="4" t="str">
        <f t="shared" si="222"/>
        <v>A+J=</v>
      </c>
      <c r="U710" s="34">
        <f t="shared" si="223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06"/>
        <v>44819</v>
      </c>
      <c r="B711" s="132">
        <f t="shared" ca="1" si="208"/>
        <v>1426.48588212</v>
      </c>
      <c r="C711" s="6">
        <f t="shared" si="212"/>
        <v>1000</v>
      </c>
      <c r="D711" s="12">
        <f ca="1">IF(A711&lt;$B$1,VLOOKUP(A711,[1]DI!$A$4:$B$15000,2,FALSE),0)</f>
        <v>0.13650000000000001</v>
      </c>
      <c r="E711" s="13">
        <f t="shared" ca="1" si="213"/>
        <v>1.00050788</v>
      </c>
      <c r="F711" s="13">
        <f ca="1">(TRUNC(PRODUCT($E$12:$E710),16))</f>
        <v>1.1348314403309401</v>
      </c>
      <c r="G711" s="13">
        <f t="shared" si="214"/>
        <v>1</v>
      </c>
      <c r="H711" s="13">
        <f t="shared" ca="1" si="215"/>
        <v>1.1348314399999999</v>
      </c>
      <c r="I711" s="128">
        <f t="shared" si="207"/>
        <v>0.13200000000000001</v>
      </c>
      <c r="J711" s="34">
        <f t="shared" si="216"/>
        <v>44120</v>
      </c>
      <c r="K711" s="2">
        <f t="shared" si="217"/>
        <v>481</v>
      </c>
      <c r="L711" s="129">
        <f t="shared" si="209"/>
        <v>75</v>
      </c>
      <c r="M711" s="130">
        <f t="shared" si="210"/>
        <v>1.2454360289999999</v>
      </c>
      <c r="N711" s="11">
        <f t="shared" ca="1" si="218"/>
        <v>1.4133599619999999</v>
      </c>
      <c r="O711" s="17">
        <f t="shared" si="219"/>
        <v>0</v>
      </c>
      <c r="P711" s="13">
        <f t="shared" ca="1" si="220"/>
        <v>413.359962</v>
      </c>
      <c r="Q711" s="13">
        <f t="shared" ca="1" si="211"/>
        <v>13.12592012</v>
      </c>
      <c r="R711" s="20">
        <f t="shared" si="205"/>
        <v>0</v>
      </c>
      <c r="S711" s="13">
        <f t="shared" si="221"/>
        <v>0</v>
      </c>
      <c r="T711" s="4" t="str">
        <f t="shared" si="222"/>
        <v>A+J=</v>
      </c>
      <c r="U711" s="34">
        <f t="shared" si="223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06"/>
        <v>44820</v>
      </c>
      <c r="B712" s="132">
        <f t="shared" ca="1" si="208"/>
        <v>1427.89961012</v>
      </c>
      <c r="C712" s="6">
        <f t="shared" si="212"/>
        <v>1000</v>
      </c>
      <c r="D712" s="12">
        <f ca="1">IF(A712&lt;$B$1,VLOOKUP(A712,[1]DI!$A$4:$B$15000,2,FALSE),0)</f>
        <v>0.13650000000000001</v>
      </c>
      <c r="E712" s="13">
        <f t="shared" ca="1" si="213"/>
        <v>1.00050788</v>
      </c>
      <c r="F712" s="13">
        <f ca="1">(TRUNC(PRODUCT($E$12:$E711),16))</f>
        <v>1.1354077985228499</v>
      </c>
      <c r="G712" s="13">
        <f t="shared" si="214"/>
        <v>1</v>
      </c>
      <c r="H712" s="13">
        <f t="shared" ca="1" si="215"/>
        <v>1.1354078000000001</v>
      </c>
      <c r="I712" s="128">
        <f t="shared" si="207"/>
        <v>0.13200000000000001</v>
      </c>
      <c r="J712" s="34">
        <f t="shared" si="216"/>
        <v>44120</v>
      </c>
      <c r="K712" s="2">
        <f t="shared" si="217"/>
        <v>482</v>
      </c>
      <c r="L712" s="129">
        <f t="shared" si="209"/>
        <v>76</v>
      </c>
      <c r="M712" s="130">
        <f t="shared" si="210"/>
        <v>1.246048944</v>
      </c>
      <c r="N712" s="11">
        <f t="shared" ca="1" si="218"/>
        <v>1.4147736900000001</v>
      </c>
      <c r="O712" s="17">
        <f t="shared" si="219"/>
        <v>0</v>
      </c>
      <c r="P712" s="13">
        <f t="shared" ca="1" si="220"/>
        <v>414.77368999999999</v>
      </c>
      <c r="Q712" s="13">
        <f t="shared" ca="1" si="211"/>
        <v>13.12592012</v>
      </c>
      <c r="R712" s="20">
        <f t="shared" si="205"/>
        <v>0</v>
      </c>
      <c r="S712" s="13">
        <f t="shared" si="221"/>
        <v>0</v>
      </c>
      <c r="T712" s="4" t="str">
        <f t="shared" si="222"/>
        <v>A+J=</v>
      </c>
      <c r="U712" s="34">
        <f t="shared" si="223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06"/>
        <v>44821</v>
      </c>
      <c r="B713" s="132">
        <f t="shared" ca="1" si="208"/>
        <v>1429.31474912</v>
      </c>
      <c r="C713" s="6">
        <f t="shared" si="212"/>
        <v>1000</v>
      </c>
      <c r="D713" s="12">
        <f ca="1">IF(A713&lt;$B$1,VLOOKUP(A713,[1]DI!$A$4:$B$15000,2,FALSE),0)</f>
        <v>0</v>
      </c>
      <c r="E713" s="13">
        <f t="shared" ca="1" si="213"/>
        <v>1</v>
      </c>
      <c r="F713" s="13">
        <f ca="1">(TRUNC(PRODUCT($E$12:$E712),16))</f>
        <v>1.13598444943556</v>
      </c>
      <c r="G713" s="13">
        <f t="shared" si="214"/>
        <v>1</v>
      </c>
      <c r="H713" s="13">
        <f t="shared" ca="1" si="215"/>
        <v>1.13598445</v>
      </c>
      <c r="I713" s="128">
        <f t="shared" si="207"/>
        <v>0.13200000000000001</v>
      </c>
      <c r="J713" s="34">
        <f t="shared" si="216"/>
        <v>44120</v>
      </c>
      <c r="K713" s="2">
        <f t="shared" si="217"/>
        <v>482</v>
      </c>
      <c r="L713" s="129">
        <f t="shared" si="209"/>
        <v>77</v>
      </c>
      <c r="M713" s="130">
        <f t="shared" si="210"/>
        <v>1.2466621609999999</v>
      </c>
      <c r="N713" s="11">
        <f t="shared" ca="1" si="218"/>
        <v>1.416188829</v>
      </c>
      <c r="O713" s="17">
        <f t="shared" si="219"/>
        <v>0</v>
      </c>
      <c r="P713" s="13">
        <f t="shared" ca="1" si="220"/>
        <v>416.188829</v>
      </c>
      <c r="Q713" s="13">
        <f t="shared" ca="1" si="211"/>
        <v>13.12592012</v>
      </c>
      <c r="R713" s="20">
        <f t="shared" si="205"/>
        <v>0</v>
      </c>
      <c r="S713" s="13">
        <f t="shared" si="221"/>
        <v>0</v>
      </c>
      <c r="T713" s="4" t="str">
        <f t="shared" si="222"/>
        <v>A+J=</v>
      </c>
      <c r="U713" s="34">
        <f t="shared" si="223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06"/>
        <v>44822</v>
      </c>
      <c r="B714" s="132">
        <f t="shared" ca="1" si="208"/>
        <v>1429.31474912</v>
      </c>
      <c r="C714" s="6">
        <f t="shared" si="212"/>
        <v>1000</v>
      </c>
      <c r="D714" s="12">
        <f ca="1">IF(A714&lt;$B$1,VLOOKUP(A714,[1]DI!$A$4:$B$15000,2,FALSE),0)</f>
        <v>0</v>
      </c>
      <c r="E714" s="13">
        <f t="shared" ca="1" si="213"/>
        <v>1</v>
      </c>
      <c r="F714" s="13">
        <f ca="1">(TRUNC(PRODUCT($E$12:$E713),16))</f>
        <v>1.13598444943556</v>
      </c>
      <c r="G714" s="13">
        <f t="shared" si="214"/>
        <v>1</v>
      </c>
      <c r="H714" s="13">
        <f t="shared" ca="1" si="215"/>
        <v>1.13598445</v>
      </c>
      <c r="I714" s="128">
        <f t="shared" si="207"/>
        <v>0.13200000000000001</v>
      </c>
      <c r="J714" s="34">
        <f t="shared" si="216"/>
        <v>44120</v>
      </c>
      <c r="K714" s="2">
        <f t="shared" si="217"/>
        <v>482</v>
      </c>
      <c r="L714" s="129">
        <f t="shared" si="209"/>
        <v>77</v>
      </c>
      <c r="M714" s="130">
        <f t="shared" si="210"/>
        <v>1.2466621609999999</v>
      </c>
      <c r="N714" s="11">
        <f t="shared" ca="1" si="218"/>
        <v>1.416188829</v>
      </c>
      <c r="O714" s="17">
        <f t="shared" si="219"/>
        <v>0</v>
      </c>
      <c r="P714" s="13">
        <f t="shared" ca="1" si="220"/>
        <v>416.188829</v>
      </c>
      <c r="Q714" s="13">
        <f t="shared" ca="1" si="211"/>
        <v>13.12592012</v>
      </c>
      <c r="R714" s="20">
        <f t="shared" si="205"/>
        <v>0</v>
      </c>
      <c r="S714" s="13">
        <f t="shared" si="221"/>
        <v>0</v>
      </c>
      <c r="T714" s="4" t="str">
        <f t="shared" si="222"/>
        <v>A+J=</v>
      </c>
      <c r="U714" s="34">
        <f t="shared" si="223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06"/>
        <v>44823</v>
      </c>
      <c r="B715" s="132">
        <f t="shared" ca="1" si="208"/>
        <v>1429.31474912</v>
      </c>
      <c r="C715" s="6">
        <f t="shared" si="212"/>
        <v>1000</v>
      </c>
      <c r="D715" s="12">
        <f ca="1">IF(A715&lt;$B$1,VLOOKUP(A715,[1]DI!$A$4:$B$15000,2,FALSE),0)</f>
        <v>0.13650000000000001</v>
      </c>
      <c r="E715" s="13">
        <f t="shared" ca="1" si="213"/>
        <v>1.00050788</v>
      </c>
      <c r="F715" s="13">
        <f ca="1">(TRUNC(PRODUCT($E$12:$E714),16))</f>
        <v>1.13598444943556</v>
      </c>
      <c r="G715" s="13">
        <f t="shared" si="214"/>
        <v>1</v>
      </c>
      <c r="H715" s="13">
        <f t="shared" ca="1" si="215"/>
        <v>1.13598445</v>
      </c>
      <c r="I715" s="128">
        <f t="shared" si="207"/>
        <v>0.13200000000000001</v>
      </c>
      <c r="J715" s="34">
        <f t="shared" si="216"/>
        <v>44120</v>
      </c>
      <c r="K715" s="2">
        <f t="shared" si="217"/>
        <v>483</v>
      </c>
      <c r="L715" s="129">
        <f t="shared" si="209"/>
        <v>77</v>
      </c>
      <c r="M715" s="130">
        <f t="shared" si="210"/>
        <v>1.2466621609999999</v>
      </c>
      <c r="N715" s="11">
        <f t="shared" ca="1" si="218"/>
        <v>1.416188829</v>
      </c>
      <c r="O715" s="17">
        <f t="shared" si="219"/>
        <v>0</v>
      </c>
      <c r="P715" s="13">
        <f t="shared" ca="1" si="220"/>
        <v>416.188829</v>
      </c>
      <c r="Q715" s="13">
        <f t="shared" ca="1" si="211"/>
        <v>13.12592012</v>
      </c>
      <c r="R715" s="20">
        <f t="shared" si="205"/>
        <v>0</v>
      </c>
      <c r="S715" s="13">
        <f t="shared" si="221"/>
        <v>0</v>
      </c>
      <c r="T715" s="4" t="str">
        <f t="shared" si="222"/>
        <v>A+J=</v>
      </c>
      <c r="U715" s="34">
        <f t="shared" si="223"/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06"/>
        <v>44824</v>
      </c>
      <c r="B716" s="132">
        <f t="shared" ca="1" si="208"/>
        <v>1430.7313011200001</v>
      </c>
      <c r="C716" s="6">
        <f t="shared" si="212"/>
        <v>1000</v>
      </c>
      <c r="D716" s="12">
        <f ca="1">IF(A716&lt;$B$1,VLOOKUP(A716,[1]DI!$A$4:$B$15000,2,FALSE),0)</f>
        <v>0.13650000000000001</v>
      </c>
      <c r="E716" s="13">
        <f t="shared" ca="1" si="213"/>
        <v>1.00050788</v>
      </c>
      <c r="F716" s="13">
        <f ca="1">(TRUNC(PRODUCT($E$12:$E715),16))</f>
        <v>1.1365613932177401</v>
      </c>
      <c r="G716" s="13">
        <f t="shared" si="214"/>
        <v>1</v>
      </c>
      <c r="H716" s="13">
        <f t="shared" ca="1" si="215"/>
        <v>1.13656139</v>
      </c>
      <c r="I716" s="128">
        <f t="shared" si="207"/>
        <v>0.13200000000000001</v>
      </c>
      <c r="J716" s="34">
        <f t="shared" si="216"/>
        <v>44120</v>
      </c>
      <c r="K716" s="2">
        <f t="shared" si="217"/>
        <v>484</v>
      </c>
      <c r="L716" s="129">
        <f t="shared" si="209"/>
        <v>78</v>
      </c>
      <c r="M716" s="130">
        <f t="shared" si="210"/>
        <v>1.24727568</v>
      </c>
      <c r="N716" s="11">
        <f t="shared" ca="1" si="218"/>
        <v>1.417605381</v>
      </c>
      <c r="O716" s="17">
        <f t="shared" si="219"/>
        <v>0</v>
      </c>
      <c r="P716" s="13">
        <f t="shared" ca="1" si="220"/>
        <v>417.60538100000002</v>
      </c>
      <c r="Q716" s="13">
        <f t="shared" ca="1" si="211"/>
        <v>13.12592012</v>
      </c>
      <c r="R716" s="20">
        <f t="shared" ref="R716:R779" si="224">IF($O716&gt;0,VLOOKUP($O716,$X$12:$AD$29,7),0)</f>
        <v>0</v>
      </c>
      <c r="S716" s="13">
        <f t="shared" si="221"/>
        <v>0</v>
      </c>
      <c r="T716" s="4" t="str">
        <f t="shared" si="222"/>
        <v>A+J=</v>
      </c>
      <c r="U716" s="34">
        <f t="shared" si="223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25">(A716+1)</f>
        <v>44825</v>
      </c>
      <c r="B717" s="132">
        <f t="shared" ca="1" si="208"/>
        <v>1432.14927612</v>
      </c>
      <c r="C717" s="6">
        <f t="shared" si="212"/>
        <v>1000</v>
      </c>
      <c r="D717" s="12">
        <f ca="1">IF(A717&lt;$B$1,VLOOKUP(A717,[1]DI!$A$4:$B$15000,2,FALSE),0)</f>
        <v>0.13650000000000001</v>
      </c>
      <c r="E717" s="13">
        <f t="shared" ca="1" si="213"/>
        <v>1.00050788</v>
      </c>
      <c r="F717" s="13">
        <f ca="1">(TRUNC(PRODUCT($E$12:$E716),16))</f>
        <v>1.1371386300181301</v>
      </c>
      <c r="G717" s="13">
        <f t="shared" si="214"/>
        <v>1</v>
      </c>
      <c r="H717" s="13">
        <f t="shared" ca="1" si="215"/>
        <v>1.1371386299999999</v>
      </c>
      <c r="I717" s="128">
        <f t="shared" ref="I717:I780" si="226">I716</f>
        <v>0.13200000000000001</v>
      </c>
      <c r="J717" s="34">
        <f t="shared" si="216"/>
        <v>44120</v>
      </c>
      <c r="K717" s="2">
        <f t="shared" si="217"/>
        <v>485</v>
      </c>
      <c r="L717" s="129">
        <f t="shared" si="209"/>
        <v>79</v>
      </c>
      <c r="M717" s="130">
        <f t="shared" si="210"/>
        <v>1.2478895000000001</v>
      </c>
      <c r="N717" s="11">
        <f t="shared" ca="1" si="218"/>
        <v>1.4190233560000001</v>
      </c>
      <c r="O717" s="17">
        <f t="shared" si="219"/>
        <v>0</v>
      </c>
      <c r="P717" s="13">
        <f t="shared" ca="1" si="220"/>
        <v>419.02335599999998</v>
      </c>
      <c r="Q717" s="13">
        <f t="shared" ca="1" si="211"/>
        <v>13.12592012</v>
      </c>
      <c r="R717" s="20">
        <f t="shared" si="224"/>
        <v>0</v>
      </c>
      <c r="S717" s="13">
        <f t="shared" si="221"/>
        <v>0</v>
      </c>
      <c r="T717" s="4" t="str">
        <f t="shared" si="222"/>
        <v>A+J=</v>
      </c>
      <c r="U717" s="34">
        <f t="shared" si="223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25"/>
        <v>44826</v>
      </c>
      <c r="B718" s="132">
        <f t="shared" ca="1" si="208"/>
        <v>1433.56866812</v>
      </c>
      <c r="C718" s="6">
        <f t="shared" si="212"/>
        <v>1000</v>
      </c>
      <c r="D718" s="12">
        <f ca="1">IF(A718&lt;$B$1,VLOOKUP(A718,[1]DI!$A$4:$B$15000,2,FALSE),0)</f>
        <v>0.13650000000000001</v>
      </c>
      <c r="E718" s="13">
        <f t="shared" ca="1" si="213"/>
        <v>1.00050788</v>
      </c>
      <c r="F718" s="13">
        <f ca="1">(TRUNC(PRODUCT($E$12:$E717),16))</f>
        <v>1.1377161599855501</v>
      </c>
      <c r="G718" s="13">
        <f t="shared" si="214"/>
        <v>1</v>
      </c>
      <c r="H718" s="13">
        <f t="shared" ca="1" si="215"/>
        <v>1.1377161600000001</v>
      </c>
      <c r="I718" s="128">
        <f t="shared" si="226"/>
        <v>0.13200000000000001</v>
      </c>
      <c r="J718" s="34">
        <f t="shared" si="216"/>
        <v>44120</v>
      </c>
      <c r="K718" s="2">
        <f t="shared" si="217"/>
        <v>486</v>
      </c>
      <c r="L718" s="129">
        <f t="shared" si="209"/>
        <v>80</v>
      </c>
      <c r="M718" s="130">
        <f t="shared" si="210"/>
        <v>1.248503623</v>
      </c>
      <c r="N718" s="11">
        <f t="shared" ca="1" si="218"/>
        <v>1.4204427479999999</v>
      </c>
      <c r="O718" s="17">
        <f t="shared" si="219"/>
        <v>0</v>
      </c>
      <c r="P718" s="13">
        <f t="shared" ca="1" si="220"/>
        <v>420.44274799999999</v>
      </c>
      <c r="Q718" s="13">
        <f t="shared" ca="1" si="211"/>
        <v>13.12592012</v>
      </c>
      <c r="R718" s="20">
        <f t="shared" si="224"/>
        <v>0</v>
      </c>
      <c r="S718" s="13">
        <f t="shared" si="221"/>
        <v>0</v>
      </c>
      <c r="T718" s="4" t="str">
        <f t="shared" si="222"/>
        <v>A+J=</v>
      </c>
      <c r="U718" s="34">
        <f t="shared" si="223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25"/>
        <v>44827</v>
      </c>
      <c r="B719" s="132">
        <f t="shared" ca="1" si="208"/>
        <v>1434.9894731200002</v>
      </c>
      <c r="C719" s="6">
        <f t="shared" si="212"/>
        <v>1000</v>
      </c>
      <c r="D719" s="12">
        <f ca="1">IF(A719&lt;$B$1,VLOOKUP(A719,[1]DI!$A$4:$B$15000,2,FALSE),0)</f>
        <v>0.13650000000000001</v>
      </c>
      <c r="E719" s="13">
        <f t="shared" ca="1" si="213"/>
        <v>1.00050788</v>
      </c>
      <c r="F719" s="13">
        <f ca="1">(TRUNC(PRODUCT($E$12:$E718),16))</f>
        <v>1.1382939832688801</v>
      </c>
      <c r="G719" s="13">
        <f t="shared" si="214"/>
        <v>1</v>
      </c>
      <c r="H719" s="13">
        <f t="shared" ca="1" si="215"/>
        <v>1.13829398</v>
      </c>
      <c r="I719" s="128">
        <f t="shared" si="226"/>
        <v>0.13200000000000001</v>
      </c>
      <c r="J719" s="34">
        <f t="shared" si="216"/>
        <v>44120</v>
      </c>
      <c r="K719" s="2">
        <f t="shared" si="217"/>
        <v>487</v>
      </c>
      <c r="L719" s="129">
        <f t="shared" si="209"/>
        <v>81</v>
      </c>
      <c r="M719" s="130">
        <f t="shared" si="210"/>
        <v>1.2491180470000001</v>
      </c>
      <c r="N719" s="11">
        <f t="shared" ca="1" si="218"/>
        <v>1.4218635529999999</v>
      </c>
      <c r="O719" s="17">
        <f t="shared" si="219"/>
        <v>0</v>
      </c>
      <c r="P719" s="13">
        <f t="shared" ca="1" si="220"/>
        <v>421.86355300000002</v>
      </c>
      <c r="Q719" s="13">
        <f t="shared" ca="1" si="211"/>
        <v>13.12592012</v>
      </c>
      <c r="R719" s="20">
        <f t="shared" si="224"/>
        <v>0</v>
      </c>
      <c r="S719" s="13">
        <f t="shared" si="221"/>
        <v>0</v>
      </c>
      <c r="T719" s="4" t="str">
        <f t="shared" si="222"/>
        <v>A+J=</v>
      </c>
      <c r="U719" s="34">
        <f t="shared" si="223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25"/>
        <v>44828</v>
      </c>
      <c r="B720" s="132">
        <f t="shared" ca="1" si="208"/>
        <v>1436.4117091200001</v>
      </c>
      <c r="C720" s="6">
        <f t="shared" si="212"/>
        <v>1000</v>
      </c>
      <c r="D720" s="12">
        <f ca="1">IF(A720&lt;$B$1,VLOOKUP(A720,[1]DI!$A$4:$B$15000,2,FALSE),0)</f>
        <v>0</v>
      </c>
      <c r="E720" s="13">
        <f t="shared" ca="1" si="213"/>
        <v>1</v>
      </c>
      <c r="F720" s="13">
        <f ca="1">(TRUNC(PRODUCT($E$12:$E719),16))</f>
        <v>1.1388721000171</v>
      </c>
      <c r="G720" s="13">
        <f t="shared" si="214"/>
        <v>1</v>
      </c>
      <c r="H720" s="13">
        <f t="shared" ca="1" si="215"/>
        <v>1.1388720999999999</v>
      </c>
      <c r="I720" s="128">
        <f t="shared" si="226"/>
        <v>0.13200000000000001</v>
      </c>
      <c r="J720" s="34">
        <f t="shared" si="216"/>
        <v>44120</v>
      </c>
      <c r="K720" s="2">
        <f t="shared" si="217"/>
        <v>487</v>
      </c>
      <c r="L720" s="129">
        <f t="shared" si="209"/>
        <v>82</v>
      </c>
      <c r="M720" s="130">
        <f t="shared" si="210"/>
        <v>1.2497327739999999</v>
      </c>
      <c r="N720" s="11">
        <f t="shared" ca="1" si="218"/>
        <v>1.4232857889999999</v>
      </c>
      <c r="O720" s="17">
        <f t="shared" si="219"/>
        <v>0</v>
      </c>
      <c r="P720" s="13">
        <f t="shared" ca="1" si="220"/>
        <v>423.28578900000002</v>
      </c>
      <c r="Q720" s="13">
        <f t="shared" ca="1" si="211"/>
        <v>13.12592012</v>
      </c>
      <c r="R720" s="20">
        <f t="shared" si="224"/>
        <v>0</v>
      </c>
      <c r="S720" s="13">
        <f t="shared" si="221"/>
        <v>0</v>
      </c>
      <c r="T720" s="4" t="str">
        <f t="shared" si="222"/>
        <v>A+J=</v>
      </c>
      <c r="U720" s="34">
        <f t="shared" si="223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25"/>
        <v>44829</v>
      </c>
      <c r="B721" s="132">
        <f t="shared" ca="1" si="208"/>
        <v>1436.4117091200001</v>
      </c>
      <c r="C721" s="6">
        <f t="shared" si="212"/>
        <v>1000</v>
      </c>
      <c r="D721" s="12">
        <f ca="1">IF(A721&lt;$B$1,VLOOKUP(A721,[1]DI!$A$4:$B$15000,2,FALSE),0)</f>
        <v>0</v>
      </c>
      <c r="E721" s="13">
        <f t="shared" ca="1" si="213"/>
        <v>1</v>
      </c>
      <c r="F721" s="13">
        <f ca="1">(TRUNC(PRODUCT($E$12:$E720),16))</f>
        <v>1.1388721000171</v>
      </c>
      <c r="G721" s="13">
        <f t="shared" si="214"/>
        <v>1</v>
      </c>
      <c r="H721" s="13">
        <f t="shared" ca="1" si="215"/>
        <v>1.1388720999999999</v>
      </c>
      <c r="I721" s="128">
        <f t="shared" si="226"/>
        <v>0.13200000000000001</v>
      </c>
      <c r="J721" s="34">
        <f t="shared" si="216"/>
        <v>44120</v>
      </c>
      <c r="K721" s="2">
        <f t="shared" si="217"/>
        <v>487</v>
      </c>
      <c r="L721" s="129">
        <f t="shared" si="209"/>
        <v>82</v>
      </c>
      <c r="M721" s="130">
        <f t="shared" si="210"/>
        <v>1.2497327739999999</v>
      </c>
      <c r="N721" s="11">
        <f t="shared" ca="1" si="218"/>
        <v>1.4232857889999999</v>
      </c>
      <c r="O721" s="17">
        <f t="shared" si="219"/>
        <v>0</v>
      </c>
      <c r="P721" s="13">
        <f t="shared" ca="1" si="220"/>
        <v>423.28578900000002</v>
      </c>
      <c r="Q721" s="13">
        <f t="shared" ca="1" si="211"/>
        <v>13.12592012</v>
      </c>
      <c r="R721" s="20">
        <f t="shared" si="224"/>
        <v>0</v>
      </c>
      <c r="S721" s="13">
        <f t="shared" si="221"/>
        <v>0</v>
      </c>
      <c r="T721" s="4" t="str">
        <f t="shared" si="222"/>
        <v>A+J=</v>
      </c>
      <c r="U721" s="34">
        <f t="shared" si="223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25"/>
        <v>44830</v>
      </c>
      <c r="B722" s="132">
        <f t="shared" ca="1" si="208"/>
        <v>1436.4117091200001</v>
      </c>
      <c r="C722" s="6">
        <f t="shared" si="212"/>
        <v>1000</v>
      </c>
      <c r="D722" s="12">
        <f ca="1">IF(A722&lt;$B$1,VLOOKUP(A722,[1]DI!$A$4:$B$15000,2,FALSE),0)</f>
        <v>0.13650000000000001</v>
      </c>
      <c r="E722" s="13">
        <f t="shared" ca="1" si="213"/>
        <v>1.00050788</v>
      </c>
      <c r="F722" s="13">
        <f ca="1">(TRUNC(PRODUCT($E$12:$E721),16))</f>
        <v>1.1388721000171</v>
      </c>
      <c r="G722" s="13">
        <f t="shared" si="214"/>
        <v>1</v>
      </c>
      <c r="H722" s="13">
        <f t="shared" ca="1" si="215"/>
        <v>1.1388720999999999</v>
      </c>
      <c r="I722" s="128">
        <f t="shared" si="226"/>
        <v>0.13200000000000001</v>
      </c>
      <c r="J722" s="34">
        <f t="shared" si="216"/>
        <v>44120</v>
      </c>
      <c r="K722" s="2">
        <f t="shared" si="217"/>
        <v>488</v>
      </c>
      <c r="L722" s="129">
        <f t="shared" si="209"/>
        <v>82</v>
      </c>
      <c r="M722" s="130">
        <f t="shared" si="210"/>
        <v>1.2497327739999999</v>
      </c>
      <c r="N722" s="11">
        <f t="shared" ca="1" si="218"/>
        <v>1.4232857889999999</v>
      </c>
      <c r="O722" s="17">
        <f t="shared" si="219"/>
        <v>0</v>
      </c>
      <c r="P722" s="13">
        <f t="shared" ca="1" si="220"/>
        <v>423.28578900000002</v>
      </c>
      <c r="Q722" s="13">
        <f t="shared" ca="1" si="211"/>
        <v>13.12592012</v>
      </c>
      <c r="R722" s="20">
        <f t="shared" si="224"/>
        <v>0</v>
      </c>
      <c r="S722" s="13">
        <f t="shared" si="221"/>
        <v>0</v>
      </c>
      <c r="T722" s="4" t="str">
        <f t="shared" si="222"/>
        <v>A+J=</v>
      </c>
      <c r="U722" s="34">
        <f t="shared" si="223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25"/>
        <v>44831</v>
      </c>
      <c r="B723" s="132">
        <f t="shared" ca="1" si="208"/>
        <v>1437.83536312</v>
      </c>
      <c r="C723" s="6">
        <f t="shared" si="212"/>
        <v>1000</v>
      </c>
      <c r="D723" s="12">
        <f ca="1">IF(A723&lt;$B$1,VLOOKUP(A723,[1]DI!$A$4:$B$15000,2,FALSE),0)</f>
        <v>0.13650000000000001</v>
      </c>
      <c r="E723" s="13">
        <f t="shared" ca="1" si="213"/>
        <v>1.00050788</v>
      </c>
      <c r="F723" s="13">
        <f ca="1">(TRUNC(PRODUCT($E$12:$E722),16))</f>
        <v>1.13945051037926</v>
      </c>
      <c r="G723" s="13">
        <f t="shared" si="214"/>
        <v>1</v>
      </c>
      <c r="H723" s="13">
        <f t="shared" ca="1" si="215"/>
        <v>1.1394505100000001</v>
      </c>
      <c r="I723" s="128">
        <f t="shared" si="226"/>
        <v>0.13200000000000001</v>
      </c>
      <c r="J723" s="34">
        <f t="shared" si="216"/>
        <v>44120</v>
      </c>
      <c r="K723" s="2">
        <f t="shared" si="217"/>
        <v>489</v>
      </c>
      <c r="L723" s="129">
        <f t="shared" si="209"/>
        <v>83</v>
      </c>
      <c r="M723" s="130">
        <f t="shared" si="210"/>
        <v>1.250347804</v>
      </c>
      <c r="N723" s="11">
        <f t="shared" ca="1" si="218"/>
        <v>1.424709443</v>
      </c>
      <c r="O723" s="17">
        <f t="shared" si="219"/>
        <v>0</v>
      </c>
      <c r="P723" s="13">
        <f t="shared" ca="1" si="220"/>
        <v>424.70944300000002</v>
      </c>
      <c r="Q723" s="13">
        <f t="shared" ca="1" si="211"/>
        <v>13.12592012</v>
      </c>
      <c r="R723" s="20">
        <f t="shared" si="224"/>
        <v>0</v>
      </c>
      <c r="S723" s="13">
        <f t="shared" si="221"/>
        <v>0</v>
      </c>
      <c r="T723" s="4" t="str">
        <f t="shared" si="222"/>
        <v>A+J=</v>
      </c>
      <c r="U723" s="34">
        <f t="shared" si="223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25"/>
        <v>44832</v>
      </c>
      <c r="B724" s="132">
        <f t="shared" ca="1" si="208"/>
        <v>1439.2604361200001</v>
      </c>
      <c r="C724" s="6">
        <f t="shared" si="212"/>
        <v>1000</v>
      </c>
      <c r="D724" s="12">
        <f ca="1">IF(A724&lt;$B$1,VLOOKUP(A724,[1]DI!$A$4:$B$15000,2,FALSE),0)</f>
        <v>0.13650000000000001</v>
      </c>
      <c r="E724" s="13">
        <f t="shared" ca="1" si="213"/>
        <v>1.00050788</v>
      </c>
      <c r="F724" s="13">
        <f ca="1">(TRUNC(PRODUCT($E$12:$E723),16))</f>
        <v>1.1400292145044699</v>
      </c>
      <c r="G724" s="13">
        <f t="shared" si="214"/>
        <v>1</v>
      </c>
      <c r="H724" s="13">
        <f t="shared" ca="1" si="215"/>
        <v>1.14002921</v>
      </c>
      <c r="I724" s="128">
        <f t="shared" si="226"/>
        <v>0.13200000000000001</v>
      </c>
      <c r="J724" s="34">
        <f t="shared" si="216"/>
        <v>44120</v>
      </c>
      <c r="K724" s="2">
        <f t="shared" si="217"/>
        <v>490</v>
      </c>
      <c r="L724" s="129">
        <f t="shared" si="209"/>
        <v>84</v>
      </c>
      <c r="M724" s="130">
        <f t="shared" si="210"/>
        <v>1.250963136</v>
      </c>
      <c r="N724" s="11">
        <f t="shared" ca="1" si="218"/>
        <v>1.4261345160000001</v>
      </c>
      <c r="O724" s="17">
        <f t="shared" si="219"/>
        <v>0</v>
      </c>
      <c r="P724" s="13">
        <f t="shared" ca="1" si="220"/>
        <v>426.13451600000002</v>
      </c>
      <c r="Q724" s="13">
        <f t="shared" ca="1" si="211"/>
        <v>13.12592012</v>
      </c>
      <c r="R724" s="20">
        <f t="shared" si="224"/>
        <v>0</v>
      </c>
      <c r="S724" s="13">
        <f t="shared" si="221"/>
        <v>0</v>
      </c>
      <c r="T724" s="4" t="str">
        <f t="shared" si="222"/>
        <v>A+J=</v>
      </c>
      <c r="U724" s="34">
        <f t="shared" si="223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25"/>
        <v>44833</v>
      </c>
      <c r="B725" s="132">
        <f t="shared" ca="1" si="208"/>
        <v>1440.6869421199999</v>
      </c>
      <c r="C725" s="6">
        <f t="shared" si="212"/>
        <v>1000</v>
      </c>
      <c r="D725" s="12">
        <f ca="1">IF(A725&lt;$B$1,VLOOKUP(A725,[1]DI!$A$4:$B$15000,2,FALSE),0)</f>
        <v>0.13650000000000001</v>
      </c>
      <c r="E725" s="13">
        <f t="shared" ca="1" si="213"/>
        <v>1.00050788</v>
      </c>
      <c r="F725" s="13">
        <f ca="1">(TRUNC(PRODUCT($E$12:$E724),16))</f>
        <v>1.1406082125419299</v>
      </c>
      <c r="G725" s="13">
        <f t="shared" si="214"/>
        <v>1</v>
      </c>
      <c r="H725" s="13">
        <f t="shared" ca="1" si="215"/>
        <v>1.1406082099999999</v>
      </c>
      <c r="I725" s="128">
        <f t="shared" si="226"/>
        <v>0.13200000000000001</v>
      </c>
      <c r="J725" s="34">
        <f t="shared" si="216"/>
        <v>44120</v>
      </c>
      <c r="K725" s="2">
        <f t="shared" si="217"/>
        <v>491</v>
      </c>
      <c r="L725" s="129">
        <f t="shared" si="209"/>
        <v>85</v>
      </c>
      <c r="M725" s="130">
        <f t="shared" si="210"/>
        <v>1.2515787709999999</v>
      </c>
      <c r="N725" s="11">
        <f t="shared" ca="1" si="218"/>
        <v>1.4275610219999999</v>
      </c>
      <c r="O725" s="17">
        <f t="shared" si="219"/>
        <v>0</v>
      </c>
      <c r="P725" s="13">
        <f t="shared" ca="1" si="220"/>
        <v>427.56102199999998</v>
      </c>
      <c r="Q725" s="13">
        <f t="shared" ca="1" si="211"/>
        <v>13.12592012</v>
      </c>
      <c r="R725" s="20">
        <f t="shared" si="224"/>
        <v>0</v>
      </c>
      <c r="S725" s="13">
        <f t="shared" si="221"/>
        <v>0</v>
      </c>
      <c r="T725" s="4" t="str">
        <f t="shared" si="222"/>
        <v>A+J=</v>
      </c>
      <c r="U725" s="34">
        <f t="shared" si="223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25"/>
        <v>44834</v>
      </c>
      <c r="B726" s="132">
        <f t="shared" ca="1" si="208"/>
        <v>1442.1148711200001</v>
      </c>
      <c r="C726" s="6">
        <f t="shared" si="212"/>
        <v>1000</v>
      </c>
      <c r="D726" s="12">
        <f ca="1">IF(A726&lt;$B$1,VLOOKUP(A726,[1]DI!$A$4:$B$15000,2,FALSE),0)</f>
        <v>0.13650000000000001</v>
      </c>
      <c r="E726" s="13">
        <f t="shared" ca="1" si="213"/>
        <v>1.00050788</v>
      </c>
      <c r="F726" s="13">
        <f ca="1">(TRUNC(PRODUCT($E$12:$E725),16))</f>
        <v>1.1411875046409199</v>
      </c>
      <c r="G726" s="13">
        <f t="shared" si="214"/>
        <v>1</v>
      </c>
      <c r="H726" s="13">
        <f t="shared" ca="1" si="215"/>
        <v>1.1411875</v>
      </c>
      <c r="I726" s="128">
        <f t="shared" si="226"/>
        <v>0.13200000000000001</v>
      </c>
      <c r="J726" s="34">
        <f t="shared" si="216"/>
        <v>44120</v>
      </c>
      <c r="K726" s="2">
        <f t="shared" si="217"/>
        <v>492</v>
      </c>
      <c r="L726" s="129">
        <f t="shared" si="209"/>
        <v>86</v>
      </c>
      <c r="M726" s="130">
        <f t="shared" si="210"/>
        <v>1.2521947099999999</v>
      </c>
      <c r="N726" s="11">
        <f t="shared" ca="1" si="218"/>
        <v>1.428988951</v>
      </c>
      <c r="O726" s="17">
        <f t="shared" si="219"/>
        <v>0</v>
      </c>
      <c r="P726" s="13">
        <f t="shared" ca="1" si="220"/>
        <v>428.98895099999999</v>
      </c>
      <c r="Q726" s="13">
        <f t="shared" ca="1" si="211"/>
        <v>13.12592012</v>
      </c>
      <c r="R726" s="20">
        <f t="shared" si="224"/>
        <v>0</v>
      </c>
      <c r="S726" s="13">
        <f t="shared" si="221"/>
        <v>0</v>
      </c>
      <c r="T726" s="4" t="str">
        <f t="shared" si="222"/>
        <v>A+J=</v>
      </c>
      <c r="U726" s="34">
        <f t="shared" si="223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25"/>
        <v>44835</v>
      </c>
      <c r="B727" s="132">
        <f t="shared" ca="1" si="208"/>
        <v>1443.5442341200001</v>
      </c>
      <c r="C727" s="6">
        <f t="shared" si="212"/>
        <v>1000</v>
      </c>
      <c r="D727" s="12">
        <f ca="1">IF(A727&lt;$B$1,VLOOKUP(A727,[1]DI!$A$4:$B$15000,2,FALSE),0)</f>
        <v>0</v>
      </c>
      <c r="E727" s="13">
        <f t="shared" ca="1" si="213"/>
        <v>1</v>
      </c>
      <c r="F727" s="13">
        <f ca="1">(TRUNC(PRODUCT($E$12:$E726),16))</f>
        <v>1.14176709095077</v>
      </c>
      <c r="G727" s="13">
        <f t="shared" si="214"/>
        <v>1</v>
      </c>
      <c r="H727" s="13">
        <f t="shared" ca="1" si="215"/>
        <v>1.1417670900000001</v>
      </c>
      <c r="I727" s="128">
        <f t="shared" si="226"/>
        <v>0.13200000000000001</v>
      </c>
      <c r="J727" s="34">
        <f t="shared" si="216"/>
        <v>44120</v>
      </c>
      <c r="K727" s="2">
        <f t="shared" si="217"/>
        <v>492</v>
      </c>
      <c r="L727" s="129">
        <f t="shared" si="209"/>
        <v>87</v>
      </c>
      <c r="M727" s="130">
        <f t="shared" si="210"/>
        <v>1.2528109510000001</v>
      </c>
      <c r="N727" s="11">
        <f t="shared" ca="1" si="218"/>
        <v>1.430418314</v>
      </c>
      <c r="O727" s="17">
        <f t="shared" si="219"/>
        <v>0</v>
      </c>
      <c r="P727" s="13">
        <f t="shared" ca="1" si="220"/>
        <v>430.41831400000001</v>
      </c>
      <c r="Q727" s="13">
        <f t="shared" ca="1" si="211"/>
        <v>13.12592012</v>
      </c>
      <c r="R727" s="20">
        <f t="shared" si="224"/>
        <v>0</v>
      </c>
      <c r="S727" s="13">
        <f t="shared" si="221"/>
        <v>0</v>
      </c>
      <c r="T727" s="4" t="str">
        <f t="shared" si="222"/>
        <v>A+J=</v>
      </c>
      <c r="U727" s="34">
        <f t="shared" si="223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25"/>
        <v>44836</v>
      </c>
      <c r="B728" s="132">
        <f t="shared" ca="1" si="208"/>
        <v>1443.5442341200001</v>
      </c>
      <c r="C728" s="6">
        <f t="shared" si="212"/>
        <v>1000</v>
      </c>
      <c r="D728" s="12">
        <f ca="1">IF(A728&lt;$B$1,VLOOKUP(A728,[1]DI!$A$4:$B$15000,2,FALSE),0)</f>
        <v>0</v>
      </c>
      <c r="E728" s="13">
        <f t="shared" ca="1" si="213"/>
        <v>1</v>
      </c>
      <c r="F728" s="13">
        <f ca="1">(TRUNC(PRODUCT($E$12:$E727),16))</f>
        <v>1.14176709095077</v>
      </c>
      <c r="G728" s="13">
        <f t="shared" si="214"/>
        <v>1</v>
      </c>
      <c r="H728" s="13">
        <f t="shared" ca="1" si="215"/>
        <v>1.1417670900000001</v>
      </c>
      <c r="I728" s="128">
        <f t="shared" si="226"/>
        <v>0.13200000000000001</v>
      </c>
      <c r="J728" s="34">
        <f t="shared" si="216"/>
        <v>44120</v>
      </c>
      <c r="K728" s="2">
        <f t="shared" si="217"/>
        <v>492</v>
      </c>
      <c r="L728" s="129">
        <f t="shared" si="209"/>
        <v>87</v>
      </c>
      <c r="M728" s="130">
        <f t="shared" si="210"/>
        <v>1.2528109510000001</v>
      </c>
      <c r="N728" s="11">
        <f t="shared" ca="1" si="218"/>
        <v>1.430418314</v>
      </c>
      <c r="O728" s="17">
        <f t="shared" si="219"/>
        <v>0</v>
      </c>
      <c r="P728" s="13">
        <f t="shared" ca="1" si="220"/>
        <v>430.41831400000001</v>
      </c>
      <c r="Q728" s="13">
        <f t="shared" ca="1" si="211"/>
        <v>13.12592012</v>
      </c>
      <c r="R728" s="20">
        <f t="shared" si="224"/>
        <v>0</v>
      </c>
      <c r="S728" s="13">
        <f t="shared" si="221"/>
        <v>0</v>
      </c>
      <c r="T728" s="4" t="str">
        <f t="shared" si="222"/>
        <v>A+J=</v>
      </c>
      <c r="U728" s="34">
        <f t="shared" si="223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25"/>
        <v>44837</v>
      </c>
      <c r="B729" s="132">
        <f t="shared" ca="1" si="208"/>
        <v>1443.5442341200001</v>
      </c>
      <c r="C729" s="6">
        <f t="shared" si="212"/>
        <v>1000</v>
      </c>
      <c r="D729" s="12">
        <f ca="1">IF(A729&lt;$B$1,VLOOKUP(A729,[1]DI!$A$4:$B$15000,2,FALSE),0)</f>
        <v>0.13650000000000001</v>
      </c>
      <c r="E729" s="13">
        <f t="shared" ca="1" si="213"/>
        <v>1.00050788</v>
      </c>
      <c r="F729" s="13">
        <f ca="1">(TRUNC(PRODUCT($E$12:$E728),16))</f>
        <v>1.14176709095077</v>
      </c>
      <c r="G729" s="13">
        <f t="shared" si="214"/>
        <v>1</v>
      </c>
      <c r="H729" s="13">
        <f t="shared" ca="1" si="215"/>
        <v>1.1417670900000001</v>
      </c>
      <c r="I729" s="128">
        <f t="shared" si="226"/>
        <v>0.13200000000000001</v>
      </c>
      <c r="J729" s="34">
        <f t="shared" si="216"/>
        <v>44120</v>
      </c>
      <c r="K729" s="2">
        <f t="shared" si="217"/>
        <v>493</v>
      </c>
      <c r="L729" s="129">
        <f t="shared" si="209"/>
        <v>87</v>
      </c>
      <c r="M729" s="130">
        <f t="shared" si="210"/>
        <v>1.2528109510000001</v>
      </c>
      <c r="N729" s="11">
        <f t="shared" ca="1" si="218"/>
        <v>1.430418314</v>
      </c>
      <c r="O729" s="17">
        <f t="shared" si="219"/>
        <v>0</v>
      </c>
      <c r="P729" s="13">
        <f t="shared" ca="1" si="220"/>
        <v>430.41831400000001</v>
      </c>
      <c r="Q729" s="13">
        <f t="shared" ca="1" si="211"/>
        <v>13.12592012</v>
      </c>
      <c r="R729" s="20">
        <f t="shared" si="224"/>
        <v>0</v>
      </c>
      <c r="S729" s="13">
        <f t="shared" si="221"/>
        <v>0</v>
      </c>
      <c r="T729" s="4" t="str">
        <f t="shared" si="222"/>
        <v>A+J=</v>
      </c>
      <c r="U729" s="34">
        <f t="shared" si="223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25"/>
        <v>44838</v>
      </c>
      <c r="B730" s="132">
        <f t="shared" ca="1" si="208"/>
        <v>1444.9750211200001</v>
      </c>
      <c r="C730" s="6">
        <f t="shared" si="212"/>
        <v>1000</v>
      </c>
      <c r="D730" s="12">
        <f ca="1">IF(A730&lt;$B$1,VLOOKUP(A730,[1]DI!$A$4:$B$15000,2,FALSE),0)</f>
        <v>0.13650000000000001</v>
      </c>
      <c r="E730" s="13">
        <f t="shared" ca="1" si="213"/>
        <v>1.00050788</v>
      </c>
      <c r="F730" s="13">
        <f ca="1">(TRUNC(PRODUCT($E$12:$E729),16))</f>
        <v>1.14234697162093</v>
      </c>
      <c r="G730" s="13">
        <f t="shared" si="214"/>
        <v>1</v>
      </c>
      <c r="H730" s="13">
        <f t="shared" ca="1" si="215"/>
        <v>1.14234697</v>
      </c>
      <c r="I730" s="128">
        <f t="shared" si="226"/>
        <v>0.13200000000000001</v>
      </c>
      <c r="J730" s="34">
        <f t="shared" si="216"/>
        <v>44120</v>
      </c>
      <c r="K730" s="2">
        <f t="shared" si="217"/>
        <v>494</v>
      </c>
      <c r="L730" s="129">
        <f t="shared" si="209"/>
        <v>88</v>
      </c>
      <c r="M730" s="130">
        <f t="shared" si="210"/>
        <v>1.2534274949999999</v>
      </c>
      <c r="N730" s="11">
        <f t="shared" ca="1" si="218"/>
        <v>1.4318491010000001</v>
      </c>
      <c r="O730" s="17">
        <f t="shared" si="219"/>
        <v>0</v>
      </c>
      <c r="P730" s="13">
        <f t="shared" ca="1" si="220"/>
        <v>431.84910100000002</v>
      </c>
      <c r="Q730" s="13">
        <f t="shared" ca="1" si="211"/>
        <v>13.12592012</v>
      </c>
      <c r="R730" s="20">
        <f t="shared" si="224"/>
        <v>0</v>
      </c>
      <c r="S730" s="13">
        <f t="shared" si="221"/>
        <v>0</v>
      </c>
      <c r="T730" s="4" t="str">
        <f t="shared" si="222"/>
        <v>A+J=</v>
      </c>
      <c r="U730" s="34">
        <f t="shared" si="223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25"/>
        <v>44839</v>
      </c>
      <c r="B731" s="132">
        <f t="shared" ca="1" si="208"/>
        <v>1446.40724712</v>
      </c>
      <c r="C731" s="6">
        <f t="shared" si="212"/>
        <v>1000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1.1429271468008699</v>
      </c>
      <c r="G731" s="13">
        <f t="shared" si="214"/>
        <v>1</v>
      </c>
      <c r="H731" s="13">
        <f t="shared" ca="1" si="215"/>
        <v>1.14292715</v>
      </c>
      <c r="I731" s="128">
        <f t="shared" si="226"/>
        <v>0.13200000000000001</v>
      </c>
      <c r="J731" s="34">
        <f t="shared" si="216"/>
        <v>44120</v>
      </c>
      <c r="K731" s="2">
        <f t="shared" si="217"/>
        <v>495</v>
      </c>
      <c r="L731" s="129">
        <f t="shared" si="209"/>
        <v>89</v>
      </c>
      <c r="M731" s="130">
        <f t="shared" si="210"/>
        <v>1.2540443429999999</v>
      </c>
      <c r="N731" s="11">
        <f t="shared" ca="1" si="218"/>
        <v>1.433281327</v>
      </c>
      <c r="O731" s="17">
        <f t="shared" si="219"/>
        <v>0</v>
      </c>
      <c r="P731" s="13">
        <f t="shared" ca="1" si="220"/>
        <v>433.28132699999998</v>
      </c>
      <c r="Q731" s="13">
        <f t="shared" ca="1" si="211"/>
        <v>13.12592012</v>
      </c>
      <c r="R731" s="20">
        <f t="shared" si="224"/>
        <v>0</v>
      </c>
      <c r="S731" s="13">
        <f t="shared" si="221"/>
        <v>0</v>
      </c>
      <c r="T731" s="4" t="str">
        <f t="shared" si="222"/>
        <v>A+J=</v>
      </c>
      <c r="U731" s="34">
        <f t="shared" si="223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25"/>
        <v>44840</v>
      </c>
      <c r="B732" s="132">
        <f t="shared" ca="1" si="208"/>
        <v>1447.84090012</v>
      </c>
      <c r="C732" s="6">
        <f t="shared" si="212"/>
        <v>1000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1.1435076166401901</v>
      </c>
      <c r="G732" s="13">
        <f t="shared" si="214"/>
        <v>1</v>
      </c>
      <c r="H732" s="13">
        <f t="shared" ca="1" si="215"/>
        <v>1.1435076200000001</v>
      </c>
      <c r="I732" s="128">
        <f t="shared" si="226"/>
        <v>0.13200000000000001</v>
      </c>
      <c r="J732" s="34">
        <f t="shared" si="216"/>
        <v>44120</v>
      </c>
      <c r="K732" s="2">
        <f t="shared" si="217"/>
        <v>496</v>
      </c>
      <c r="L732" s="129">
        <f t="shared" si="209"/>
        <v>90</v>
      </c>
      <c r="M732" s="130">
        <f t="shared" si="210"/>
        <v>1.2546614949999999</v>
      </c>
      <c r="N732" s="11">
        <f t="shared" ca="1" si="218"/>
        <v>1.4347149800000001</v>
      </c>
      <c r="O732" s="17">
        <f t="shared" si="219"/>
        <v>0</v>
      </c>
      <c r="P732" s="13">
        <f t="shared" ca="1" si="220"/>
        <v>434.71498000000003</v>
      </c>
      <c r="Q732" s="13">
        <f t="shared" ca="1" si="211"/>
        <v>13.12592012</v>
      </c>
      <c r="R732" s="20">
        <f t="shared" si="224"/>
        <v>0</v>
      </c>
      <c r="S732" s="13">
        <f t="shared" si="221"/>
        <v>0</v>
      </c>
      <c r="T732" s="4" t="str">
        <f t="shared" si="222"/>
        <v>A+J=</v>
      </c>
      <c r="U732" s="34">
        <f t="shared" si="223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25"/>
        <v>44841</v>
      </c>
      <c r="B733" s="132">
        <f t="shared" ref="B733:B796" ca="1" si="227">IF(A733&lt;=TODAY(),C733+P733+Q733,IF(AND(A733&gt;TODAY(),A733&lt;=$B$1),IF(VLOOKUP(TODAY(),$A$10:$D$5000,4,FALSE)=0,"n.d",C733+P733+Q733),"n.d"))</f>
        <v>1449.27598012</v>
      </c>
      <c r="C733" s="6">
        <f t="shared" si="212"/>
        <v>1000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1.1440883812885301</v>
      </c>
      <c r="G733" s="13">
        <f t="shared" si="214"/>
        <v>1</v>
      </c>
      <c r="H733" s="13">
        <f t="shared" ca="1" si="215"/>
        <v>1.1440883799999999</v>
      </c>
      <c r="I733" s="128">
        <f t="shared" si="226"/>
        <v>0.13200000000000001</v>
      </c>
      <c r="J733" s="34">
        <f t="shared" si="216"/>
        <v>44120</v>
      </c>
      <c r="K733" s="2">
        <f t="shared" si="217"/>
        <v>497</v>
      </c>
      <c r="L733" s="129">
        <f t="shared" si="209"/>
        <v>91</v>
      </c>
      <c r="M733" s="130">
        <f t="shared" si="210"/>
        <v>1.2552789499999999</v>
      </c>
      <c r="N733" s="11">
        <f t="shared" ca="1" si="218"/>
        <v>1.4361500599999999</v>
      </c>
      <c r="O733" s="17">
        <f t="shared" si="219"/>
        <v>0</v>
      </c>
      <c r="P733" s="13">
        <f t="shared" ca="1" si="220"/>
        <v>436.15006</v>
      </c>
      <c r="Q733" s="13">
        <f t="shared" ca="1" si="211"/>
        <v>13.12592012</v>
      </c>
      <c r="R733" s="20">
        <f t="shared" si="224"/>
        <v>0</v>
      </c>
      <c r="S733" s="13">
        <f t="shared" si="221"/>
        <v>0</v>
      </c>
      <c r="T733" s="4" t="str">
        <f t="shared" si="222"/>
        <v>A+J=</v>
      </c>
      <c r="U733" s="34">
        <f t="shared" si="223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25"/>
        <v>44842</v>
      </c>
      <c r="B734" s="132">
        <f t="shared" ca="1" si="227"/>
        <v>1450.7125031200001</v>
      </c>
      <c r="C734" s="6">
        <f t="shared" si="212"/>
        <v>1000</v>
      </c>
      <c r="D734" s="12">
        <f ca="1">IF(A734&lt;$B$1,VLOOKUP(A734,[1]DI!$A$4:$B$15000,2,FALSE),0)</f>
        <v>0</v>
      </c>
      <c r="E734" s="13">
        <f t="shared" ca="1" si="213"/>
        <v>1</v>
      </c>
      <c r="F734" s="13">
        <f ca="1">(TRUNC(PRODUCT($E$12:$E733),16))</f>
        <v>1.1446694408956199</v>
      </c>
      <c r="G734" s="13">
        <f t="shared" si="214"/>
        <v>1</v>
      </c>
      <c r="H734" s="13">
        <f t="shared" ca="1" si="215"/>
        <v>1.1446694399999999</v>
      </c>
      <c r="I734" s="128">
        <f t="shared" si="226"/>
        <v>0.13200000000000001</v>
      </c>
      <c r="J734" s="34">
        <f t="shared" si="216"/>
        <v>44120</v>
      </c>
      <c r="K734" s="2">
        <f t="shared" si="217"/>
        <v>497</v>
      </c>
      <c r="L734" s="129">
        <f t="shared" ref="L734:L797" si="228">IF(AND(K734=1,K733=1),1,IF(K734&gt;0,IF(K734=K733,K734+1,K734),0))-L$604</f>
        <v>92</v>
      </c>
      <c r="M734" s="130">
        <f t="shared" ref="M734:M797" si="229">ROUND(((I734+1)^(L734/252))*M$604,9)</f>
        <v>1.2558967089999999</v>
      </c>
      <c r="N734" s="11">
        <f t="shared" ca="1" si="218"/>
        <v>1.4375865830000001</v>
      </c>
      <c r="O734" s="17">
        <f t="shared" si="219"/>
        <v>0</v>
      </c>
      <c r="P734" s="13">
        <f t="shared" ca="1" si="220"/>
        <v>437.58658300000002</v>
      </c>
      <c r="Q734" s="13">
        <f t="shared" ref="Q734:Q797" ca="1" si="230">Q733</f>
        <v>13.12592012</v>
      </c>
      <c r="R734" s="20">
        <f t="shared" si="224"/>
        <v>0</v>
      </c>
      <c r="S734" s="13">
        <f t="shared" si="221"/>
        <v>0</v>
      </c>
      <c r="T734" s="4" t="str">
        <f t="shared" si="222"/>
        <v>A+J=</v>
      </c>
      <c r="U734" s="34">
        <f t="shared" si="223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25"/>
        <v>44843</v>
      </c>
      <c r="B735" s="132">
        <f t="shared" ca="1" si="227"/>
        <v>1450.7125031200001</v>
      </c>
      <c r="C735" s="6">
        <f t="shared" ref="C735:C798" si="231">(C734-S734)</f>
        <v>1000</v>
      </c>
      <c r="D735" s="12">
        <f ca="1">IF(A735&lt;$B$1,VLOOKUP(A735,[1]DI!$A$4:$B$15000,2,FALSE),0)</f>
        <v>0</v>
      </c>
      <c r="E735" s="13">
        <f t="shared" ref="E735:E798" ca="1" si="232">ROUND(((1+D735)^(1/252)),8)</f>
        <v>1</v>
      </c>
      <c r="F735" s="13">
        <f ca="1">(TRUNC(PRODUCT($E$12:$E734),16))</f>
        <v>1.1446694408956199</v>
      </c>
      <c r="G735" s="13">
        <f t="shared" ref="G735:G798" si="233">IF(O734&gt;0,F734,G734)</f>
        <v>1</v>
      </c>
      <c r="H735" s="13">
        <f t="shared" ref="H735:H798" ca="1" si="234">ROUND(F735/G735,8)</f>
        <v>1.1446694399999999</v>
      </c>
      <c r="I735" s="128">
        <f t="shared" si="226"/>
        <v>0.13200000000000001</v>
      </c>
      <c r="J735" s="34">
        <f t="shared" ref="J735:J798" si="235">IF(O734&gt;0,VLOOKUP(O734,X$12:AH$150,2),J734)</f>
        <v>44120</v>
      </c>
      <c r="K735" s="2">
        <f t="shared" ref="K735:K798" si="236">IF(A735&gt;J735,IF(NETWORKDAYS(J735,A735,$X$31:$X$544)-1=0,1,NETWORKDAYS(J735,A735,$X$31:$X$544)-1),0)</f>
        <v>497</v>
      </c>
      <c r="L735" s="129">
        <f t="shared" si="228"/>
        <v>92</v>
      </c>
      <c r="M735" s="130">
        <f t="shared" si="229"/>
        <v>1.2558967089999999</v>
      </c>
      <c r="N735" s="11">
        <f t="shared" ref="N735:N798" ca="1" si="237">ROUND(H735*M735,9)</f>
        <v>1.4375865830000001</v>
      </c>
      <c r="O735" s="17">
        <f t="shared" ref="O735:O798" si="238">IF(VLOOKUP(A735,Y$12:AF$150,8)=VLOOKUP(A734,Y$12:AF$150,8),0,VLOOKUP(A735,Y$12:AF$150,8))</f>
        <v>0</v>
      </c>
      <c r="P735" s="13">
        <f t="shared" ref="P735:P798" ca="1" si="239">TRUNC(((N735-1)*C735),8)</f>
        <v>437.58658300000002</v>
      </c>
      <c r="Q735" s="13">
        <f t="shared" ca="1" si="230"/>
        <v>13.12592012</v>
      </c>
      <c r="R735" s="20">
        <f t="shared" si="224"/>
        <v>0</v>
      </c>
      <c r="S735" s="13">
        <f t="shared" ref="S735:S798" si="240">IF(R735&gt;0,TRUNC(R735*C735,8),0)</f>
        <v>0</v>
      </c>
      <c r="T735" s="4" t="str">
        <f t="shared" ref="T735:T798" si="241">IF(O734&gt;0,VLOOKUP(O734,X$12:AH$150,10),T734)</f>
        <v>A+J=</v>
      </c>
      <c r="U735" s="34">
        <f t="shared" ref="U735:U798" si="242">IF(O734&gt;0,VLOOKUP(O734,X$12:AH$150,11),U734)</f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25"/>
        <v>44844</v>
      </c>
      <c r="B736" s="132">
        <f t="shared" ca="1" si="227"/>
        <v>1450.7125031200001</v>
      </c>
      <c r="C736" s="6">
        <f t="shared" si="231"/>
        <v>1000</v>
      </c>
      <c r="D736" s="12">
        <f ca="1">IF(A736&lt;$B$1,VLOOKUP(A736,[1]DI!$A$4:$B$15000,2,FALSE),0)</f>
        <v>0.13650000000000001</v>
      </c>
      <c r="E736" s="13">
        <f t="shared" ca="1" si="232"/>
        <v>1.00050788</v>
      </c>
      <c r="F736" s="13">
        <f ca="1">(TRUNC(PRODUCT($E$12:$E735),16))</f>
        <v>1.1446694408956199</v>
      </c>
      <c r="G736" s="13">
        <f t="shared" si="233"/>
        <v>1</v>
      </c>
      <c r="H736" s="13">
        <f t="shared" ca="1" si="234"/>
        <v>1.1446694399999999</v>
      </c>
      <c r="I736" s="128">
        <f t="shared" si="226"/>
        <v>0.13200000000000001</v>
      </c>
      <c r="J736" s="34">
        <f t="shared" si="235"/>
        <v>44120</v>
      </c>
      <c r="K736" s="2">
        <f t="shared" si="236"/>
        <v>498</v>
      </c>
      <c r="L736" s="129">
        <f t="shared" si="228"/>
        <v>92</v>
      </c>
      <c r="M736" s="130">
        <f t="shared" si="229"/>
        <v>1.2558967089999999</v>
      </c>
      <c r="N736" s="11">
        <f t="shared" ca="1" si="237"/>
        <v>1.4375865830000001</v>
      </c>
      <c r="O736" s="17">
        <f t="shared" si="238"/>
        <v>0</v>
      </c>
      <c r="P736" s="13">
        <f t="shared" ca="1" si="239"/>
        <v>437.58658300000002</v>
      </c>
      <c r="Q736" s="13">
        <f t="shared" ca="1" si="230"/>
        <v>13.12592012</v>
      </c>
      <c r="R736" s="20">
        <f t="shared" si="224"/>
        <v>0</v>
      </c>
      <c r="S736" s="13">
        <f t="shared" si="240"/>
        <v>0</v>
      </c>
      <c r="T736" s="4" t="str">
        <f t="shared" si="241"/>
        <v>A+J=</v>
      </c>
      <c r="U736" s="34">
        <f t="shared" si="242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25"/>
        <v>44845</v>
      </c>
      <c r="B737" s="132">
        <f t="shared" ca="1" si="227"/>
        <v>1452.1504681199999</v>
      </c>
      <c r="C737" s="6">
        <f t="shared" si="231"/>
        <v>1000</v>
      </c>
      <c r="D737" s="12">
        <f ca="1">IF(A737&lt;$B$1,VLOOKUP(A737,[1]DI!$A$4:$B$15000,2,FALSE),0)</f>
        <v>0.13650000000000001</v>
      </c>
      <c r="E737" s="13">
        <f t="shared" ca="1" si="232"/>
        <v>1.00050788</v>
      </c>
      <c r="F737" s="13">
        <f ca="1">(TRUNC(PRODUCT($E$12:$E736),16))</f>
        <v>1.1452507956112601</v>
      </c>
      <c r="G737" s="13">
        <f t="shared" si="233"/>
        <v>1</v>
      </c>
      <c r="H737" s="13">
        <f t="shared" ca="1" si="234"/>
        <v>1.1452507999999999</v>
      </c>
      <c r="I737" s="128">
        <f t="shared" si="226"/>
        <v>0.13200000000000001</v>
      </c>
      <c r="J737" s="34">
        <f t="shared" si="235"/>
        <v>44120</v>
      </c>
      <c r="K737" s="2">
        <f t="shared" si="236"/>
        <v>499</v>
      </c>
      <c r="L737" s="129">
        <f t="shared" si="228"/>
        <v>93</v>
      </c>
      <c r="M737" s="130">
        <f t="shared" si="229"/>
        <v>1.2565147720000001</v>
      </c>
      <c r="N737" s="11">
        <f t="shared" ca="1" si="237"/>
        <v>1.4390245479999999</v>
      </c>
      <c r="O737" s="17">
        <f t="shared" si="238"/>
        <v>0</v>
      </c>
      <c r="P737" s="13">
        <f t="shared" ca="1" si="239"/>
        <v>439.02454799999998</v>
      </c>
      <c r="Q737" s="13">
        <f t="shared" ca="1" si="230"/>
        <v>13.12592012</v>
      </c>
      <c r="R737" s="20">
        <f t="shared" si="224"/>
        <v>0</v>
      </c>
      <c r="S737" s="13">
        <f t="shared" si="240"/>
        <v>0</v>
      </c>
      <c r="T737" s="4" t="str">
        <f t="shared" si="241"/>
        <v>A+J=</v>
      </c>
      <c r="U737" s="34">
        <f t="shared" si="242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25"/>
        <v>44846</v>
      </c>
      <c r="B738" s="132">
        <f t="shared" ca="1" si="227"/>
        <v>1453.58986512</v>
      </c>
      <c r="C738" s="6">
        <f t="shared" si="231"/>
        <v>1000</v>
      </c>
      <c r="D738" s="12">
        <f ca="1">IF(A738&lt;$B$1,VLOOKUP(A738,[1]DI!$A$4:$B$15000,2,FALSE),0)</f>
        <v>0</v>
      </c>
      <c r="E738" s="13">
        <f t="shared" ca="1" si="232"/>
        <v>1</v>
      </c>
      <c r="F738" s="13">
        <f ca="1">(TRUNC(PRODUCT($E$12:$E737),16))</f>
        <v>1.1458324455853399</v>
      </c>
      <c r="G738" s="13">
        <f t="shared" si="233"/>
        <v>1</v>
      </c>
      <c r="H738" s="13">
        <f t="shared" ca="1" si="234"/>
        <v>1.1458324499999999</v>
      </c>
      <c r="I738" s="128">
        <f t="shared" si="226"/>
        <v>0.13200000000000001</v>
      </c>
      <c r="J738" s="34">
        <f t="shared" si="235"/>
        <v>44120</v>
      </c>
      <c r="K738" s="2">
        <f t="shared" si="236"/>
        <v>499</v>
      </c>
      <c r="L738" s="129">
        <f t="shared" si="228"/>
        <v>94</v>
      </c>
      <c r="M738" s="130">
        <f t="shared" si="229"/>
        <v>1.257133139</v>
      </c>
      <c r="N738" s="11">
        <f t="shared" ca="1" si="237"/>
        <v>1.4404639450000001</v>
      </c>
      <c r="O738" s="17">
        <f t="shared" si="238"/>
        <v>0</v>
      </c>
      <c r="P738" s="13">
        <f t="shared" ca="1" si="239"/>
        <v>440.46394500000002</v>
      </c>
      <c r="Q738" s="13">
        <f t="shared" ca="1" si="230"/>
        <v>13.12592012</v>
      </c>
      <c r="R738" s="20">
        <f t="shared" si="224"/>
        <v>0</v>
      </c>
      <c r="S738" s="13">
        <f t="shared" si="240"/>
        <v>0</v>
      </c>
      <c r="T738" s="4" t="str">
        <f t="shared" si="241"/>
        <v>A+J=</v>
      </c>
      <c r="U738" s="34">
        <f t="shared" si="242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25"/>
        <v>44847</v>
      </c>
      <c r="B739" s="132">
        <f t="shared" ca="1" si="227"/>
        <v>1453.58986512</v>
      </c>
      <c r="C739" s="6">
        <f t="shared" si="231"/>
        <v>1000</v>
      </c>
      <c r="D739" s="12">
        <f ca="1">IF(A739&lt;$B$1,VLOOKUP(A739,[1]DI!$A$4:$B$15000,2,FALSE),0)</f>
        <v>0.13650000000000001</v>
      </c>
      <c r="E739" s="13">
        <f t="shared" ca="1" si="232"/>
        <v>1.00050788</v>
      </c>
      <c r="F739" s="13">
        <f ca="1">(TRUNC(PRODUCT($E$12:$E738),16))</f>
        <v>1.1458324455853399</v>
      </c>
      <c r="G739" s="13">
        <f t="shared" si="233"/>
        <v>1</v>
      </c>
      <c r="H739" s="13">
        <f t="shared" ca="1" si="234"/>
        <v>1.1458324499999999</v>
      </c>
      <c r="I739" s="128">
        <f t="shared" si="226"/>
        <v>0.13200000000000001</v>
      </c>
      <c r="J739" s="34">
        <f t="shared" si="235"/>
        <v>44120</v>
      </c>
      <c r="K739" s="2">
        <f t="shared" si="236"/>
        <v>500</v>
      </c>
      <c r="L739" s="129">
        <f t="shared" si="228"/>
        <v>94</v>
      </c>
      <c r="M739" s="130">
        <f t="shared" si="229"/>
        <v>1.257133139</v>
      </c>
      <c r="N739" s="11">
        <f t="shared" ca="1" si="237"/>
        <v>1.4404639450000001</v>
      </c>
      <c r="O739" s="17">
        <f t="shared" si="238"/>
        <v>0</v>
      </c>
      <c r="P739" s="13">
        <f t="shared" ca="1" si="239"/>
        <v>440.46394500000002</v>
      </c>
      <c r="Q739" s="13">
        <f t="shared" ca="1" si="230"/>
        <v>13.12592012</v>
      </c>
      <c r="R739" s="20">
        <f t="shared" si="224"/>
        <v>0</v>
      </c>
      <c r="S739" s="13">
        <f t="shared" si="240"/>
        <v>0</v>
      </c>
      <c r="T739" s="4" t="str">
        <f t="shared" si="241"/>
        <v>A+J=</v>
      </c>
      <c r="U739" s="34">
        <f t="shared" si="242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25"/>
        <v>44848</v>
      </c>
      <c r="B740" s="132">
        <f t="shared" ca="1" si="227"/>
        <v>1455.03069512</v>
      </c>
      <c r="C740" s="6">
        <f t="shared" si="231"/>
        <v>1000</v>
      </c>
      <c r="D740" s="12">
        <f ca="1">IF(A740&lt;$B$1,VLOOKUP(A740,[1]DI!$A$4:$B$15000,2,FALSE),0)</f>
        <v>0.13650000000000001</v>
      </c>
      <c r="E740" s="13">
        <f t="shared" ca="1" si="232"/>
        <v>1.00050788</v>
      </c>
      <c r="F740" s="13">
        <f ca="1">(TRUNC(PRODUCT($E$12:$E739),16))</f>
        <v>1.1464143909678</v>
      </c>
      <c r="G740" s="13">
        <f t="shared" si="233"/>
        <v>1</v>
      </c>
      <c r="H740" s="13">
        <f t="shared" ca="1" si="234"/>
        <v>1.1464143899999999</v>
      </c>
      <c r="I740" s="128">
        <f t="shared" si="226"/>
        <v>0.13200000000000001</v>
      </c>
      <c r="J740" s="34">
        <f t="shared" si="235"/>
        <v>44120</v>
      </c>
      <c r="K740" s="2">
        <f t="shared" si="236"/>
        <v>501</v>
      </c>
      <c r="L740" s="129">
        <f t="shared" si="228"/>
        <v>95</v>
      </c>
      <c r="M740" s="130">
        <f t="shared" si="229"/>
        <v>1.2577518110000001</v>
      </c>
      <c r="N740" s="11">
        <f t="shared" ca="1" si="237"/>
        <v>1.441904775</v>
      </c>
      <c r="O740" s="17">
        <f t="shared" si="238"/>
        <v>0</v>
      </c>
      <c r="P740" s="13">
        <f t="shared" ca="1" si="239"/>
        <v>441.90477499999997</v>
      </c>
      <c r="Q740" s="13">
        <f t="shared" ca="1" si="230"/>
        <v>13.12592012</v>
      </c>
      <c r="R740" s="20">
        <f t="shared" si="224"/>
        <v>0</v>
      </c>
      <c r="S740" s="13">
        <f t="shared" si="240"/>
        <v>0</v>
      </c>
      <c r="T740" s="4" t="str">
        <f t="shared" si="241"/>
        <v>A+J=</v>
      </c>
      <c r="U740" s="34">
        <f t="shared" si="242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25"/>
        <v>44849</v>
      </c>
      <c r="B741" s="132">
        <f t="shared" ca="1" si="227"/>
        <v>1456.4729721200001</v>
      </c>
      <c r="C741" s="6">
        <f t="shared" si="231"/>
        <v>1000</v>
      </c>
      <c r="D741" s="12">
        <f ca="1">IF(A741&lt;$B$1,VLOOKUP(A741,[1]DI!$A$4:$B$15000,2,FALSE),0)</f>
        <v>0</v>
      </c>
      <c r="E741" s="13">
        <f t="shared" ca="1" si="232"/>
        <v>1</v>
      </c>
      <c r="F741" s="13">
        <f ca="1">(TRUNC(PRODUCT($E$12:$E740),16))</f>
        <v>1.14699663190868</v>
      </c>
      <c r="G741" s="13">
        <f t="shared" si="233"/>
        <v>1</v>
      </c>
      <c r="H741" s="13">
        <f t="shared" ca="1" si="234"/>
        <v>1.1469966300000001</v>
      </c>
      <c r="I741" s="128">
        <f t="shared" si="226"/>
        <v>0.13200000000000001</v>
      </c>
      <c r="J741" s="34">
        <f t="shared" si="235"/>
        <v>44120</v>
      </c>
      <c r="K741" s="2">
        <f t="shared" si="236"/>
        <v>501</v>
      </c>
      <c r="L741" s="129">
        <f t="shared" si="228"/>
        <v>96</v>
      </c>
      <c r="M741" s="130">
        <f t="shared" si="229"/>
        <v>1.258370787</v>
      </c>
      <c r="N741" s="11">
        <f t="shared" ca="1" si="237"/>
        <v>1.443347052</v>
      </c>
      <c r="O741" s="17">
        <f t="shared" si="238"/>
        <v>0</v>
      </c>
      <c r="P741" s="13">
        <f t="shared" ca="1" si="239"/>
        <v>443.34705200000002</v>
      </c>
      <c r="Q741" s="13">
        <f t="shared" ca="1" si="230"/>
        <v>13.12592012</v>
      </c>
      <c r="R741" s="20">
        <f t="shared" si="224"/>
        <v>0</v>
      </c>
      <c r="S741" s="13">
        <f t="shared" si="240"/>
        <v>0</v>
      </c>
      <c r="T741" s="4" t="str">
        <f t="shared" si="241"/>
        <v>A+J=</v>
      </c>
      <c r="U741" s="34">
        <f t="shared" si="242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25"/>
        <v>44850</v>
      </c>
      <c r="B742" s="132">
        <f t="shared" ca="1" si="227"/>
        <v>1456.4729721200001</v>
      </c>
      <c r="C742" s="6">
        <f t="shared" si="231"/>
        <v>1000</v>
      </c>
      <c r="D742" s="12">
        <f ca="1">IF(A742&lt;$B$1,VLOOKUP(A742,[1]DI!$A$4:$B$15000,2,FALSE),0)</f>
        <v>0</v>
      </c>
      <c r="E742" s="13">
        <f t="shared" ca="1" si="232"/>
        <v>1</v>
      </c>
      <c r="F742" s="13">
        <f ca="1">(TRUNC(PRODUCT($E$12:$E741),16))</f>
        <v>1.14699663190868</v>
      </c>
      <c r="G742" s="13">
        <f t="shared" si="233"/>
        <v>1</v>
      </c>
      <c r="H742" s="13">
        <f t="shared" ca="1" si="234"/>
        <v>1.1469966300000001</v>
      </c>
      <c r="I742" s="128">
        <f t="shared" si="226"/>
        <v>0.13200000000000001</v>
      </c>
      <c r="J742" s="34">
        <f t="shared" si="235"/>
        <v>44120</v>
      </c>
      <c r="K742" s="2">
        <f t="shared" si="236"/>
        <v>501</v>
      </c>
      <c r="L742" s="129">
        <f t="shared" si="228"/>
        <v>96</v>
      </c>
      <c r="M742" s="130">
        <f t="shared" si="229"/>
        <v>1.258370787</v>
      </c>
      <c r="N742" s="11">
        <f t="shared" ca="1" si="237"/>
        <v>1.443347052</v>
      </c>
      <c r="O742" s="17">
        <f t="shared" si="238"/>
        <v>0</v>
      </c>
      <c r="P742" s="13">
        <f t="shared" ca="1" si="239"/>
        <v>443.34705200000002</v>
      </c>
      <c r="Q742" s="13">
        <f t="shared" ca="1" si="230"/>
        <v>13.12592012</v>
      </c>
      <c r="R742" s="20">
        <f t="shared" si="224"/>
        <v>0</v>
      </c>
      <c r="S742" s="13">
        <f t="shared" si="240"/>
        <v>0</v>
      </c>
      <c r="T742" s="4" t="str">
        <f t="shared" si="241"/>
        <v>A+J=</v>
      </c>
      <c r="U742" s="34">
        <f t="shared" si="242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25"/>
        <v>44851</v>
      </c>
      <c r="B743" s="132">
        <f t="shared" ca="1" si="227"/>
        <v>1456.4729721200001</v>
      </c>
      <c r="C743" s="6">
        <f t="shared" si="231"/>
        <v>1000</v>
      </c>
      <c r="D743" s="12">
        <f ca="1">IF(A743&lt;$B$1,VLOOKUP(A743,[1]DI!$A$4:$B$15000,2,FALSE),0)</f>
        <v>0.13650000000000001</v>
      </c>
      <c r="E743" s="13">
        <f t="shared" ca="1" si="232"/>
        <v>1.00050788</v>
      </c>
      <c r="F743" s="13">
        <f ca="1">(TRUNC(PRODUCT($E$12:$E742),16))</f>
        <v>1.14699663190868</v>
      </c>
      <c r="G743" s="13">
        <f t="shared" si="233"/>
        <v>1</v>
      </c>
      <c r="H743" s="13">
        <f t="shared" ca="1" si="234"/>
        <v>1.1469966300000001</v>
      </c>
      <c r="I743" s="128">
        <f t="shared" si="226"/>
        <v>0.13200000000000001</v>
      </c>
      <c r="J743" s="34">
        <f t="shared" si="235"/>
        <v>44120</v>
      </c>
      <c r="K743" s="2">
        <f t="shared" si="236"/>
        <v>502</v>
      </c>
      <c r="L743" s="129">
        <f t="shared" si="228"/>
        <v>96</v>
      </c>
      <c r="M743" s="130">
        <f t="shared" si="229"/>
        <v>1.258370787</v>
      </c>
      <c r="N743" s="11">
        <f t="shared" ca="1" si="237"/>
        <v>1.443347052</v>
      </c>
      <c r="O743" s="17">
        <f t="shared" si="238"/>
        <v>0</v>
      </c>
      <c r="P743" s="13">
        <f t="shared" ca="1" si="239"/>
        <v>443.34705200000002</v>
      </c>
      <c r="Q743" s="13">
        <f t="shared" ca="1" si="230"/>
        <v>13.12592012</v>
      </c>
      <c r="R743" s="20">
        <f t="shared" si="224"/>
        <v>0</v>
      </c>
      <c r="S743" s="13">
        <f t="shared" si="240"/>
        <v>0</v>
      </c>
      <c r="T743" s="4" t="str">
        <f t="shared" si="241"/>
        <v>A+J=</v>
      </c>
      <c r="U743" s="34">
        <f t="shared" si="242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25"/>
        <v>44852</v>
      </c>
      <c r="B744" s="132">
        <f t="shared" ca="1" si="227"/>
        <v>1457.9166961200001</v>
      </c>
      <c r="C744" s="6">
        <f t="shared" si="231"/>
        <v>1000</v>
      </c>
      <c r="D744" s="12">
        <f ca="1">IF(A744&lt;$B$1,VLOOKUP(A744,[1]DI!$A$4:$B$15000,2,FALSE),0)</f>
        <v>0.13650000000000001</v>
      </c>
      <c r="E744" s="13">
        <f t="shared" ca="1" si="232"/>
        <v>1.00050788</v>
      </c>
      <c r="F744" s="13">
        <f ca="1">(TRUNC(PRODUCT($E$12:$E743),16))</f>
        <v>1.1475791685581</v>
      </c>
      <c r="G744" s="13">
        <f t="shared" si="233"/>
        <v>1</v>
      </c>
      <c r="H744" s="13">
        <f t="shared" ca="1" si="234"/>
        <v>1.14757917</v>
      </c>
      <c r="I744" s="128">
        <f t="shared" si="226"/>
        <v>0.13200000000000001</v>
      </c>
      <c r="J744" s="34">
        <f t="shared" si="235"/>
        <v>44120</v>
      </c>
      <c r="K744" s="2">
        <f t="shared" si="236"/>
        <v>503</v>
      </c>
      <c r="L744" s="129">
        <f t="shared" si="228"/>
        <v>97</v>
      </c>
      <c r="M744" s="130">
        <f t="shared" si="229"/>
        <v>1.258990067</v>
      </c>
      <c r="N744" s="11">
        <f t="shared" ca="1" si="237"/>
        <v>1.4447907760000001</v>
      </c>
      <c r="O744" s="17">
        <f t="shared" si="238"/>
        <v>0</v>
      </c>
      <c r="P744" s="13">
        <f t="shared" ca="1" si="239"/>
        <v>444.79077599999999</v>
      </c>
      <c r="Q744" s="13">
        <f t="shared" ca="1" si="230"/>
        <v>13.12592012</v>
      </c>
      <c r="R744" s="20">
        <f t="shared" si="224"/>
        <v>0</v>
      </c>
      <c r="S744" s="13">
        <f t="shared" si="240"/>
        <v>0</v>
      </c>
      <c r="T744" s="4" t="str">
        <f t="shared" si="241"/>
        <v>A+J=</v>
      </c>
      <c r="U744" s="34">
        <f t="shared" si="242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25"/>
        <v>44853</v>
      </c>
      <c r="B745" s="132">
        <f t="shared" ca="1" si="227"/>
        <v>1459.3618581200001</v>
      </c>
      <c r="C745" s="6">
        <f t="shared" si="231"/>
        <v>1000</v>
      </c>
      <c r="D745" s="12">
        <f ca="1">IF(A745&lt;$B$1,VLOOKUP(A745,[1]DI!$A$4:$B$15000,2,FALSE),0)</f>
        <v>0.13650000000000001</v>
      </c>
      <c r="E745" s="13">
        <f t="shared" ca="1" si="232"/>
        <v>1.00050788</v>
      </c>
      <c r="F745" s="13">
        <f ca="1">(TRUNC(PRODUCT($E$12:$E744),16))</f>
        <v>1.1481620010662299</v>
      </c>
      <c r="G745" s="13">
        <f t="shared" si="233"/>
        <v>1</v>
      </c>
      <c r="H745" s="13">
        <f t="shared" ca="1" si="234"/>
        <v>1.1481619999999999</v>
      </c>
      <c r="I745" s="128">
        <f t="shared" si="226"/>
        <v>0.13200000000000001</v>
      </c>
      <c r="J745" s="34">
        <f t="shared" si="235"/>
        <v>44120</v>
      </c>
      <c r="K745" s="2">
        <f t="shared" si="236"/>
        <v>504</v>
      </c>
      <c r="L745" s="129">
        <f t="shared" si="228"/>
        <v>98</v>
      </c>
      <c r="M745" s="130">
        <f t="shared" si="229"/>
        <v>1.2596096530000001</v>
      </c>
      <c r="N745" s="11">
        <f t="shared" ca="1" si="237"/>
        <v>1.4462359380000001</v>
      </c>
      <c r="O745" s="17">
        <f t="shared" si="238"/>
        <v>0</v>
      </c>
      <c r="P745" s="13">
        <f t="shared" ca="1" si="239"/>
        <v>446.23593799999998</v>
      </c>
      <c r="Q745" s="13">
        <f t="shared" ca="1" si="230"/>
        <v>13.12592012</v>
      </c>
      <c r="R745" s="20">
        <f t="shared" si="224"/>
        <v>0</v>
      </c>
      <c r="S745" s="13">
        <f t="shared" si="240"/>
        <v>0</v>
      </c>
      <c r="T745" s="4" t="str">
        <f t="shared" si="241"/>
        <v>A+J=</v>
      </c>
      <c r="U745" s="34">
        <f t="shared" si="242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25"/>
        <v>44854</v>
      </c>
      <c r="B746" s="132">
        <f t="shared" ca="1" si="227"/>
        <v>1460.80847012</v>
      </c>
      <c r="C746" s="6">
        <f t="shared" si="231"/>
        <v>1000</v>
      </c>
      <c r="D746" s="12">
        <f ca="1">IF(A746&lt;$B$1,VLOOKUP(A746,[1]DI!$A$4:$B$15000,2,FALSE),0)</f>
        <v>0.13650000000000001</v>
      </c>
      <c r="E746" s="13">
        <f t="shared" ca="1" si="232"/>
        <v>1.00050788</v>
      </c>
      <c r="F746" s="13">
        <f ca="1">(TRUNC(PRODUCT($E$12:$E745),16))</f>
        <v>1.14874512958333</v>
      </c>
      <c r="G746" s="13">
        <f t="shared" si="233"/>
        <v>1</v>
      </c>
      <c r="H746" s="13">
        <f t="shared" ca="1" si="234"/>
        <v>1.14874513</v>
      </c>
      <c r="I746" s="128">
        <f t="shared" si="226"/>
        <v>0.13200000000000001</v>
      </c>
      <c r="J746" s="34">
        <f t="shared" si="235"/>
        <v>44120</v>
      </c>
      <c r="K746" s="2">
        <f t="shared" si="236"/>
        <v>505</v>
      </c>
      <c r="L746" s="129">
        <f t="shared" si="228"/>
        <v>99</v>
      </c>
      <c r="M746" s="130">
        <f t="shared" si="229"/>
        <v>1.2602295429999999</v>
      </c>
      <c r="N746" s="11">
        <f t="shared" ca="1" si="237"/>
        <v>1.4476825499999999</v>
      </c>
      <c r="O746" s="17">
        <f t="shared" si="238"/>
        <v>0</v>
      </c>
      <c r="P746" s="13">
        <f t="shared" ca="1" si="239"/>
        <v>447.68254999999999</v>
      </c>
      <c r="Q746" s="13">
        <f t="shared" ca="1" si="230"/>
        <v>13.12592012</v>
      </c>
      <c r="R746" s="20">
        <f t="shared" si="224"/>
        <v>0</v>
      </c>
      <c r="S746" s="13">
        <f t="shared" si="240"/>
        <v>0</v>
      </c>
      <c r="T746" s="4" t="str">
        <f t="shared" si="241"/>
        <v>A+J=</v>
      </c>
      <c r="U746" s="34">
        <f t="shared" si="242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25"/>
        <v>44855</v>
      </c>
      <c r="B747" s="132">
        <f t="shared" ca="1" si="227"/>
        <v>1462.25652212</v>
      </c>
      <c r="C747" s="6">
        <f t="shared" si="231"/>
        <v>1000</v>
      </c>
      <c r="D747" s="12">
        <f ca="1">IF(A747&lt;$B$1,VLOOKUP(A747,[1]DI!$A$4:$B$15000,2,FALSE),0)</f>
        <v>0.13650000000000001</v>
      </c>
      <c r="E747" s="13">
        <f t="shared" ca="1" si="232"/>
        <v>1.00050788</v>
      </c>
      <c r="F747" s="13">
        <f ca="1">(TRUNC(PRODUCT($E$12:$E746),16))</f>
        <v>1.14932855425974</v>
      </c>
      <c r="G747" s="13">
        <f t="shared" si="233"/>
        <v>1</v>
      </c>
      <c r="H747" s="13">
        <f t="shared" ca="1" si="234"/>
        <v>1.1493285499999999</v>
      </c>
      <c r="I747" s="128">
        <f t="shared" si="226"/>
        <v>0.13200000000000001</v>
      </c>
      <c r="J747" s="34">
        <f t="shared" si="235"/>
        <v>44120</v>
      </c>
      <c r="K747" s="2">
        <f t="shared" si="236"/>
        <v>506</v>
      </c>
      <c r="L747" s="129">
        <f t="shared" si="228"/>
        <v>100</v>
      </c>
      <c r="M747" s="130">
        <f t="shared" si="229"/>
        <v>1.260849739</v>
      </c>
      <c r="N747" s="11">
        <f t="shared" ca="1" si="237"/>
        <v>1.4491306020000001</v>
      </c>
      <c r="O747" s="17">
        <f t="shared" si="238"/>
        <v>0</v>
      </c>
      <c r="P747" s="13">
        <f t="shared" ca="1" si="239"/>
        <v>449.13060200000001</v>
      </c>
      <c r="Q747" s="13">
        <f t="shared" ca="1" si="230"/>
        <v>13.12592012</v>
      </c>
      <c r="R747" s="20">
        <f t="shared" si="224"/>
        <v>0</v>
      </c>
      <c r="S747" s="13">
        <f t="shared" si="240"/>
        <v>0</v>
      </c>
      <c r="T747" s="4" t="str">
        <f t="shared" si="241"/>
        <v>A+J=</v>
      </c>
      <c r="U747" s="34">
        <f t="shared" si="242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25"/>
        <v>44856</v>
      </c>
      <c r="B748" s="132">
        <f t="shared" ca="1" si="227"/>
        <v>1463.70603912</v>
      </c>
      <c r="C748" s="6">
        <f t="shared" si="231"/>
        <v>1000</v>
      </c>
      <c r="D748" s="12">
        <f ca="1">IF(A748&lt;$B$1,VLOOKUP(A748,[1]DI!$A$4:$B$15000,2,FALSE),0)</f>
        <v>0</v>
      </c>
      <c r="E748" s="13">
        <f t="shared" ca="1" si="232"/>
        <v>1</v>
      </c>
      <c r="F748" s="13">
        <f ca="1">(TRUNC(PRODUCT($E$12:$E747),16))</f>
        <v>1.1499122752458799</v>
      </c>
      <c r="G748" s="13">
        <f t="shared" si="233"/>
        <v>1</v>
      </c>
      <c r="H748" s="13">
        <f t="shared" ca="1" si="234"/>
        <v>1.1499122799999999</v>
      </c>
      <c r="I748" s="128">
        <f t="shared" si="226"/>
        <v>0.13200000000000001</v>
      </c>
      <c r="J748" s="34">
        <f t="shared" si="235"/>
        <v>44120</v>
      </c>
      <c r="K748" s="2">
        <f t="shared" si="236"/>
        <v>506</v>
      </c>
      <c r="L748" s="129">
        <f t="shared" si="228"/>
        <v>101</v>
      </c>
      <c r="M748" s="130">
        <f t="shared" si="229"/>
        <v>1.2614702390000001</v>
      </c>
      <c r="N748" s="11">
        <f t="shared" ca="1" si="237"/>
        <v>1.4505801190000001</v>
      </c>
      <c r="O748" s="17">
        <f t="shared" si="238"/>
        <v>0</v>
      </c>
      <c r="P748" s="13">
        <f t="shared" ca="1" si="239"/>
        <v>450.58011900000002</v>
      </c>
      <c r="Q748" s="13">
        <f t="shared" ca="1" si="230"/>
        <v>13.12592012</v>
      </c>
      <c r="R748" s="20">
        <f t="shared" si="224"/>
        <v>0</v>
      </c>
      <c r="S748" s="13">
        <f t="shared" si="240"/>
        <v>0</v>
      </c>
      <c r="T748" s="4" t="str">
        <f t="shared" si="241"/>
        <v>A+J=</v>
      </c>
      <c r="U748" s="34">
        <f t="shared" si="242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25"/>
        <v>44857</v>
      </c>
      <c r="B749" s="132">
        <f t="shared" ca="1" si="227"/>
        <v>1463.70603912</v>
      </c>
      <c r="C749" s="6">
        <f t="shared" si="231"/>
        <v>1000</v>
      </c>
      <c r="D749" s="12">
        <f ca="1">IF(A749&lt;$B$1,VLOOKUP(A749,[1]DI!$A$4:$B$15000,2,FALSE),0)</f>
        <v>0</v>
      </c>
      <c r="E749" s="13">
        <f t="shared" ca="1" si="232"/>
        <v>1</v>
      </c>
      <c r="F749" s="13">
        <f ca="1">(TRUNC(PRODUCT($E$12:$E748),16))</f>
        <v>1.1499122752458799</v>
      </c>
      <c r="G749" s="13">
        <f t="shared" si="233"/>
        <v>1</v>
      </c>
      <c r="H749" s="13">
        <f t="shared" ca="1" si="234"/>
        <v>1.1499122799999999</v>
      </c>
      <c r="I749" s="128">
        <f t="shared" si="226"/>
        <v>0.13200000000000001</v>
      </c>
      <c r="J749" s="34">
        <f t="shared" si="235"/>
        <v>44120</v>
      </c>
      <c r="K749" s="2">
        <f t="shared" si="236"/>
        <v>506</v>
      </c>
      <c r="L749" s="129">
        <f t="shared" si="228"/>
        <v>101</v>
      </c>
      <c r="M749" s="130">
        <f t="shared" si="229"/>
        <v>1.2614702390000001</v>
      </c>
      <c r="N749" s="11">
        <f t="shared" ca="1" si="237"/>
        <v>1.4505801190000001</v>
      </c>
      <c r="O749" s="17">
        <f t="shared" si="238"/>
        <v>0</v>
      </c>
      <c r="P749" s="13">
        <f t="shared" ca="1" si="239"/>
        <v>450.58011900000002</v>
      </c>
      <c r="Q749" s="13">
        <f t="shared" ca="1" si="230"/>
        <v>13.12592012</v>
      </c>
      <c r="R749" s="20">
        <f t="shared" si="224"/>
        <v>0</v>
      </c>
      <c r="S749" s="13">
        <f t="shared" si="240"/>
        <v>0</v>
      </c>
      <c r="T749" s="4" t="str">
        <f t="shared" si="241"/>
        <v>A+J=</v>
      </c>
      <c r="U749" s="34">
        <f t="shared" si="242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25"/>
        <v>44858</v>
      </c>
      <c r="B750" s="132">
        <f t="shared" ca="1" si="227"/>
        <v>1463.70603912</v>
      </c>
      <c r="C750" s="6">
        <f t="shared" si="231"/>
        <v>1000</v>
      </c>
      <c r="D750" s="12">
        <f ca="1">IF(A750&lt;$B$1,VLOOKUP(A750,[1]DI!$A$4:$B$15000,2,FALSE),0)</f>
        <v>0.13650000000000001</v>
      </c>
      <c r="E750" s="13">
        <f t="shared" ca="1" si="232"/>
        <v>1.00050788</v>
      </c>
      <c r="F750" s="13">
        <f ca="1">(TRUNC(PRODUCT($E$12:$E749),16))</f>
        <v>1.1499122752458799</v>
      </c>
      <c r="G750" s="13">
        <f t="shared" si="233"/>
        <v>1</v>
      </c>
      <c r="H750" s="13">
        <f t="shared" ca="1" si="234"/>
        <v>1.1499122799999999</v>
      </c>
      <c r="I750" s="128">
        <f t="shared" si="226"/>
        <v>0.13200000000000001</v>
      </c>
      <c r="J750" s="34">
        <f t="shared" si="235"/>
        <v>44120</v>
      </c>
      <c r="K750" s="2">
        <f t="shared" si="236"/>
        <v>507</v>
      </c>
      <c r="L750" s="129">
        <f t="shared" si="228"/>
        <v>101</v>
      </c>
      <c r="M750" s="130">
        <f t="shared" si="229"/>
        <v>1.2614702390000001</v>
      </c>
      <c r="N750" s="11">
        <f t="shared" ca="1" si="237"/>
        <v>1.4505801190000001</v>
      </c>
      <c r="O750" s="17">
        <f t="shared" si="238"/>
        <v>0</v>
      </c>
      <c r="P750" s="13">
        <f t="shared" ca="1" si="239"/>
        <v>450.58011900000002</v>
      </c>
      <c r="Q750" s="13">
        <f t="shared" ca="1" si="230"/>
        <v>13.12592012</v>
      </c>
      <c r="R750" s="20">
        <f t="shared" si="224"/>
        <v>0</v>
      </c>
      <c r="S750" s="13">
        <f t="shared" si="240"/>
        <v>0</v>
      </c>
      <c r="T750" s="4" t="str">
        <f t="shared" si="241"/>
        <v>A+J=</v>
      </c>
      <c r="U750" s="34">
        <f t="shared" si="242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25"/>
        <v>44859</v>
      </c>
      <c r="B751" s="132">
        <f t="shared" ca="1" si="227"/>
        <v>1465.1569851200002</v>
      </c>
      <c r="C751" s="6">
        <f t="shared" si="231"/>
        <v>1000</v>
      </c>
      <c r="D751" s="12">
        <f ca="1">IF(A751&lt;$B$1,VLOOKUP(A751,[1]DI!$A$4:$B$15000,2,FALSE),0)</f>
        <v>0.13650000000000001</v>
      </c>
      <c r="E751" s="13">
        <f t="shared" ca="1" si="232"/>
        <v>1.00050788</v>
      </c>
      <c r="F751" s="13">
        <f ca="1">(TRUNC(PRODUCT($E$12:$E750),16))</f>
        <v>1.15049629269223</v>
      </c>
      <c r="G751" s="13">
        <f t="shared" si="233"/>
        <v>1</v>
      </c>
      <c r="H751" s="13">
        <f t="shared" ca="1" si="234"/>
        <v>1.15049629</v>
      </c>
      <c r="I751" s="128">
        <f t="shared" si="226"/>
        <v>0.13200000000000001</v>
      </c>
      <c r="J751" s="34">
        <f t="shared" si="235"/>
        <v>44120</v>
      </c>
      <c r="K751" s="2">
        <f t="shared" si="236"/>
        <v>508</v>
      </c>
      <c r="L751" s="129">
        <f t="shared" si="228"/>
        <v>102</v>
      </c>
      <c r="M751" s="130">
        <f t="shared" si="229"/>
        <v>1.262091045</v>
      </c>
      <c r="N751" s="11">
        <f t="shared" ca="1" si="237"/>
        <v>1.4520310649999999</v>
      </c>
      <c r="O751" s="17">
        <f t="shared" si="238"/>
        <v>0</v>
      </c>
      <c r="P751" s="13">
        <f t="shared" ca="1" si="239"/>
        <v>452.03106500000001</v>
      </c>
      <c r="Q751" s="13">
        <f t="shared" ca="1" si="230"/>
        <v>13.12592012</v>
      </c>
      <c r="R751" s="20">
        <f t="shared" si="224"/>
        <v>0</v>
      </c>
      <c r="S751" s="13">
        <f t="shared" si="240"/>
        <v>0</v>
      </c>
      <c r="T751" s="4" t="str">
        <f t="shared" si="241"/>
        <v>A+J=</v>
      </c>
      <c r="U751" s="34">
        <f t="shared" si="242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25"/>
        <v>44860</v>
      </c>
      <c r="B752" s="132">
        <f t="shared" ca="1" si="227"/>
        <v>1466.6094001199999</v>
      </c>
      <c r="C752" s="6">
        <f t="shared" si="231"/>
        <v>1000</v>
      </c>
      <c r="D752" s="12">
        <f ca="1">IF(A752&lt;$B$1,VLOOKUP(A752,[1]DI!$A$4:$B$15000,2,FALSE),0)</f>
        <v>0.13650000000000001</v>
      </c>
      <c r="E752" s="13">
        <f t="shared" ca="1" si="232"/>
        <v>1.00050788</v>
      </c>
      <c r="F752" s="13">
        <f ca="1">(TRUNC(PRODUCT($E$12:$E751),16))</f>
        <v>1.15108060674936</v>
      </c>
      <c r="G752" s="13">
        <f t="shared" si="233"/>
        <v>1</v>
      </c>
      <c r="H752" s="13">
        <f t="shared" ca="1" si="234"/>
        <v>1.1510806099999999</v>
      </c>
      <c r="I752" s="128">
        <f t="shared" si="226"/>
        <v>0.13200000000000001</v>
      </c>
      <c r="J752" s="34">
        <f t="shared" si="235"/>
        <v>44120</v>
      </c>
      <c r="K752" s="2">
        <f t="shared" si="236"/>
        <v>509</v>
      </c>
      <c r="L752" s="129">
        <f t="shared" si="228"/>
        <v>103</v>
      </c>
      <c r="M752" s="130">
        <f t="shared" si="229"/>
        <v>1.2627121569999999</v>
      </c>
      <c r="N752" s="11">
        <f t="shared" ca="1" si="237"/>
        <v>1.45348348</v>
      </c>
      <c r="O752" s="17">
        <f t="shared" si="238"/>
        <v>0</v>
      </c>
      <c r="P752" s="13">
        <f t="shared" ca="1" si="239"/>
        <v>453.48347999999999</v>
      </c>
      <c r="Q752" s="13">
        <f t="shared" ca="1" si="230"/>
        <v>13.12592012</v>
      </c>
      <c r="R752" s="20">
        <f t="shared" si="224"/>
        <v>0</v>
      </c>
      <c r="S752" s="13">
        <f t="shared" si="240"/>
        <v>0</v>
      </c>
      <c r="T752" s="4" t="str">
        <f t="shared" si="241"/>
        <v>A+J=</v>
      </c>
      <c r="U752" s="34">
        <f t="shared" si="242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25"/>
        <v>44861</v>
      </c>
      <c r="B753" s="132">
        <f t="shared" ca="1" si="227"/>
        <v>1468.06325812</v>
      </c>
      <c r="C753" s="6">
        <f t="shared" si="231"/>
        <v>1000</v>
      </c>
      <c r="D753" s="12">
        <f ca="1">IF(A753&lt;$B$1,VLOOKUP(A753,[1]DI!$A$4:$B$15000,2,FALSE),0)</f>
        <v>0.13650000000000001</v>
      </c>
      <c r="E753" s="13">
        <f t="shared" ca="1" si="232"/>
        <v>1.00050788</v>
      </c>
      <c r="F753" s="13">
        <f ca="1">(TRUNC(PRODUCT($E$12:$E752),16))</f>
        <v>1.1516652175679201</v>
      </c>
      <c r="G753" s="13">
        <f t="shared" si="233"/>
        <v>1</v>
      </c>
      <c r="H753" s="13">
        <f t="shared" ca="1" si="234"/>
        <v>1.1516652199999999</v>
      </c>
      <c r="I753" s="128">
        <f t="shared" si="226"/>
        <v>0.13200000000000001</v>
      </c>
      <c r="J753" s="34">
        <f t="shared" si="235"/>
        <v>44120</v>
      </c>
      <c r="K753" s="2">
        <f t="shared" si="236"/>
        <v>510</v>
      </c>
      <c r="L753" s="129">
        <f t="shared" si="228"/>
        <v>104</v>
      </c>
      <c r="M753" s="130">
        <f t="shared" si="229"/>
        <v>1.263333574</v>
      </c>
      <c r="N753" s="11">
        <f t="shared" ca="1" si="237"/>
        <v>1.4549373379999999</v>
      </c>
      <c r="O753" s="17">
        <f t="shared" si="238"/>
        <v>0</v>
      </c>
      <c r="P753" s="13">
        <f t="shared" ca="1" si="239"/>
        <v>454.93733800000001</v>
      </c>
      <c r="Q753" s="13">
        <f t="shared" ca="1" si="230"/>
        <v>13.12592012</v>
      </c>
      <c r="R753" s="20">
        <f t="shared" si="224"/>
        <v>0</v>
      </c>
      <c r="S753" s="13">
        <f t="shared" si="240"/>
        <v>0</v>
      </c>
      <c r="T753" s="4" t="str">
        <f t="shared" si="241"/>
        <v>A+J=</v>
      </c>
      <c r="U753" s="34">
        <f t="shared" si="242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25"/>
        <v>44862</v>
      </c>
      <c r="B754" s="132">
        <f t="shared" ca="1" si="227"/>
        <v>1469.5185751200002</v>
      </c>
      <c r="C754" s="6">
        <f t="shared" si="231"/>
        <v>1000</v>
      </c>
      <c r="D754" s="12">
        <f ca="1">IF(A754&lt;$B$1,VLOOKUP(A754,[1]DI!$A$4:$B$15000,2,FALSE),0)</f>
        <v>0.13650000000000001</v>
      </c>
      <c r="E754" s="13">
        <f t="shared" ca="1" si="232"/>
        <v>1.00050788</v>
      </c>
      <c r="F754" s="13">
        <f ca="1">(TRUNC(PRODUCT($E$12:$E753),16))</f>
        <v>1.1522501252986199</v>
      </c>
      <c r="G754" s="13">
        <f t="shared" si="233"/>
        <v>1</v>
      </c>
      <c r="H754" s="13">
        <f t="shared" ca="1" si="234"/>
        <v>1.1522501300000001</v>
      </c>
      <c r="I754" s="128">
        <f t="shared" si="226"/>
        <v>0.13200000000000001</v>
      </c>
      <c r="J754" s="34">
        <f t="shared" si="235"/>
        <v>44120</v>
      </c>
      <c r="K754" s="2">
        <f t="shared" si="236"/>
        <v>511</v>
      </c>
      <c r="L754" s="129">
        <f t="shared" si="228"/>
        <v>105</v>
      </c>
      <c r="M754" s="130">
        <f t="shared" si="229"/>
        <v>1.2639552970000001</v>
      </c>
      <c r="N754" s="11">
        <f t="shared" ca="1" si="237"/>
        <v>1.4563926549999999</v>
      </c>
      <c r="O754" s="17">
        <f t="shared" si="238"/>
        <v>0</v>
      </c>
      <c r="P754" s="13">
        <f t="shared" ca="1" si="239"/>
        <v>456.39265499999999</v>
      </c>
      <c r="Q754" s="13">
        <f t="shared" ca="1" si="230"/>
        <v>13.12592012</v>
      </c>
      <c r="R754" s="20">
        <f t="shared" si="224"/>
        <v>0</v>
      </c>
      <c r="S754" s="13">
        <f t="shared" si="240"/>
        <v>0</v>
      </c>
      <c r="T754" s="4" t="str">
        <f t="shared" si="241"/>
        <v>A+J=</v>
      </c>
      <c r="U754" s="34">
        <f t="shared" si="242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25"/>
        <v>44863</v>
      </c>
      <c r="B755" s="132">
        <f t="shared" ca="1" si="227"/>
        <v>1470.9753391200002</v>
      </c>
      <c r="C755" s="6">
        <f t="shared" si="231"/>
        <v>1000</v>
      </c>
      <c r="D755" s="12">
        <f ca="1">IF(A755&lt;$B$1,VLOOKUP(A755,[1]DI!$A$4:$B$15000,2,FALSE),0)</f>
        <v>0</v>
      </c>
      <c r="E755" s="13">
        <f t="shared" ca="1" si="232"/>
        <v>1</v>
      </c>
      <c r="F755" s="13">
        <f ca="1">(TRUNC(PRODUCT($E$12:$E754),16))</f>
        <v>1.15283533009225</v>
      </c>
      <c r="G755" s="13">
        <f t="shared" si="233"/>
        <v>1</v>
      </c>
      <c r="H755" s="13">
        <f t="shared" ca="1" si="234"/>
        <v>1.15283533</v>
      </c>
      <c r="I755" s="128">
        <f t="shared" si="226"/>
        <v>0.13200000000000001</v>
      </c>
      <c r="J755" s="34">
        <f t="shared" si="235"/>
        <v>44120</v>
      </c>
      <c r="K755" s="2">
        <f t="shared" si="236"/>
        <v>511</v>
      </c>
      <c r="L755" s="129">
        <f t="shared" si="228"/>
        <v>106</v>
      </c>
      <c r="M755" s="130">
        <f t="shared" si="229"/>
        <v>1.2645773259999999</v>
      </c>
      <c r="N755" s="11">
        <f t="shared" ca="1" si="237"/>
        <v>1.457849419</v>
      </c>
      <c r="O755" s="17">
        <f t="shared" si="238"/>
        <v>0</v>
      </c>
      <c r="P755" s="13">
        <f t="shared" ca="1" si="239"/>
        <v>457.84941900000001</v>
      </c>
      <c r="Q755" s="13">
        <f t="shared" ca="1" si="230"/>
        <v>13.12592012</v>
      </c>
      <c r="R755" s="20">
        <f t="shared" si="224"/>
        <v>0</v>
      </c>
      <c r="S755" s="13">
        <f t="shared" si="240"/>
        <v>0</v>
      </c>
      <c r="T755" s="4" t="str">
        <f t="shared" si="241"/>
        <v>A+J=</v>
      </c>
      <c r="U755" s="34">
        <f t="shared" si="242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25"/>
        <v>44864</v>
      </c>
      <c r="B756" s="132">
        <f t="shared" ca="1" si="227"/>
        <v>1470.9753391200002</v>
      </c>
      <c r="C756" s="6">
        <f t="shared" si="231"/>
        <v>1000</v>
      </c>
      <c r="D756" s="12">
        <f ca="1">IF(A756&lt;$B$1,VLOOKUP(A756,[1]DI!$A$4:$B$15000,2,FALSE),0)</f>
        <v>0</v>
      </c>
      <c r="E756" s="13">
        <f t="shared" ca="1" si="232"/>
        <v>1</v>
      </c>
      <c r="F756" s="13">
        <f ca="1">(TRUNC(PRODUCT($E$12:$E755),16))</f>
        <v>1.15283533009225</v>
      </c>
      <c r="G756" s="13">
        <f t="shared" si="233"/>
        <v>1</v>
      </c>
      <c r="H756" s="13">
        <f t="shared" ca="1" si="234"/>
        <v>1.15283533</v>
      </c>
      <c r="I756" s="128">
        <f t="shared" si="226"/>
        <v>0.13200000000000001</v>
      </c>
      <c r="J756" s="34">
        <f t="shared" si="235"/>
        <v>44120</v>
      </c>
      <c r="K756" s="2">
        <f t="shared" si="236"/>
        <v>511</v>
      </c>
      <c r="L756" s="129">
        <f t="shared" si="228"/>
        <v>106</v>
      </c>
      <c r="M756" s="130">
        <f t="shared" si="229"/>
        <v>1.2645773259999999</v>
      </c>
      <c r="N756" s="11">
        <f t="shared" ca="1" si="237"/>
        <v>1.457849419</v>
      </c>
      <c r="O756" s="17">
        <f t="shared" si="238"/>
        <v>0</v>
      </c>
      <c r="P756" s="13">
        <f t="shared" ca="1" si="239"/>
        <v>457.84941900000001</v>
      </c>
      <c r="Q756" s="13">
        <f t="shared" ca="1" si="230"/>
        <v>13.12592012</v>
      </c>
      <c r="R756" s="20">
        <f t="shared" si="224"/>
        <v>0</v>
      </c>
      <c r="S756" s="13">
        <f t="shared" si="240"/>
        <v>0</v>
      </c>
      <c r="T756" s="4" t="str">
        <f t="shared" si="241"/>
        <v>A+J=</v>
      </c>
      <c r="U756" s="34">
        <f t="shared" si="242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25"/>
        <v>44865</v>
      </c>
      <c r="B757" s="132">
        <f t="shared" ca="1" si="227"/>
        <v>1470.9753391200002</v>
      </c>
      <c r="C757" s="6">
        <f t="shared" si="231"/>
        <v>1000</v>
      </c>
      <c r="D757" s="12">
        <f ca="1">IF(A757&lt;$B$1,VLOOKUP(A757,[1]DI!$A$4:$B$15000,2,FALSE),0)</f>
        <v>0.13650000000000001</v>
      </c>
      <c r="E757" s="13">
        <f t="shared" ca="1" si="232"/>
        <v>1.00050788</v>
      </c>
      <c r="F757" s="13">
        <f ca="1">(TRUNC(PRODUCT($E$12:$E756),16))</f>
        <v>1.15283533009225</v>
      </c>
      <c r="G757" s="13">
        <f t="shared" si="233"/>
        <v>1</v>
      </c>
      <c r="H757" s="13">
        <f t="shared" ca="1" si="234"/>
        <v>1.15283533</v>
      </c>
      <c r="I757" s="128">
        <f t="shared" si="226"/>
        <v>0.13200000000000001</v>
      </c>
      <c r="J757" s="34">
        <f t="shared" si="235"/>
        <v>44120</v>
      </c>
      <c r="K757" s="2">
        <f t="shared" si="236"/>
        <v>512</v>
      </c>
      <c r="L757" s="129">
        <f t="shared" si="228"/>
        <v>106</v>
      </c>
      <c r="M757" s="130">
        <f t="shared" si="229"/>
        <v>1.2645773259999999</v>
      </c>
      <c r="N757" s="11">
        <f t="shared" ca="1" si="237"/>
        <v>1.457849419</v>
      </c>
      <c r="O757" s="17">
        <f t="shared" si="238"/>
        <v>0</v>
      </c>
      <c r="P757" s="13">
        <f t="shared" ca="1" si="239"/>
        <v>457.84941900000001</v>
      </c>
      <c r="Q757" s="13">
        <f t="shared" ca="1" si="230"/>
        <v>13.12592012</v>
      </c>
      <c r="R757" s="20">
        <f t="shared" si="224"/>
        <v>0</v>
      </c>
      <c r="S757" s="13">
        <f t="shared" si="240"/>
        <v>0</v>
      </c>
      <c r="T757" s="4" t="str">
        <f t="shared" si="241"/>
        <v>A+J=</v>
      </c>
      <c r="U757" s="34">
        <f t="shared" si="242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25"/>
        <v>44866</v>
      </c>
      <c r="B758" s="132">
        <f t="shared" ca="1" si="227"/>
        <v>1472.4335631200001</v>
      </c>
      <c r="C758" s="6">
        <f t="shared" si="231"/>
        <v>1000</v>
      </c>
      <c r="D758" s="12">
        <f ca="1">IF(A758&lt;$B$1,VLOOKUP(A758,[1]DI!$A$4:$B$15000,2,FALSE),0)</f>
        <v>0.13650000000000001</v>
      </c>
      <c r="E758" s="13">
        <f t="shared" ca="1" si="232"/>
        <v>1.00050788</v>
      </c>
      <c r="F758" s="13">
        <f ca="1">(TRUNC(PRODUCT($E$12:$E757),16))</f>
        <v>1.1534208320996999</v>
      </c>
      <c r="G758" s="13">
        <f t="shared" si="233"/>
        <v>1</v>
      </c>
      <c r="H758" s="13">
        <f t="shared" ca="1" si="234"/>
        <v>1.15342083</v>
      </c>
      <c r="I758" s="128">
        <f t="shared" si="226"/>
        <v>0.13200000000000001</v>
      </c>
      <c r="J758" s="34">
        <f t="shared" si="235"/>
        <v>44120</v>
      </c>
      <c r="K758" s="2">
        <f t="shared" si="236"/>
        <v>513</v>
      </c>
      <c r="L758" s="129">
        <f t="shared" si="228"/>
        <v>107</v>
      </c>
      <c r="M758" s="130">
        <f t="shared" si="229"/>
        <v>1.265199661</v>
      </c>
      <c r="N758" s="11">
        <f t="shared" ca="1" si="237"/>
        <v>1.459307643</v>
      </c>
      <c r="O758" s="17">
        <f t="shared" si="238"/>
        <v>0</v>
      </c>
      <c r="P758" s="13">
        <f t="shared" ca="1" si="239"/>
        <v>459.30764299999998</v>
      </c>
      <c r="Q758" s="13">
        <f t="shared" ca="1" si="230"/>
        <v>13.12592012</v>
      </c>
      <c r="R758" s="20">
        <f t="shared" si="224"/>
        <v>0</v>
      </c>
      <c r="S758" s="13">
        <f t="shared" si="240"/>
        <v>0</v>
      </c>
      <c r="T758" s="4" t="str">
        <f t="shared" si="241"/>
        <v>A+J=</v>
      </c>
      <c r="U758" s="34">
        <f t="shared" si="242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25"/>
        <v>44867</v>
      </c>
      <c r="B759" s="132">
        <f t="shared" ca="1" si="227"/>
        <v>1473.8932491200001</v>
      </c>
      <c r="C759" s="6">
        <f t="shared" si="231"/>
        <v>1000</v>
      </c>
      <c r="D759" s="12">
        <f ca="1">IF(A759&lt;$B$1,VLOOKUP(A759,[1]DI!$A$4:$B$15000,2,FALSE),0)</f>
        <v>0</v>
      </c>
      <c r="E759" s="13">
        <f t="shared" ca="1" si="232"/>
        <v>1</v>
      </c>
      <c r="F759" s="13">
        <f ca="1">(TRUNC(PRODUCT($E$12:$E758),16))</f>
        <v>1.15400663147191</v>
      </c>
      <c r="G759" s="13">
        <f t="shared" si="233"/>
        <v>1</v>
      </c>
      <c r="H759" s="13">
        <f t="shared" ca="1" si="234"/>
        <v>1.15400663</v>
      </c>
      <c r="I759" s="128">
        <f t="shared" si="226"/>
        <v>0.13200000000000001</v>
      </c>
      <c r="J759" s="34">
        <f t="shared" si="235"/>
        <v>44120</v>
      </c>
      <c r="K759" s="2">
        <f t="shared" si="236"/>
        <v>513</v>
      </c>
      <c r="L759" s="129">
        <f t="shared" si="228"/>
        <v>108</v>
      </c>
      <c r="M759" s="130">
        <f t="shared" si="229"/>
        <v>1.2658223019999999</v>
      </c>
      <c r="N759" s="11">
        <f t="shared" ca="1" si="237"/>
        <v>1.4607673290000001</v>
      </c>
      <c r="O759" s="17">
        <f t="shared" si="238"/>
        <v>0</v>
      </c>
      <c r="P759" s="13">
        <f t="shared" ca="1" si="239"/>
        <v>460.76732900000002</v>
      </c>
      <c r="Q759" s="13">
        <f t="shared" ca="1" si="230"/>
        <v>13.12592012</v>
      </c>
      <c r="R759" s="20">
        <f t="shared" si="224"/>
        <v>0</v>
      </c>
      <c r="S759" s="13">
        <f t="shared" si="240"/>
        <v>0</v>
      </c>
      <c r="T759" s="4" t="str">
        <f t="shared" si="241"/>
        <v>A+J=</v>
      </c>
      <c r="U759" s="34">
        <f t="shared" si="242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25"/>
        <v>44868</v>
      </c>
      <c r="B760" s="132">
        <f t="shared" ca="1" si="227"/>
        <v>1473.8932491200001</v>
      </c>
      <c r="C760" s="6">
        <f t="shared" si="231"/>
        <v>1000</v>
      </c>
      <c r="D760" s="12">
        <f ca="1">IF(A760&lt;$B$1,VLOOKUP(A760,[1]DI!$A$4:$B$15000,2,FALSE),0)</f>
        <v>0.13650000000000001</v>
      </c>
      <c r="E760" s="13">
        <f t="shared" ca="1" si="232"/>
        <v>1.00050788</v>
      </c>
      <c r="F760" s="13">
        <f ca="1">(TRUNC(PRODUCT($E$12:$E759),16))</f>
        <v>1.15400663147191</v>
      </c>
      <c r="G760" s="13">
        <f t="shared" si="233"/>
        <v>1</v>
      </c>
      <c r="H760" s="13">
        <f t="shared" ca="1" si="234"/>
        <v>1.15400663</v>
      </c>
      <c r="I760" s="128">
        <f t="shared" si="226"/>
        <v>0.13200000000000001</v>
      </c>
      <c r="J760" s="34">
        <f t="shared" si="235"/>
        <v>44120</v>
      </c>
      <c r="K760" s="2">
        <f t="shared" si="236"/>
        <v>514</v>
      </c>
      <c r="L760" s="129">
        <f t="shared" si="228"/>
        <v>108</v>
      </c>
      <c r="M760" s="130">
        <f t="shared" si="229"/>
        <v>1.2658223019999999</v>
      </c>
      <c r="N760" s="11">
        <f t="shared" ca="1" si="237"/>
        <v>1.4607673290000001</v>
      </c>
      <c r="O760" s="17">
        <f t="shared" si="238"/>
        <v>0</v>
      </c>
      <c r="P760" s="13">
        <f t="shared" ca="1" si="239"/>
        <v>460.76732900000002</v>
      </c>
      <c r="Q760" s="13">
        <f t="shared" ca="1" si="230"/>
        <v>13.12592012</v>
      </c>
      <c r="R760" s="20">
        <f t="shared" si="224"/>
        <v>0</v>
      </c>
      <c r="S760" s="13">
        <f t="shared" si="240"/>
        <v>0</v>
      </c>
      <c r="T760" s="4" t="str">
        <f t="shared" si="241"/>
        <v>A+J=</v>
      </c>
      <c r="U760" s="34">
        <f t="shared" si="242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25"/>
        <v>44869</v>
      </c>
      <c r="B761" s="132">
        <f t="shared" ca="1" si="227"/>
        <v>1475.3543991199999</v>
      </c>
      <c r="C761" s="6">
        <f t="shared" si="231"/>
        <v>1000</v>
      </c>
      <c r="D761" s="12">
        <f ca="1">IF(A761&lt;$B$1,VLOOKUP(A761,[1]DI!$A$4:$B$15000,2,FALSE),0)</f>
        <v>0.13650000000000001</v>
      </c>
      <c r="E761" s="13">
        <f t="shared" ca="1" si="232"/>
        <v>1.00050788</v>
      </c>
      <c r="F761" s="13">
        <f ca="1">(TRUNC(PRODUCT($E$12:$E760),16))</f>
        <v>1.1545927283599</v>
      </c>
      <c r="G761" s="13">
        <f t="shared" si="233"/>
        <v>1</v>
      </c>
      <c r="H761" s="13">
        <f t="shared" ca="1" si="234"/>
        <v>1.1545927300000001</v>
      </c>
      <c r="I761" s="128">
        <f t="shared" si="226"/>
        <v>0.13200000000000001</v>
      </c>
      <c r="J761" s="34">
        <f t="shared" si="235"/>
        <v>44120</v>
      </c>
      <c r="K761" s="2">
        <f t="shared" si="236"/>
        <v>515</v>
      </c>
      <c r="L761" s="129">
        <f t="shared" si="228"/>
        <v>109</v>
      </c>
      <c r="M761" s="130">
        <f t="shared" si="229"/>
        <v>1.2664452500000001</v>
      </c>
      <c r="N761" s="11">
        <f t="shared" ca="1" si="237"/>
        <v>1.462228479</v>
      </c>
      <c r="O761" s="17">
        <f t="shared" si="238"/>
        <v>0</v>
      </c>
      <c r="P761" s="13">
        <f t="shared" ca="1" si="239"/>
        <v>462.22847899999999</v>
      </c>
      <c r="Q761" s="13">
        <f t="shared" ca="1" si="230"/>
        <v>13.12592012</v>
      </c>
      <c r="R761" s="20">
        <f t="shared" si="224"/>
        <v>0</v>
      </c>
      <c r="S761" s="13">
        <f t="shared" si="240"/>
        <v>0</v>
      </c>
      <c r="T761" s="4" t="str">
        <f t="shared" si="241"/>
        <v>A+J=</v>
      </c>
      <c r="U761" s="34">
        <f t="shared" si="242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25"/>
        <v>44870</v>
      </c>
      <c r="B762" s="132">
        <f t="shared" ca="1" si="227"/>
        <v>1476.81699912</v>
      </c>
      <c r="C762" s="6">
        <f t="shared" si="231"/>
        <v>1000</v>
      </c>
      <c r="D762" s="12">
        <f ca="1">IF(A762&lt;$B$1,VLOOKUP(A762,[1]DI!$A$4:$B$15000,2,FALSE),0)</f>
        <v>0</v>
      </c>
      <c r="E762" s="13">
        <f t="shared" ca="1" si="232"/>
        <v>1</v>
      </c>
      <c r="F762" s="13">
        <f ca="1">(TRUNC(PRODUCT($E$12:$E761),16))</f>
        <v>1.1551791229147801</v>
      </c>
      <c r="G762" s="13">
        <f t="shared" si="233"/>
        <v>1</v>
      </c>
      <c r="H762" s="13">
        <f t="shared" ca="1" si="234"/>
        <v>1.1551791199999999</v>
      </c>
      <c r="I762" s="128">
        <f t="shared" si="226"/>
        <v>0.13200000000000001</v>
      </c>
      <c r="J762" s="34">
        <f t="shared" si="235"/>
        <v>44120</v>
      </c>
      <c r="K762" s="2">
        <f t="shared" si="236"/>
        <v>515</v>
      </c>
      <c r="L762" s="129">
        <f t="shared" si="228"/>
        <v>110</v>
      </c>
      <c r="M762" s="130">
        <f t="shared" si="229"/>
        <v>1.267068504</v>
      </c>
      <c r="N762" s="11">
        <f t="shared" ca="1" si="237"/>
        <v>1.463691079</v>
      </c>
      <c r="O762" s="17">
        <f t="shared" si="238"/>
        <v>0</v>
      </c>
      <c r="P762" s="13">
        <f t="shared" ca="1" si="239"/>
        <v>463.691079</v>
      </c>
      <c r="Q762" s="13">
        <f t="shared" ca="1" si="230"/>
        <v>13.12592012</v>
      </c>
      <c r="R762" s="20">
        <f t="shared" si="224"/>
        <v>0</v>
      </c>
      <c r="S762" s="13">
        <f t="shared" si="240"/>
        <v>0</v>
      </c>
      <c r="T762" s="4" t="str">
        <f t="shared" si="241"/>
        <v>A+J=</v>
      </c>
      <c r="U762" s="34">
        <f t="shared" si="242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25"/>
        <v>44871</v>
      </c>
      <c r="B763" s="132">
        <f t="shared" ca="1" si="227"/>
        <v>1476.81699912</v>
      </c>
      <c r="C763" s="6">
        <f t="shared" si="231"/>
        <v>1000</v>
      </c>
      <c r="D763" s="12">
        <f ca="1">IF(A763&lt;$B$1,VLOOKUP(A763,[1]DI!$A$4:$B$15000,2,FALSE),0)</f>
        <v>0</v>
      </c>
      <c r="E763" s="13">
        <f t="shared" ca="1" si="232"/>
        <v>1</v>
      </c>
      <c r="F763" s="13">
        <f ca="1">(TRUNC(PRODUCT($E$12:$E762),16))</f>
        <v>1.1551791229147801</v>
      </c>
      <c r="G763" s="13">
        <f t="shared" si="233"/>
        <v>1</v>
      </c>
      <c r="H763" s="13">
        <f t="shared" ca="1" si="234"/>
        <v>1.1551791199999999</v>
      </c>
      <c r="I763" s="128">
        <f t="shared" si="226"/>
        <v>0.13200000000000001</v>
      </c>
      <c r="J763" s="34">
        <f t="shared" si="235"/>
        <v>44120</v>
      </c>
      <c r="K763" s="2">
        <f t="shared" si="236"/>
        <v>515</v>
      </c>
      <c r="L763" s="129">
        <f t="shared" si="228"/>
        <v>110</v>
      </c>
      <c r="M763" s="130">
        <f t="shared" si="229"/>
        <v>1.267068504</v>
      </c>
      <c r="N763" s="11">
        <f t="shared" ca="1" si="237"/>
        <v>1.463691079</v>
      </c>
      <c r="O763" s="17">
        <f t="shared" si="238"/>
        <v>0</v>
      </c>
      <c r="P763" s="13">
        <f t="shared" ca="1" si="239"/>
        <v>463.691079</v>
      </c>
      <c r="Q763" s="13">
        <f t="shared" ca="1" si="230"/>
        <v>13.12592012</v>
      </c>
      <c r="R763" s="20">
        <f t="shared" si="224"/>
        <v>0</v>
      </c>
      <c r="S763" s="13">
        <f t="shared" si="240"/>
        <v>0</v>
      </c>
      <c r="T763" s="4" t="str">
        <f t="shared" si="241"/>
        <v>A+J=</v>
      </c>
      <c r="U763" s="34">
        <f t="shared" si="242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25"/>
        <v>44872</v>
      </c>
      <c r="B764" s="132">
        <f t="shared" ca="1" si="227"/>
        <v>1476.81699912</v>
      </c>
      <c r="C764" s="6">
        <f t="shared" si="231"/>
        <v>1000</v>
      </c>
      <c r="D764" s="12">
        <f ca="1">IF(A764&lt;$B$1,VLOOKUP(A764,[1]DI!$A$4:$B$15000,2,FALSE),0)</f>
        <v>0.13650000000000001</v>
      </c>
      <c r="E764" s="13">
        <f t="shared" ca="1" si="232"/>
        <v>1.00050788</v>
      </c>
      <c r="F764" s="13">
        <f ca="1">(TRUNC(PRODUCT($E$12:$E763),16))</f>
        <v>1.1551791229147801</v>
      </c>
      <c r="G764" s="13">
        <f t="shared" si="233"/>
        <v>1</v>
      </c>
      <c r="H764" s="13">
        <f t="shared" ca="1" si="234"/>
        <v>1.1551791199999999</v>
      </c>
      <c r="I764" s="128">
        <f t="shared" si="226"/>
        <v>0.13200000000000001</v>
      </c>
      <c r="J764" s="34">
        <f t="shared" si="235"/>
        <v>44120</v>
      </c>
      <c r="K764" s="2">
        <f t="shared" si="236"/>
        <v>516</v>
      </c>
      <c r="L764" s="129">
        <f t="shared" si="228"/>
        <v>110</v>
      </c>
      <c r="M764" s="130">
        <f t="shared" si="229"/>
        <v>1.267068504</v>
      </c>
      <c r="N764" s="11">
        <f t="shared" ca="1" si="237"/>
        <v>1.463691079</v>
      </c>
      <c r="O764" s="17">
        <f t="shared" si="238"/>
        <v>0</v>
      </c>
      <c r="P764" s="13">
        <f t="shared" ca="1" si="239"/>
        <v>463.691079</v>
      </c>
      <c r="Q764" s="13">
        <f t="shared" ca="1" si="230"/>
        <v>13.12592012</v>
      </c>
      <c r="R764" s="20">
        <f t="shared" si="224"/>
        <v>0</v>
      </c>
      <c r="S764" s="13">
        <f t="shared" si="240"/>
        <v>0</v>
      </c>
      <c r="T764" s="4" t="str">
        <f t="shared" si="241"/>
        <v>A+J=</v>
      </c>
      <c r="U764" s="34">
        <f t="shared" si="242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25"/>
        <v>44873</v>
      </c>
      <c r="B765" s="132">
        <f t="shared" ca="1" si="227"/>
        <v>1478.28107912</v>
      </c>
      <c r="C765" s="6">
        <f t="shared" si="231"/>
        <v>1000</v>
      </c>
      <c r="D765" s="12">
        <f ca="1">IF(A765&lt;$B$1,VLOOKUP(A765,[1]DI!$A$4:$B$15000,2,FALSE),0)</f>
        <v>0.13650000000000001</v>
      </c>
      <c r="E765" s="13">
        <f t="shared" ca="1" si="232"/>
        <v>1.00050788</v>
      </c>
      <c r="F765" s="13">
        <f ca="1">(TRUNC(PRODUCT($E$12:$E764),16))</f>
        <v>1.1557658152877199</v>
      </c>
      <c r="G765" s="13">
        <f t="shared" si="233"/>
        <v>1</v>
      </c>
      <c r="H765" s="13">
        <f t="shared" ca="1" si="234"/>
        <v>1.1557658200000001</v>
      </c>
      <c r="I765" s="128">
        <f t="shared" si="226"/>
        <v>0.13200000000000001</v>
      </c>
      <c r="J765" s="34">
        <f t="shared" si="235"/>
        <v>44120</v>
      </c>
      <c r="K765" s="2">
        <f t="shared" si="236"/>
        <v>517</v>
      </c>
      <c r="L765" s="129">
        <f t="shared" si="228"/>
        <v>111</v>
      </c>
      <c r="M765" s="130">
        <f t="shared" si="229"/>
        <v>1.2676920650000001</v>
      </c>
      <c r="N765" s="11">
        <f t="shared" ca="1" si="237"/>
        <v>1.465155159</v>
      </c>
      <c r="O765" s="17">
        <f t="shared" si="238"/>
        <v>0</v>
      </c>
      <c r="P765" s="13">
        <f t="shared" ca="1" si="239"/>
        <v>465.15515900000003</v>
      </c>
      <c r="Q765" s="13">
        <f t="shared" ca="1" si="230"/>
        <v>13.12592012</v>
      </c>
      <c r="R765" s="20">
        <f t="shared" si="224"/>
        <v>0</v>
      </c>
      <c r="S765" s="13">
        <f t="shared" si="240"/>
        <v>0</v>
      </c>
      <c r="T765" s="4" t="str">
        <f t="shared" si="241"/>
        <v>A+J=</v>
      </c>
      <c r="U765" s="34">
        <f t="shared" si="242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25"/>
        <v>44874</v>
      </c>
      <c r="B766" s="132">
        <f t="shared" ca="1" si="227"/>
        <v>1479.7466131200001</v>
      </c>
      <c r="C766" s="6">
        <f t="shared" si="231"/>
        <v>1000</v>
      </c>
      <c r="D766" s="12">
        <f ca="1">IF(A766&lt;$B$1,VLOOKUP(A766,[1]DI!$A$4:$B$15000,2,FALSE),0)</f>
        <v>0.13650000000000001</v>
      </c>
      <c r="E766" s="13">
        <f t="shared" ca="1" si="232"/>
        <v>1.00050788</v>
      </c>
      <c r="F766" s="13">
        <f ca="1">(TRUNC(PRODUCT($E$12:$E765),16))</f>
        <v>1.1563528056299901</v>
      </c>
      <c r="G766" s="13">
        <f t="shared" si="233"/>
        <v>1</v>
      </c>
      <c r="H766" s="13">
        <f t="shared" ca="1" si="234"/>
        <v>1.15635281</v>
      </c>
      <c r="I766" s="128">
        <f t="shared" si="226"/>
        <v>0.13200000000000001</v>
      </c>
      <c r="J766" s="34">
        <f t="shared" si="235"/>
        <v>44120</v>
      </c>
      <c r="K766" s="2">
        <f t="shared" si="236"/>
        <v>518</v>
      </c>
      <c r="L766" s="129">
        <f t="shared" si="228"/>
        <v>112</v>
      </c>
      <c r="M766" s="130">
        <f t="shared" si="229"/>
        <v>1.268315933</v>
      </c>
      <c r="N766" s="11">
        <f t="shared" ca="1" si="237"/>
        <v>1.4666206930000001</v>
      </c>
      <c r="O766" s="17">
        <f t="shared" si="238"/>
        <v>0</v>
      </c>
      <c r="P766" s="13">
        <f t="shared" ca="1" si="239"/>
        <v>466.62069300000002</v>
      </c>
      <c r="Q766" s="13">
        <f t="shared" ca="1" si="230"/>
        <v>13.12592012</v>
      </c>
      <c r="R766" s="20">
        <f t="shared" si="224"/>
        <v>0</v>
      </c>
      <c r="S766" s="13">
        <f t="shared" si="240"/>
        <v>0</v>
      </c>
      <c r="T766" s="4" t="str">
        <f t="shared" si="241"/>
        <v>A+J=</v>
      </c>
      <c r="U766" s="34">
        <f t="shared" si="242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25"/>
        <v>44875</v>
      </c>
      <c r="B767" s="132">
        <f t="shared" ca="1" si="227"/>
        <v>1481.21360312</v>
      </c>
      <c r="C767" s="6">
        <f t="shared" si="231"/>
        <v>1000</v>
      </c>
      <c r="D767" s="12">
        <f ca="1">IF(A767&lt;$B$1,VLOOKUP(A767,[1]DI!$A$4:$B$15000,2,FALSE),0)</f>
        <v>0.13650000000000001</v>
      </c>
      <c r="E767" s="13">
        <f t="shared" ca="1" si="232"/>
        <v>1.00050788</v>
      </c>
      <c r="F767" s="13">
        <f ca="1">(TRUNC(PRODUCT($E$12:$E766),16))</f>
        <v>1.15694009409292</v>
      </c>
      <c r="G767" s="13">
        <f t="shared" si="233"/>
        <v>1</v>
      </c>
      <c r="H767" s="13">
        <f t="shared" ca="1" si="234"/>
        <v>1.15694009</v>
      </c>
      <c r="I767" s="128">
        <f t="shared" si="226"/>
        <v>0.13200000000000001</v>
      </c>
      <c r="J767" s="34">
        <f t="shared" si="235"/>
        <v>44120</v>
      </c>
      <c r="K767" s="2">
        <f t="shared" si="236"/>
        <v>519</v>
      </c>
      <c r="L767" s="129">
        <f t="shared" si="228"/>
        <v>113</v>
      </c>
      <c r="M767" s="130">
        <f t="shared" si="229"/>
        <v>1.268940108</v>
      </c>
      <c r="N767" s="11">
        <f t="shared" ca="1" si="237"/>
        <v>1.468087683</v>
      </c>
      <c r="O767" s="17">
        <f t="shared" si="238"/>
        <v>0</v>
      </c>
      <c r="P767" s="13">
        <f t="shared" ca="1" si="239"/>
        <v>468.08768300000003</v>
      </c>
      <c r="Q767" s="13">
        <f t="shared" ca="1" si="230"/>
        <v>13.12592012</v>
      </c>
      <c r="R767" s="20">
        <f t="shared" si="224"/>
        <v>0</v>
      </c>
      <c r="S767" s="13">
        <f t="shared" si="240"/>
        <v>0</v>
      </c>
      <c r="T767" s="4" t="str">
        <f t="shared" si="241"/>
        <v>A+J=</v>
      </c>
      <c r="U767" s="34">
        <f t="shared" si="242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25"/>
        <v>44876</v>
      </c>
      <c r="B768" s="132">
        <f t="shared" ca="1" si="227"/>
        <v>1482.6820741199999</v>
      </c>
      <c r="C768" s="6">
        <f t="shared" si="231"/>
        <v>1000</v>
      </c>
      <c r="D768" s="12">
        <f ca="1">IF(A768&lt;$B$1,VLOOKUP(A768,[1]DI!$A$4:$B$15000,2,FALSE),0)</f>
        <v>0.13650000000000001</v>
      </c>
      <c r="E768" s="13">
        <f t="shared" ca="1" si="232"/>
        <v>1.00050788</v>
      </c>
      <c r="F768" s="13">
        <f ca="1">(TRUNC(PRODUCT($E$12:$E767),16))</f>
        <v>1.1575276808279</v>
      </c>
      <c r="G768" s="13">
        <f t="shared" si="233"/>
        <v>1</v>
      </c>
      <c r="H768" s="13">
        <f t="shared" ca="1" si="234"/>
        <v>1.1575276800000001</v>
      </c>
      <c r="I768" s="128">
        <f t="shared" si="226"/>
        <v>0.13200000000000001</v>
      </c>
      <c r="J768" s="34">
        <f t="shared" si="235"/>
        <v>44120</v>
      </c>
      <c r="K768" s="2">
        <f t="shared" si="236"/>
        <v>520</v>
      </c>
      <c r="L768" s="129">
        <f t="shared" si="228"/>
        <v>114</v>
      </c>
      <c r="M768" s="130">
        <f t="shared" si="229"/>
        <v>1.2695645900000001</v>
      </c>
      <c r="N768" s="11">
        <f t="shared" ca="1" si="237"/>
        <v>1.4695561539999999</v>
      </c>
      <c r="O768" s="17">
        <f t="shared" si="238"/>
        <v>0</v>
      </c>
      <c r="P768" s="13">
        <f t="shared" ca="1" si="239"/>
        <v>469.55615399999999</v>
      </c>
      <c r="Q768" s="13">
        <f t="shared" ca="1" si="230"/>
        <v>13.12592012</v>
      </c>
      <c r="R768" s="20">
        <f t="shared" si="224"/>
        <v>0</v>
      </c>
      <c r="S768" s="13">
        <f t="shared" si="240"/>
        <v>0</v>
      </c>
      <c r="T768" s="4" t="str">
        <f t="shared" si="241"/>
        <v>A+J=</v>
      </c>
      <c r="U768" s="34">
        <f t="shared" si="242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25"/>
        <v>44877</v>
      </c>
      <c r="B769" s="132">
        <f t="shared" ca="1" si="227"/>
        <v>1484.1520181200001</v>
      </c>
      <c r="C769" s="6">
        <f t="shared" si="231"/>
        <v>1000</v>
      </c>
      <c r="D769" s="12">
        <f ca="1">IF(A769&lt;$B$1,VLOOKUP(A769,[1]DI!$A$4:$B$15000,2,FALSE),0)</f>
        <v>0</v>
      </c>
      <c r="E769" s="13">
        <f t="shared" ca="1" si="232"/>
        <v>1</v>
      </c>
      <c r="F769" s="13">
        <f ca="1">(TRUNC(PRODUCT($E$12:$E768),16))</f>
        <v>1.1581155659864399</v>
      </c>
      <c r="G769" s="13">
        <f t="shared" si="233"/>
        <v>1</v>
      </c>
      <c r="H769" s="13">
        <f t="shared" ca="1" si="234"/>
        <v>1.1581155700000001</v>
      </c>
      <c r="I769" s="128">
        <f t="shared" si="226"/>
        <v>0.13200000000000001</v>
      </c>
      <c r="J769" s="34">
        <f t="shared" si="235"/>
        <v>44120</v>
      </c>
      <c r="K769" s="2">
        <f t="shared" si="236"/>
        <v>520</v>
      </c>
      <c r="L769" s="129">
        <f t="shared" si="228"/>
        <v>115</v>
      </c>
      <c r="M769" s="130">
        <f t="shared" si="229"/>
        <v>1.2701893799999999</v>
      </c>
      <c r="N769" s="11">
        <f t="shared" ca="1" si="237"/>
        <v>1.4710260980000001</v>
      </c>
      <c r="O769" s="17">
        <f t="shared" si="238"/>
        <v>0</v>
      </c>
      <c r="P769" s="13">
        <f t="shared" ca="1" si="239"/>
        <v>471.02609799999999</v>
      </c>
      <c r="Q769" s="13">
        <f t="shared" ca="1" si="230"/>
        <v>13.12592012</v>
      </c>
      <c r="R769" s="20">
        <f t="shared" si="224"/>
        <v>0</v>
      </c>
      <c r="S769" s="13">
        <f t="shared" si="240"/>
        <v>0</v>
      </c>
      <c r="T769" s="4" t="str">
        <f t="shared" si="241"/>
        <v>A+J=</v>
      </c>
      <c r="U769" s="34">
        <f t="shared" si="242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25"/>
        <v>44878</v>
      </c>
      <c r="B770" s="132">
        <f t="shared" ca="1" si="227"/>
        <v>1484.1520181200001</v>
      </c>
      <c r="C770" s="6">
        <f t="shared" si="231"/>
        <v>1000</v>
      </c>
      <c r="D770" s="12">
        <f ca="1">IF(A770&lt;$B$1,VLOOKUP(A770,[1]DI!$A$4:$B$15000,2,FALSE),0)</f>
        <v>0</v>
      </c>
      <c r="E770" s="13">
        <f t="shared" ca="1" si="232"/>
        <v>1</v>
      </c>
      <c r="F770" s="13">
        <f ca="1">(TRUNC(PRODUCT($E$12:$E769),16))</f>
        <v>1.1581155659864399</v>
      </c>
      <c r="G770" s="13">
        <f t="shared" si="233"/>
        <v>1</v>
      </c>
      <c r="H770" s="13">
        <f t="shared" ca="1" si="234"/>
        <v>1.1581155700000001</v>
      </c>
      <c r="I770" s="128">
        <f t="shared" si="226"/>
        <v>0.13200000000000001</v>
      </c>
      <c r="J770" s="34">
        <f t="shared" si="235"/>
        <v>44120</v>
      </c>
      <c r="K770" s="2">
        <f t="shared" si="236"/>
        <v>520</v>
      </c>
      <c r="L770" s="129">
        <f t="shared" si="228"/>
        <v>115</v>
      </c>
      <c r="M770" s="130">
        <f t="shared" si="229"/>
        <v>1.2701893799999999</v>
      </c>
      <c r="N770" s="11">
        <f t="shared" ca="1" si="237"/>
        <v>1.4710260980000001</v>
      </c>
      <c r="O770" s="17">
        <f t="shared" si="238"/>
        <v>0</v>
      </c>
      <c r="P770" s="13">
        <f t="shared" ca="1" si="239"/>
        <v>471.02609799999999</v>
      </c>
      <c r="Q770" s="13">
        <f t="shared" ca="1" si="230"/>
        <v>13.12592012</v>
      </c>
      <c r="R770" s="20">
        <f t="shared" si="224"/>
        <v>0</v>
      </c>
      <c r="S770" s="13">
        <f t="shared" si="240"/>
        <v>0</v>
      </c>
      <c r="T770" s="4" t="str">
        <f t="shared" si="241"/>
        <v>A+J=</v>
      </c>
      <c r="U770" s="34">
        <f t="shared" si="242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25"/>
        <v>44879</v>
      </c>
      <c r="B771" s="132">
        <f t="shared" ca="1" si="227"/>
        <v>1484.1520181200001</v>
      </c>
      <c r="C771" s="6">
        <f t="shared" si="231"/>
        <v>1000</v>
      </c>
      <c r="D771" s="12">
        <f ca="1">IF(A771&lt;$B$1,VLOOKUP(A771,[1]DI!$A$4:$B$15000,2,FALSE),0)</f>
        <v>0.13650000000000001</v>
      </c>
      <c r="E771" s="13">
        <f t="shared" ca="1" si="232"/>
        <v>1.00050788</v>
      </c>
      <c r="F771" s="13">
        <f ca="1">(TRUNC(PRODUCT($E$12:$E770),16))</f>
        <v>1.1581155659864399</v>
      </c>
      <c r="G771" s="13">
        <f t="shared" si="233"/>
        <v>1</v>
      </c>
      <c r="H771" s="13">
        <f t="shared" ca="1" si="234"/>
        <v>1.1581155700000001</v>
      </c>
      <c r="I771" s="128">
        <f t="shared" si="226"/>
        <v>0.13200000000000001</v>
      </c>
      <c r="J771" s="34">
        <f t="shared" si="235"/>
        <v>44120</v>
      </c>
      <c r="K771" s="2">
        <f t="shared" si="236"/>
        <v>521</v>
      </c>
      <c r="L771" s="129">
        <f t="shared" si="228"/>
        <v>115</v>
      </c>
      <c r="M771" s="130">
        <f t="shared" si="229"/>
        <v>1.2701893799999999</v>
      </c>
      <c r="N771" s="11">
        <f t="shared" ca="1" si="237"/>
        <v>1.4710260980000001</v>
      </c>
      <c r="O771" s="17">
        <f t="shared" si="238"/>
        <v>0</v>
      </c>
      <c r="P771" s="13">
        <f t="shared" ca="1" si="239"/>
        <v>471.02609799999999</v>
      </c>
      <c r="Q771" s="13">
        <f t="shared" ca="1" si="230"/>
        <v>13.12592012</v>
      </c>
      <c r="R771" s="20">
        <f t="shared" si="224"/>
        <v>0</v>
      </c>
      <c r="S771" s="13">
        <f t="shared" si="240"/>
        <v>0</v>
      </c>
      <c r="T771" s="4" t="str">
        <f t="shared" si="241"/>
        <v>A+J=</v>
      </c>
      <c r="U771" s="34">
        <f t="shared" si="242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25"/>
        <v>44880</v>
      </c>
      <c r="B772" s="132">
        <f t="shared" ca="1" si="227"/>
        <v>1485.62342012</v>
      </c>
      <c r="C772" s="6">
        <f t="shared" si="231"/>
        <v>1000</v>
      </c>
      <c r="D772" s="12">
        <f ca="1">IF(A772&lt;$B$1,VLOOKUP(A772,[1]DI!$A$4:$B$15000,2,FALSE),0)</f>
        <v>0</v>
      </c>
      <c r="E772" s="13">
        <f t="shared" ca="1" si="232"/>
        <v>1</v>
      </c>
      <c r="F772" s="13">
        <f ca="1">(TRUNC(PRODUCT($E$12:$E771),16))</f>
        <v>1.1587037497201</v>
      </c>
      <c r="G772" s="13">
        <f t="shared" si="233"/>
        <v>1</v>
      </c>
      <c r="H772" s="13">
        <f t="shared" ca="1" si="234"/>
        <v>1.1587037499999999</v>
      </c>
      <c r="I772" s="128">
        <f t="shared" si="226"/>
        <v>0.13200000000000001</v>
      </c>
      <c r="J772" s="34">
        <f t="shared" si="235"/>
        <v>44120</v>
      </c>
      <c r="K772" s="2">
        <f t="shared" si="236"/>
        <v>521</v>
      </c>
      <c r="L772" s="129">
        <f t="shared" si="228"/>
        <v>116</v>
      </c>
      <c r="M772" s="130">
        <f t="shared" si="229"/>
        <v>1.2708144770000001</v>
      </c>
      <c r="N772" s="11">
        <f t="shared" ca="1" si="237"/>
        <v>1.4724975</v>
      </c>
      <c r="O772" s="17">
        <f t="shared" si="238"/>
        <v>0</v>
      </c>
      <c r="P772" s="13">
        <f t="shared" ca="1" si="239"/>
        <v>472.4975</v>
      </c>
      <c r="Q772" s="13">
        <f t="shared" ca="1" si="230"/>
        <v>13.12592012</v>
      </c>
      <c r="R772" s="20">
        <f t="shared" si="224"/>
        <v>0</v>
      </c>
      <c r="S772" s="13">
        <f t="shared" si="240"/>
        <v>0</v>
      </c>
      <c r="T772" s="4" t="str">
        <f t="shared" si="241"/>
        <v>A+J=</v>
      </c>
      <c r="U772" s="34">
        <f t="shared" si="242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25"/>
        <v>44881</v>
      </c>
      <c r="B773" s="132">
        <f t="shared" ca="1" si="227"/>
        <v>1485.62342012</v>
      </c>
      <c r="C773" s="6">
        <f t="shared" si="231"/>
        <v>1000</v>
      </c>
      <c r="D773" s="12">
        <f ca="1">IF(A773&lt;$B$1,VLOOKUP(A773,[1]DI!$A$4:$B$15000,2,FALSE),0)</f>
        <v>0.13650000000000001</v>
      </c>
      <c r="E773" s="13">
        <f t="shared" ca="1" si="232"/>
        <v>1.00050788</v>
      </c>
      <c r="F773" s="13">
        <f ca="1">(TRUNC(PRODUCT($E$12:$E772),16))</f>
        <v>1.1587037497201</v>
      </c>
      <c r="G773" s="13">
        <f t="shared" si="233"/>
        <v>1</v>
      </c>
      <c r="H773" s="13">
        <f t="shared" ca="1" si="234"/>
        <v>1.1587037499999999</v>
      </c>
      <c r="I773" s="128">
        <f t="shared" si="226"/>
        <v>0.13200000000000001</v>
      </c>
      <c r="J773" s="34">
        <f t="shared" si="235"/>
        <v>44120</v>
      </c>
      <c r="K773" s="2">
        <f t="shared" si="236"/>
        <v>522</v>
      </c>
      <c r="L773" s="129">
        <f t="shared" si="228"/>
        <v>116</v>
      </c>
      <c r="M773" s="130">
        <f t="shared" si="229"/>
        <v>1.2708144770000001</v>
      </c>
      <c r="N773" s="11">
        <f t="shared" ca="1" si="237"/>
        <v>1.4724975</v>
      </c>
      <c r="O773" s="17">
        <f t="shared" si="238"/>
        <v>0</v>
      </c>
      <c r="P773" s="13">
        <f t="shared" ca="1" si="239"/>
        <v>472.4975</v>
      </c>
      <c r="Q773" s="13">
        <f t="shared" ca="1" si="230"/>
        <v>13.12592012</v>
      </c>
      <c r="R773" s="20">
        <f t="shared" si="224"/>
        <v>0</v>
      </c>
      <c r="S773" s="13">
        <f t="shared" si="240"/>
        <v>0</v>
      </c>
      <c r="T773" s="4" t="str">
        <f t="shared" si="241"/>
        <v>A+J=</v>
      </c>
      <c r="U773" s="34">
        <f t="shared" si="242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25"/>
        <v>44882</v>
      </c>
      <c r="B774" s="132">
        <f t="shared" ca="1" si="227"/>
        <v>1487.0962951199999</v>
      </c>
      <c r="C774" s="6">
        <f t="shared" si="231"/>
        <v>1000</v>
      </c>
      <c r="D774" s="12">
        <f ca="1">IF(A774&lt;$B$1,VLOOKUP(A774,[1]DI!$A$4:$B$15000,2,FALSE),0)</f>
        <v>0.13650000000000001</v>
      </c>
      <c r="E774" s="13">
        <f t="shared" ca="1" si="232"/>
        <v>1.00050788</v>
      </c>
      <c r="F774" s="13">
        <f ca="1">(TRUNC(PRODUCT($E$12:$E773),16))</f>
        <v>1.1592922321804999</v>
      </c>
      <c r="G774" s="13">
        <f t="shared" si="233"/>
        <v>1</v>
      </c>
      <c r="H774" s="13">
        <f t="shared" ca="1" si="234"/>
        <v>1.1592922299999999</v>
      </c>
      <c r="I774" s="128">
        <f t="shared" si="226"/>
        <v>0.13200000000000001</v>
      </c>
      <c r="J774" s="34">
        <f t="shared" si="235"/>
        <v>44120</v>
      </c>
      <c r="K774" s="2">
        <f t="shared" si="236"/>
        <v>523</v>
      </c>
      <c r="L774" s="129">
        <f t="shared" si="228"/>
        <v>117</v>
      </c>
      <c r="M774" s="130">
        <f t="shared" si="229"/>
        <v>1.271439881</v>
      </c>
      <c r="N774" s="11">
        <f t="shared" ca="1" si="237"/>
        <v>1.4739703749999999</v>
      </c>
      <c r="O774" s="17">
        <f t="shared" si="238"/>
        <v>0</v>
      </c>
      <c r="P774" s="13">
        <f t="shared" ca="1" si="239"/>
        <v>473.97037499999999</v>
      </c>
      <c r="Q774" s="13">
        <f t="shared" ca="1" si="230"/>
        <v>13.12592012</v>
      </c>
      <c r="R774" s="20">
        <f t="shared" si="224"/>
        <v>0</v>
      </c>
      <c r="S774" s="13">
        <f t="shared" si="240"/>
        <v>0</v>
      </c>
      <c r="T774" s="4" t="str">
        <f t="shared" si="241"/>
        <v>A+J=</v>
      </c>
      <c r="U774" s="34">
        <f t="shared" si="242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25"/>
        <v>44883</v>
      </c>
      <c r="B775" s="132">
        <f t="shared" ca="1" si="227"/>
        <v>1488.5706451200001</v>
      </c>
      <c r="C775" s="6">
        <f t="shared" si="231"/>
        <v>1000</v>
      </c>
      <c r="D775" s="12">
        <f ca="1">IF(A775&lt;$B$1,VLOOKUP(A775,[1]DI!$A$4:$B$15000,2,FALSE),0)</f>
        <v>0.13650000000000001</v>
      </c>
      <c r="E775" s="13">
        <f t="shared" ca="1" si="232"/>
        <v>1.00050788</v>
      </c>
      <c r="F775" s="13">
        <f ca="1">(TRUNC(PRODUCT($E$12:$E774),16))</f>
        <v>1.15988101351938</v>
      </c>
      <c r="G775" s="13">
        <f t="shared" si="233"/>
        <v>1</v>
      </c>
      <c r="H775" s="13">
        <f t="shared" ca="1" si="234"/>
        <v>1.1598810100000001</v>
      </c>
      <c r="I775" s="128">
        <f t="shared" si="226"/>
        <v>0.13200000000000001</v>
      </c>
      <c r="J775" s="34">
        <f t="shared" si="235"/>
        <v>44120</v>
      </c>
      <c r="K775" s="2">
        <f t="shared" si="236"/>
        <v>524</v>
      </c>
      <c r="L775" s="129">
        <f t="shared" si="228"/>
        <v>118</v>
      </c>
      <c r="M775" s="130">
        <f t="shared" si="229"/>
        <v>1.272065593</v>
      </c>
      <c r="N775" s="11">
        <f t="shared" ca="1" si="237"/>
        <v>1.475444725</v>
      </c>
      <c r="O775" s="17">
        <f t="shared" si="238"/>
        <v>0</v>
      </c>
      <c r="P775" s="13">
        <f t="shared" ca="1" si="239"/>
        <v>475.44472500000001</v>
      </c>
      <c r="Q775" s="13">
        <f t="shared" ca="1" si="230"/>
        <v>13.12592012</v>
      </c>
      <c r="R775" s="20">
        <f t="shared" si="224"/>
        <v>0</v>
      </c>
      <c r="S775" s="13">
        <f t="shared" si="240"/>
        <v>0</v>
      </c>
      <c r="T775" s="4" t="str">
        <f t="shared" si="241"/>
        <v>A+J=</v>
      </c>
      <c r="U775" s="34">
        <f t="shared" si="242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25"/>
        <v>44884</v>
      </c>
      <c r="B776" s="132">
        <f t="shared" ca="1" si="227"/>
        <v>1490.0464721200001</v>
      </c>
      <c r="C776" s="6">
        <f t="shared" si="231"/>
        <v>1000</v>
      </c>
      <c r="D776" s="12">
        <f ca="1">IF(A776&lt;$B$1,VLOOKUP(A776,[1]DI!$A$4:$B$15000,2,FALSE),0)</f>
        <v>0</v>
      </c>
      <c r="E776" s="13">
        <f t="shared" ca="1" si="232"/>
        <v>1</v>
      </c>
      <c r="F776" s="13">
        <f ca="1">(TRUNC(PRODUCT($E$12:$E775),16))</f>
        <v>1.16047009388853</v>
      </c>
      <c r="G776" s="13">
        <f t="shared" si="233"/>
        <v>1</v>
      </c>
      <c r="H776" s="13">
        <f t="shared" ca="1" si="234"/>
        <v>1.16047009</v>
      </c>
      <c r="I776" s="128">
        <f t="shared" si="226"/>
        <v>0.13200000000000001</v>
      </c>
      <c r="J776" s="34">
        <f t="shared" si="235"/>
        <v>44120</v>
      </c>
      <c r="K776" s="2">
        <f t="shared" si="236"/>
        <v>524</v>
      </c>
      <c r="L776" s="129">
        <f t="shared" si="228"/>
        <v>119</v>
      </c>
      <c r="M776" s="130">
        <f t="shared" si="229"/>
        <v>1.272691614</v>
      </c>
      <c r="N776" s="11">
        <f t="shared" ca="1" si="237"/>
        <v>1.4769205519999999</v>
      </c>
      <c r="O776" s="17">
        <f t="shared" si="238"/>
        <v>0</v>
      </c>
      <c r="P776" s="13">
        <f t="shared" ca="1" si="239"/>
        <v>476.92055199999999</v>
      </c>
      <c r="Q776" s="13">
        <f t="shared" ca="1" si="230"/>
        <v>13.12592012</v>
      </c>
      <c r="R776" s="20">
        <f t="shared" si="224"/>
        <v>0</v>
      </c>
      <c r="S776" s="13">
        <f t="shared" si="240"/>
        <v>0</v>
      </c>
      <c r="T776" s="4" t="str">
        <f t="shared" si="241"/>
        <v>A+J=</v>
      </c>
      <c r="U776" s="34">
        <f t="shared" si="242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25"/>
        <v>44885</v>
      </c>
      <c r="B777" s="132">
        <f t="shared" ca="1" si="227"/>
        <v>1490.0464721200001</v>
      </c>
      <c r="C777" s="6">
        <f t="shared" si="231"/>
        <v>1000</v>
      </c>
      <c r="D777" s="12">
        <f ca="1">IF(A777&lt;$B$1,VLOOKUP(A777,[1]DI!$A$4:$B$15000,2,FALSE),0)</f>
        <v>0</v>
      </c>
      <c r="E777" s="13">
        <f t="shared" ca="1" si="232"/>
        <v>1</v>
      </c>
      <c r="F777" s="13">
        <f ca="1">(TRUNC(PRODUCT($E$12:$E776),16))</f>
        <v>1.16047009388853</v>
      </c>
      <c r="G777" s="13">
        <f t="shared" si="233"/>
        <v>1</v>
      </c>
      <c r="H777" s="13">
        <f t="shared" ca="1" si="234"/>
        <v>1.16047009</v>
      </c>
      <c r="I777" s="128">
        <f t="shared" si="226"/>
        <v>0.13200000000000001</v>
      </c>
      <c r="J777" s="34">
        <f t="shared" si="235"/>
        <v>44120</v>
      </c>
      <c r="K777" s="2">
        <f t="shared" si="236"/>
        <v>524</v>
      </c>
      <c r="L777" s="129">
        <f t="shared" si="228"/>
        <v>119</v>
      </c>
      <c r="M777" s="130">
        <f t="shared" si="229"/>
        <v>1.272691614</v>
      </c>
      <c r="N777" s="11">
        <f t="shared" ca="1" si="237"/>
        <v>1.4769205519999999</v>
      </c>
      <c r="O777" s="17">
        <f t="shared" si="238"/>
        <v>0</v>
      </c>
      <c r="P777" s="13">
        <f t="shared" ca="1" si="239"/>
        <v>476.92055199999999</v>
      </c>
      <c r="Q777" s="13">
        <f t="shared" ca="1" si="230"/>
        <v>13.12592012</v>
      </c>
      <c r="R777" s="20">
        <f t="shared" si="224"/>
        <v>0</v>
      </c>
      <c r="S777" s="13">
        <f t="shared" si="240"/>
        <v>0</v>
      </c>
      <c r="T777" s="4" t="str">
        <f t="shared" si="241"/>
        <v>A+J=</v>
      </c>
      <c r="U777" s="34">
        <f t="shared" si="242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25"/>
        <v>44886</v>
      </c>
      <c r="B778" s="132">
        <f t="shared" ca="1" si="227"/>
        <v>1490.0464721200001</v>
      </c>
      <c r="C778" s="6">
        <f t="shared" si="231"/>
        <v>1000</v>
      </c>
      <c r="D778" s="12">
        <f ca="1">IF(A778&lt;$B$1,VLOOKUP(A778,[1]DI!$A$4:$B$15000,2,FALSE),0)</f>
        <v>0.13650000000000001</v>
      </c>
      <c r="E778" s="13">
        <f t="shared" ca="1" si="232"/>
        <v>1.00050788</v>
      </c>
      <c r="F778" s="13">
        <f ca="1">(TRUNC(PRODUCT($E$12:$E777),16))</f>
        <v>1.16047009388853</v>
      </c>
      <c r="G778" s="13">
        <f t="shared" si="233"/>
        <v>1</v>
      </c>
      <c r="H778" s="13">
        <f t="shared" ca="1" si="234"/>
        <v>1.16047009</v>
      </c>
      <c r="I778" s="128">
        <f t="shared" si="226"/>
        <v>0.13200000000000001</v>
      </c>
      <c r="J778" s="34">
        <f t="shared" si="235"/>
        <v>44120</v>
      </c>
      <c r="K778" s="2">
        <f t="shared" si="236"/>
        <v>525</v>
      </c>
      <c r="L778" s="129">
        <f t="shared" si="228"/>
        <v>119</v>
      </c>
      <c r="M778" s="130">
        <f t="shared" si="229"/>
        <v>1.272691614</v>
      </c>
      <c r="N778" s="11">
        <f t="shared" ca="1" si="237"/>
        <v>1.4769205519999999</v>
      </c>
      <c r="O778" s="17">
        <f t="shared" si="238"/>
        <v>0</v>
      </c>
      <c r="P778" s="13">
        <f t="shared" ca="1" si="239"/>
        <v>476.92055199999999</v>
      </c>
      <c r="Q778" s="13">
        <f t="shared" ca="1" si="230"/>
        <v>13.12592012</v>
      </c>
      <c r="R778" s="20">
        <f t="shared" si="224"/>
        <v>0</v>
      </c>
      <c r="S778" s="13">
        <f t="shared" si="240"/>
        <v>0</v>
      </c>
      <c r="T778" s="4" t="str">
        <f t="shared" si="241"/>
        <v>A+J=</v>
      </c>
      <c r="U778" s="34">
        <f t="shared" si="242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25"/>
        <v>44887</v>
      </c>
      <c r="B779" s="132">
        <f t="shared" ca="1" si="227"/>
        <v>1491.52377512</v>
      </c>
      <c r="C779" s="6">
        <f t="shared" si="231"/>
        <v>1000</v>
      </c>
      <c r="D779" s="12">
        <f ca="1">IF(A779&lt;$B$1,VLOOKUP(A779,[1]DI!$A$4:$B$15000,2,FALSE),0)</f>
        <v>0.13650000000000001</v>
      </c>
      <c r="E779" s="13">
        <f t="shared" ca="1" si="232"/>
        <v>1.00050788</v>
      </c>
      <c r="F779" s="13">
        <f ca="1">(TRUNC(PRODUCT($E$12:$E778),16))</f>
        <v>1.1610594734398101</v>
      </c>
      <c r="G779" s="13">
        <f t="shared" si="233"/>
        <v>1</v>
      </c>
      <c r="H779" s="13">
        <f t="shared" ca="1" si="234"/>
        <v>1.1610594700000001</v>
      </c>
      <c r="I779" s="128">
        <f t="shared" si="226"/>
        <v>0.13200000000000001</v>
      </c>
      <c r="J779" s="34">
        <f t="shared" si="235"/>
        <v>44120</v>
      </c>
      <c r="K779" s="2">
        <f t="shared" si="236"/>
        <v>526</v>
      </c>
      <c r="L779" s="129">
        <f t="shared" si="228"/>
        <v>120</v>
      </c>
      <c r="M779" s="130">
        <f t="shared" si="229"/>
        <v>1.273317942</v>
      </c>
      <c r="N779" s="11">
        <f t="shared" ca="1" si="237"/>
        <v>1.4783978550000001</v>
      </c>
      <c r="O779" s="17">
        <f t="shared" si="238"/>
        <v>0</v>
      </c>
      <c r="P779" s="13">
        <f t="shared" ca="1" si="239"/>
        <v>478.39785499999999</v>
      </c>
      <c r="Q779" s="13">
        <f t="shared" ca="1" si="230"/>
        <v>13.12592012</v>
      </c>
      <c r="R779" s="20">
        <f t="shared" si="224"/>
        <v>0</v>
      </c>
      <c r="S779" s="13">
        <f t="shared" si="240"/>
        <v>0</v>
      </c>
      <c r="T779" s="4" t="str">
        <f t="shared" si="241"/>
        <v>A+J=</v>
      </c>
      <c r="U779" s="34">
        <f t="shared" si="242"/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25"/>
        <v>44888</v>
      </c>
      <c r="B780" s="132">
        <f t="shared" ca="1" si="227"/>
        <v>1493.0025571200001</v>
      </c>
      <c r="C780" s="6">
        <f t="shared" si="231"/>
        <v>1000</v>
      </c>
      <c r="D780" s="12">
        <f ca="1">IF(A780&lt;$B$1,VLOOKUP(A780,[1]DI!$A$4:$B$15000,2,FALSE),0)</f>
        <v>0.13650000000000001</v>
      </c>
      <c r="E780" s="13">
        <f t="shared" ca="1" si="232"/>
        <v>1.00050788</v>
      </c>
      <c r="F780" s="13">
        <f ca="1">(TRUNC(PRODUCT($E$12:$E779),16))</f>
        <v>1.16164915232518</v>
      </c>
      <c r="G780" s="13">
        <f t="shared" si="233"/>
        <v>1</v>
      </c>
      <c r="H780" s="13">
        <f t="shared" ca="1" si="234"/>
        <v>1.1616491499999999</v>
      </c>
      <c r="I780" s="128">
        <f t="shared" si="226"/>
        <v>0.13200000000000001</v>
      </c>
      <c r="J780" s="34">
        <f t="shared" si="235"/>
        <v>44120</v>
      </c>
      <c r="K780" s="2">
        <f t="shared" si="236"/>
        <v>527</v>
      </c>
      <c r="L780" s="129">
        <f t="shared" si="228"/>
        <v>121</v>
      </c>
      <c r="M780" s="130">
        <f t="shared" si="229"/>
        <v>1.2739445789999999</v>
      </c>
      <c r="N780" s="11">
        <f t="shared" ca="1" si="237"/>
        <v>1.4798766370000001</v>
      </c>
      <c r="O780" s="17">
        <f t="shared" si="238"/>
        <v>0</v>
      </c>
      <c r="P780" s="13">
        <f t="shared" ca="1" si="239"/>
        <v>479.87663700000002</v>
      </c>
      <c r="Q780" s="13">
        <f t="shared" ca="1" si="230"/>
        <v>13.12592012</v>
      </c>
      <c r="R780" s="20">
        <f t="shared" ref="R780:R820" si="243">IF($O780&gt;0,VLOOKUP($O780,$X$12:$AD$29,7),0)</f>
        <v>0</v>
      </c>
      <c r="S780" s="13">
        <f t="shared" si="240"/>
        <v>0</v>
      </c>
      <c r="T780" s="4" t="str">
        <f t="shared" si="241"/>
        <v>A+J=</v>
      </c>
      <c r="U780" s="34">
        <f t="shared" si="242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20" si="244">(A780+1)</f>
        <v>44889</v>
      </c>
      <c r="B781" s="132">
        <f t="shared" ca="1" si="227"/>
        <v>1494.4828191199999</v>
      </c>
      <c r="C781" s="6">
        <f t="shared" si="231"/>
        <v>1000</v>
      </c>
      <c r="D781" s="12">
        <f ca="1">IF(A781&lt;$B$1,VLOOKUP(A781,[1]DI!$A$4:$B$15000,2,FALSE),0)</f>
        <v>0.13650000000000001</v>
      </c>
      <c r="E781" s="13">
        <f t="shared" ca="1" si="232"/>
        <v>1.00050788</v>
      </c>
      <c r="F781" s="13">
        <f ca="1">(TRUNC(PRODUCT($E$12:$E780),16))</f>
        <v>1.16223913069667</v>
      </c>
      <c r="G781" s="13">
        <f t="shared" si="233"/>
        <v>1</v>
      </c>
      <c r="H781" s="13">
        <f t="shared" ca="1" si="234"/>
        <v>1.1622391299999999</v>
      </c>
      <c r="I781" s="128">
        <f t="shared" ref="I781:I820" si="245">I780</f>
        <v>0.13200000000000001</v>
      </c>
      <c r="J781" s="34">
        <f t="shared" si="235"/>
        <v>44120</v>
      </c>
      <c r="K781" s="2">
        <f t="shared" si="236"/>
        <v>528</v>
      </c>
      <c r="L781" s="129">
        <f t="shared" si="228"/>
        <v>122</v>
      </c>
      <c r="M781" s="130">
        <f t="shared" si="229"/>
        <v>1.274571524</v>
      </c>
      <c r="N781" s="11">
        <f t="shared" ca="1" si="237"/>
        <v>1.4813568989999999</v>
      </c>
      <c r="O781" s="17">
        <f t="shared" si="238"/>
        <v>0</v>
      </c>
      <c r="P781" s="13">
        <f t="shared" ca="1" si="239"/>
        <v>481.356899</v>
      </c>
      <c r="Q781" s="13">
        <f t="shared" ca="1" si="230"/>
        <v>13.12592012</v>
      </c>
      <c r="R781" s="20">
        <f t="shared" si="243"/>
        <v>0</v>
      </c>
      <c r="S781" s="13">
        <f t="shared" si="240"/>
        <v>0</v>
      </c>
      <c r="T781" s="4" t="str">
        <f t="shared" si="241"/>
        <v>A+J=</v>
      </c>
      <c r="U781" s="34">
        <f t="shared" si="242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44"/>
        <v>44890</v>
      </c>
      <c r="B782" s="132">
        <f t="shared" ca="1" si="227"/>
        <v>1495.9645611200001</v>
      </c>
      <c r="C782" s="6">
        <f t="shared" si="231"/>
        <v>1000</v>
      </c>
      <c r="D782" s="12">
        <f ca="1">IF(A782&lt;$B$1,VLOOKUP(A782,[1]DI!$A$4:$B$15000,2,FALSE),0)</f>
        <v>0.13650000000000001</v>
      </c>
      <c r="E782" s="13">
        <f t="shared" ca="1" si="232"/>
        <v>1.00050788</v>
      </c>
      <c r="F782" s="13">
        <f ca="1">(TRUNC(PRODUCT($E$12:$E781),16))</f>
        <v>1.16282940870637</v>
      </c>
      <c r="G782" s="13">
        <f t="shared" si="233"/>
        <v>1</v>
      </c>
      <c r="H782" s="13">
        <f t="shared" ca="1" si="234"/>
        <v>1.1628294100000001</v>
      </c>
      <c r="I782" s="128">
        <f t="shared" si="245"/>
        <v>0.13200000000000001</v>
      </c>
      <c r="J782" s="34">
        <f t="shared" si="235"/>
        <v>44120</v>
      </c>
      <c r="K782" s="2">
        <f t="shared" si="236"/>
        <v>529</v>
      </c>
      <c r="L782" s="129">
        <f t="shared" si="228"/>
        <v>123</v>
      </c>
      <c r="M782" s="130">
        <f t="shared" si="229"/>
        <v>1.275198777</v>
      </c>
      <c r="N782" s="11">
        <f t="shared" ca="1" si="237"/>
        <v>1.4828386410000001</v>
      </c>
      <c r="O782" s="17">
        <f t="shared" si="238"/>
        <v>0</v>
      </c>
      <c r="P782" s="13">
        <f t="shared" ca="1" si="239"/>
        <v>482.838641</v>
      </c>
      <c r="Q782" s="13">
        <f t="shared" ca="1" si="230"/>
        <v>13.12592012</v>
      </c>
      <c r="R782" s="20">
        <f t="shared" si="243"/>
        <v>0</v>
      </c>
      <c r="S782" s="13">
        <f t="shared" si="240"/>
        <v>0</v>
      </c>
      <c r="T782" s="4" t="str">
        <f t="shared" si="241"/>
        <v>A+J=</v>
      </c>
      <c r="U782" s="34">
        <f t="shared" si="242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44"/>
        <v>44891</v>
      </c>
      <c r="B783" s="132">
        <f t="shared" ca="1" si="227"/>
        <v>1497.4477871200002</v>
      </c>
      <c r="C783" s="6">
        <f t="shared" si="231"/>
        <v>1000</v>
      </c>
      <c r="D783" s="12">
        <f ca="1">IF(A783&lt;$B$1,VLOOKUP(A783,[1]DI!$A$4:$B$15000,2,FALSE),0)</f>
        <v>0</v>
      </c>
      <c r="E783" s="13">
        <f t="shared" ca="1" si="232"/>
        <v>1</v>
      </c>
      <c r="F783" s="13">
        <f ca="1">(TRUNC(PRODUCT($E$12:$E782),16))</f>
        <v>1.1634199865064601</v>
      </c>
      <c r="G783" s="13">
        <f t="shared" si="233"/>
        <v>1</v>
      </c>
      <c r="H783" s="13">
        <f t="shared" ca="1" si="234"/>
        <v>1.16341999</v>
      </c>
      <c r="I783" s="128">
        <f t="shared" si="245"/>
        <v>0.13200000000000001</v>
      </c>
      <c r="J783" s="34">
        <f t="shared" si="235"/>
        <v>44120</v>
      </c>
      <c r="K783" s="2">
        <f t="shared" si="236"/>
        <v>529</v>
      </c>
      <c r="L783" s="129">
        <f t="shared" si="228"/>
        <v>124</v>
      </c>
      <c r="M783" s="130">
        <f t="shared" si="229"/>
        <v>1.275826339</v>
      </c>
      <c r="N783" s="11">
        <f t="shared" ca="1" si="237"/>
        <v>1.484321867</v>
      </c>
      <c r="O783" s="17">
        <f t="shared" si="238"/>
        <v>0</v>
      </c>
      <c r="P783" s="13">
        <f t="shared" ca="1" si="239"/>
        <v>484.321867</v>
      </c>
      <c r="Q783" s="13">
        <f t="shared" ca="1" si="230"/>
        <v>13.12592012</v>
      </c>
      <c r="R783" s="20">
        <f t="shared" si="243"/>
        <v>0</v>
      </c>
      <c r="S783" s="13">
        <f t="shared" si="240"/>
        <v>0</v>
      </c>
      <c r="T783" s="4" t="str">
        <f t="shared" si="241"/>
        <v>A+J=</v>
      </c>
      <c r="U783" s="34">
        <f t="shared" si="242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44"/>
        <v>44892</v>
      </c>
      <c r="B784" s="132">
        <f t="shared" ca="1" si="227"/>
        <v>1497.4477871200002</v>
      </c>
      <c r="C784" s="6">
        <f t="shared" si="231"/>
        <v>1000</v>
      </c>
      <c r="D784" s="12">
        <f ca="1">IF(A784&lt;$B$1,VLOOKUP(A784,[1]DI!$A$4:$B$15000,2,FALSE),0)</f>
        <v>0</v>
      </c>
      <c r="E784" s="13">
        <f t="shared" ca="1" si="232"/>
        <v>1</v>
      </c>
      <c r="F784" s="13">
        <f ca="1">(TRUNC(PRODUCT($E$12:$E783),16))</f>
        <v>1.1634199865064601</v>
      </c>
      <c r="G784" s="13">
        <f t="shared" si="233"/>
        <v>1</v>
      </c>
      <c r="H784" s="13">
        <f t="shared" ca="1" si="234"/>
        <v>1.16341999</v>
      </c>
      <c r="I784" s="128">
        <f t="shared" si="245"/>
        <v>0.13200000000000001</v>
      </c>
      <c r="J784" s="34">
        <f t="shared" si="235"/>
        <v>44120</v>
      </c>
      <c r="K784" s="2">
        <f t="shared" si="236"/>
        <v>529</v>
      </c>
      <c r="L784" s="129">
        <f t="shared" si="228"/>
        <v>124</v>
      </c>
      <c r="M784" s="130">
        <f t="shared" si="229"/>
        <v>1.275826339</v>
      </c>
      <c r="N784" s="11">
        <f t="shared" ca="1" si="237"/>
        <v>1.484321867</v>
      </c>
      <c r="O784" s="17">
        <f t="shared" si="238"/>
        <v>0</v>
      </c>
      <c r="P784" s="13">
        <f t="shared" ca="1" si="239"/>
        <v>484.321867</v>
      </c>
      <c r="Q784" s="13">
        <f t="shared" ca="1" si="230"/>
        <v>13.12592012</v>
      </c>
      <c r="R784" s="20">
        <f t="shared" si="243"/>
        <v>0</v>
      </c>
      <c r="S784" s="13">
        <f t="shared" si="240"/>
        <v>0</v>
      </c>
      <c r="T784" s="4" t="str">
        <f t="shared" si="241"/>
        <v>A+J=</v>
      </c>
      <c r="U784" s="34">
        <f t="shared" si="242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44"/>
        <v>44893</v>
      </c>
      <c r="B785" s="132">
        <f t="shared" ca="1" si="227"/>
        <v>1497.4477871200002</v>
      </c>
      <c r="C785" s="6">
        <f t="shared" si="231"/>
        <v>1000</v>
      </c>
      <c r="D785" s="12">
        <f ca="1">IF(A785&lt;$B$1,VLOOKUP(A785,[1]DI!$A$4:$B$15000,2,FALSE),0)</f>
        <v>0.13650000000000001</v>
      </c>
      <c r="E785" s="13">
        <f t="shared" ca="1" si="232"/>
        <v>1.00050788</v>
      </c>
      <c r="F785" s="13">
        <f ca="1">(TRUNC(PRODUCT($E$12:$E784),16))</f>
        <v>1.1634199865064601</v>
      </c>
      <c r="G785" s="13">
        <f t="shared" si="233"/>
        <v>1</v>
      </c>
      <c r="H785" s="13">
        <f t="shared" ca="1" si="234"/>
        <v>1.16341999</v>
      </c>
      <c r="I785" s="128">
        <f t="shared" si="245"/>
        <v>0.13200000000000001</v>
      </c>
      <c r="J785" s="34">
        <f t="shared" si="235"/>
        <v>44120</v>
      </c>
      <c r="K785" s="2">
        <f t="shared" si="236"/>
        <v>530</v>
      </c>
      <c r="L785" s="129">
        <f t="shared" si="228"/>
        <v>124</v>
      </c>
      <c r="M785" s="130">
        <f t="shared" si="229"/>
        <v>1.275826339</v>
      </c>
      <c r="N785" s="11">
        <f t="shared" ca="1" si="237"/>
        <v>1.484321867</v>
      </c>
      <c r="O785" s="17">
        <f t="shared" si="238"/>
        <v>0</v>
      </c>
      <c r="P785" s="13">
        <f t="shared" ca="1" si="239"/>
        <v>484.321867</v>
      </c>
      <c r="Q785" s="13">
        <f t="shared" ca="1" si="230"/>
        <v>13.12592012</v>
      </c>
      <c r="R785" s="20">
        <f t="shared" si="243"/>
        <v>0</v>
      </c>
      <c r="S785" s="13">
        <f t="shared" si="240"/>
        <v>0</v>
      </c>
      <c r="T785" s="4" t="str">
        <f t="shared" si="241"/>
        <v>A+J=</v>
      </c>
      <c r="U785" s="34">
        <f t="shared" si="242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44"/>
        <v>44894</v>
      </c>
      <c r="B786" s="132">
        <f t="shared" ca="1" si="227"/>
        <v>1498.9324831200001</v>
      </c>
      <c r="C786" s="6">
        <f t="shared" si="231"/>
        <v>1000</v>
      </c>
      <c r="D786" s="12">
        <f ca="1">IF(A786&lt;$B$1,VLOOKUP(A786,[1]DI!$A$4:$B$15000,2,FALSE),0)</f>
        <v>0.13650000000000001</v>
      </c>
      <c r="E786" s="13">
        <f t="shared" ca="1" si="232"/>
        <v>1.00050788</v>
      </c>
      <c r="F786" s="13">
        <f ca="1">(TRUNC(PRODUCT($E$12:$E785),16))</f>
        <v>1.16401086424921</v>
      </c>
      <c r="G786" s="13">
        <f t="shared" si="233"/>
        <v>1</v>
      </c>
      <c r="H786" s="13">
        <f t="shared" ca="1" si="234"/>
        <v>1.1640108600000001</v>
      </c>
      <c r="I786" s="128">
        <f t="shared" si="245"/>
        <v>0.13200000000000001</v>
      </c>
      <c r="J786" s="34">
        <f t="shared" si="235"/>
        <v>44120</v>
      </c>
      <c r="K786" s="2">
        <f t="shared" si="236"/>
        <v>531</v>
      </c>
      <c r="L786" s="129">
        <f t="shared" si="228"/>
        <v>125</v>
      </c>
      <c r="M786" s="130">
        <f t="shared" si="229"/>
        <v>1.27645421</v>
      </c>
      <c r="N786" s="11">
        <f t="shared" ca="1" si="237"/>
        <v>1.4858065629999999</v>
      </c>
      <c r="O786" s="17">
        <f t="shared" si="238"/>
        <v>0</v>
      </c>
      <c r="P786" s="13">
        <f t="shared" ca="1" si="239"/>
        <v>485.80656299999998</v>
      </c>
      <c r="Q786" s="13">
        <f t="shared" ca="1" si="230"/>
        <v>13.12592012</v>
      </c>
      <c r="R786" s="20">
        <f t="shared" si="243"/>
        <v>0</v>
      </c>
      <c r="S786" s="13">
        <f t="shared" si="240"/>
        <v>0</v>
      </c>
      <c r="T786" s="4" t="str">
        <f t="shared" si="241"/>
        <v>A+J=</v>
      </c>
      <c r="U786" s="34">
        <f t="shared" si="242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44"/>
        <v>44895</v>
      </c>
      <c r="B787" s="132">
        <f t="shared" ca="1" si="227"/>
        <v>1500.41867712</v>
      </c>
      <c r="C787" s="6">
        <f t="shared" si="231"/>
        <v>1000</v>
      </c>
      <c r="D787" s="12">
        <f ca="1">IF(A787&lt;$B$1,VLOOKUP(A787,[1]DI!$A$4:$B$15000,2,FALSE),0)</f>
        <v>0.13650000000000001</v>
      </c>
      <c r="E787" s="13">
        <f t="shared" ca="1" si="232"/>
        <v>1.00050788</v>
      </c>
      <c r="F787" s="13">
        <f ca="1">(TRUNC(PRODUCT($E$12:$E786),16))</f>
        <v>1.1646020420869401</v>
      </c>
      <c r="G787" s="13">
        <f t="shared" si="233"/>
        <v>1</v>
      </c>
      <c r="H787" s="13">
        <f t="shared" ca="1" si="234"/>
        <v>1.1646020399999999</v>
      </c>
      <c r="I787" s="128">
        <f t="shared" si="245"/>
        <v>0.13200000000000001</v>
      </c>
      <c r="J787" s="34">
        <f t="shared" si="235"/>
        <v>44120</v>
      </c>
      <c r="K787" s="2">
        <f t="shared" si="236"/>
        <v>532</v>
      </c>
      <c r="L787" s="129">
        <f t="shared" si="228"/>
        <v>126</v>
      </c>
      <c r="M787" s="130">
        <f t="shared" si="229"/>
        <v>1.2770823899999999</v>
      </c>
      <c r="N787" s="11">
        <f t="shared" ca="1" si="237"/>
        <v>1.4872927570000001</v>
      </c>
      <c r="O787" s="17">
        <f t="shared" si="238"/>
        <v>0</v>
      </c>
      <c r="P787" s="13">
        <f t="shared" ca="1" si="239"/>
        <v>487.29275699999999</v>
      </c>
      <c r="Q787" s="13">
        <f t="shared" ca="1" si="230"/>
        <v>13.12592012</v>
      </c>
      <c r="R787" s="20">
        <f t="shared" si="243"/>
        <v>0</v>
      </c>
      <c r="S787" s="13">
        <f t="shared" si="240"/>
        <v>0</v>
      </c>
      <c r="T787" s="4" t="str">
        <f t="shared" si="241"/>
        <v>A+J=</v>
      </c>
      <c r="U787" s="34">
        <f t="shared" si="242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44"/>
        <v>44896</v>
      </c>
      <c r="B788" s="132">
        <f t="shared" ca="1" si="227"/>
        <v>1501.9063571199999</v>
      </c>
      <c r="C788" s="6">
        <f t="shared" si="231"/>
        <v>1000</v>
      </c>
      <c r="D788" s="12">
        <f ca="1">IF(A788&lt;$B$1,VLOOKUP(A788,[1]DI!$A$4:$B$15000,2,FALSE),0)</f>
        <v>0.13650000000000001</v>
      </c>
      <c r="E788" s="13">
        <f t="shared" ca="1" si="232"/>
        <v>1.00050788</v>
      </c>
      <c r="F788" s="13">
        <f ca="1">(TRUNC(PRODUCT($E$12:$E787),16))</f>
        <v>1.16519352017208</v>
      </c>
      <c r="G788" s="13">
        <f t="shared" si="233"/>
        <v>1</v>
      </c>
      <c r="H788" s="13">
        <f t="shared" ca="1" si="234"/>
        <v>1.1651935200000001</v>
      </c>
      <c r="I788" s="128">
        <f t="shared" si="245"/>
        <v>0.13200000000000001</v>
      </c>
      <c r="J788" s="34">
        <f t="shared" si="235"/>
        <v>44120</v>
      </c>
      <c r="K788" s="2">
        <f t="shared" si="236"/>
        <v>533</v>
      </c>
      <c r="L788" s="129">
        <f t="shared" si="228"/>
        <v>127</v>
      </c>
      <c r="M788" s="130">
        <f t="shared" si="229"/>
        <v>1.277710879</v>
      </c>
      <c r="N788" s="11">
        <f t="shared" ca="1" si="237"/>
        <v>1.488780437</v>
      </c>
      <c r="O788" s="17">
        <f t="shared" si="238"/>
        <v>0</v>
      </c>
      <c r="P788" s="13">
        <f t="shared" ca="1" si="239"/>
        <v>488.78043700000001</v>
      </c>
      <c r="Q788" s="13">
        <f t="shared" ca="1" si="230"/>
        <v>13.12592012</v>
      </c>
      <c r="R788" s="20">
        <f t="shared" si="243"/>
        <v>0</v>
      </c>
      <c r="S788" s="13">
        <f t="shared" si="240"/>
        <v>0</v>
      </c>
      <c r="T788" s="4" t="str">
        <f t="shared" si="241"/>
        <v>A+J=</v>
      </c>
      <c r="U788" s="34">
        <f t="shared" si="242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44"/>
        <v>44897</v>
      </c>
      <c r="B789" s="132">
        <f t="shared" ca="1" si="227"/>
        <v>1503.39552512</v>
      </c>
      <c r="C789" s="6">
        <f t="shared" si="231"/>
        <v>1000</v>
      </c>
      <c r="D789" s="12">
        <f ca="1">IF(A789&lt;$B$1,VLOOKUP(A789,[1]DI!$A$4:$B$15000,2,FALSE),0)</f>
        <v>0.13650000000000001</v>
      </c>
      <c r="E789" s="13">
        <f t="shared" ca="1" si="232"/>
        <v>1.00050788</v>
      </c>
      <c r="F789" s="13">
        <f ca="1">(TRUNC(PRODUCT($E$12:$E788),16))</f>
        <v>1.1657852986571</v>
      </c>
      <c r="G789" s="13">
        <f t="shared" si="233"/>
        <v>1</v>
      </c>
      <c r="H789" s="13">
        <f t="shared" ca="1" si="234"/>
        <v>1.1657853</v>
      </c>
      <c r="I789" s="128">
        <f t="shared" si="245"/>
        <v>0.13200000000000001</v>
      </c>
      <c r="J789" s="34">
        <f t="shared" si="235"/>
        <v>44120</v>
      </c>
      <c r="K789" s="2">
        <f t="shared" si="236"/>
        <v>534</v>
      </c>
      <c r="L789" s="129">
        <f t="shared" si="228"/>
        <v>128</v>
      </c>
      <c r="M789" s="130">
        <f t="shared" si="229"/>
        <v>1.278339678</v>
      </c>
      <c r="N789" s="11">
        <f t="shared" ca="1" si="237"/>
        <v>1.4902696049999999</v>
      </c>
      <c r="O789" s="17">
        <f t="shared" si="238"/>
        <v>0</v>
      </c>
      <c r="P789" s="13">
        <f t="shared" ca="1" si="239"/>
        <v>490.26960500000001</v>
      </c>
      <c r="Q789" s="13">
        <f t="shared" ca="1" si="230"/>
        <v>13.12592012</v>
      </c>
      <c r="R789" s="20">
        <f t="shared" si="243"/>
        <v>0</v>
      </c>
      <c r="S789" s="13">
        <f t="shared" si="240"/>
        <v>0</v>
      </c>
      <c r="T789" s="4" t="str">
        <f t="shared" si="241"/>
        <v>A+J=</v>
      </c>
      <c r="U789" s="34">
        <f t="shared" si="242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44"/>
        <v>44898</v>
      </c>
      <c r="B790" s="132">
        <f t="shared" ca="1" si="227"/>
        <v>1504.8861821200001</v>
      </c>
      <c r="C790" s="6">
        <f t="shared" si="231"/>
        <v>1000</v>
      </c>
      <c r="D790" s="12">
        <f ca="1">IF(A790&lt;$B$1,VLOOKUP(A790,[1]DI!$A$4:$B$15000,2,FALSE),0)</f>
        <v>0</v>
      </c>
      <c r="E790" s="13">
        <f t="shared" ca="1" si="232"/>
        <v>1</v>
      </c>
      <c r="F790" s="13">
        <f ca="1">(TRUNC(PRODUCT($E$12:$E789),16))</f>
        <v>1.1663773776945801</v>
      </c>
      <c r="G790" s="13">
        <f t="shared" si="233"/>
        <v>1</v>
      </c>
      <c r="H790" s="13">
        <f t="shared" ca="1" si="234"/>
        <v>1.1663773799999999</v>
      </c>
      <c r="I790" s="128">
        <f t="shared" si="245"/>
        <v>0.13200000000000001</v>
      </c>
      <c r="J790" s="34">
        <f t="shared" si="235"/>
        <v>44120</v>
      </c>
      <c r="K790" s="2">
        <f t="shared" si="236"/>
        <v>534</v>
      </c>
      <c r="L790" s="129">
        <f t="shared" si="228"/>
        <v>129</v>
      </c>
      <c r="M790" s="130">
        <f t="shared" si="229"/>
        <v>1.2789687860000001</v>
      </c>
      <c r="N790" s="11">
        <f t="shared" ca="1" si="237"/>
        <v>1.4917602619999999</v>
      </c>
      <c r="O790" s="17">
        <f t="shared" si="238"/>
        <v>0</v>
      </c>
      <c r="P790" s="13">
        <f t="shared" ca="1" si="239"/>
        <v>491.76026200000001</v>
      </c>
      <c r="Q790" s="13">
        <f t="shared" ca="1" si="230"/>
        <v>13.12592012</v>
      </c>
      <c r="R790" s="20">
        <f t="shared" si="243"/>
        <v>0</v>
      </c>
      <c r="S790" s="13">
        <f t="shared" si="240"/>
        <v>0</v>
      </c>
      <c r="T790" s="4" t="str">
        <f t="shared" si="241"/>
        <v>A+J=</v>
      </c>
      <c r="U790" s="34">
        <f t="shared" si="242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44"/>
        <v>44899</v>
      </c>
      <c r="B791" s="132">
        <f t="shared" ca="1" si="227"/>
        <v>1504.8861821200001</v>
      </c>
      <c r="C791" s="6">
        <f t="shared" si="231"/>
        <v>1000</v>
      </c>
      <c r="D791" s="12">
        <f ca="1">IF(A791&lt;$B$1,VLOOKUP(A791,[1]DI!$A$4:$B$15000,2,FALSE),0)</f>
        <v>0</v>
      </c>
      <c r="E791" s="13">
        <f t="shared" ca="1" si="232"/>
        <v>1</v>
      </c>
      <c r="F791" s="13">
        <f ca="1">(TRUNC(PRODUCT($E$12:$E790),16))</f>
        <v>1.1663773776945801</v>
      </c>
      <c r="G791" s="13">
        <f t="shared" si="233"/>
        <v>1</v>
      </c>
      <c r="H791" s="13">
        <f t="shared" ca="1" si="234"/>
        <v>1.1663773799999999</v>
      </c>
      <c r="I791" s="128">
        <f t="shared" si="245"/>
        <v>0.13200000000000001</v>
      </c>
      <c r="J791" s="34">
        <f t="shared" si="235"/>
        <v>44120</v>
      </c>
      <c r="K791" s="2">
        <f t="shared" si="236"/>
        <v>534</v>
      </c>
      <c r="L791" s="129">
        <f t="shared" si="228"/>
        <v>129</v>
      </c>
      <c r="M791" s="130">
        <f t="shared" si="229"/>
        <v>1.2789687860000001</v>
      </c>
      <c r="N791" s="11">
        <f t="shared" ca="1" si="237"/>
        <v>1.4917602619999999</v>
      </c>
      <c r="O791" s="17">
        <f t="shared" si="238"/>
        <v>0</v>
      </c>
      <c r="P791" s="13">
        <f t="shared" ca="1" si="239"/>
        <v>491.76026200000001</v>
      </c>
      <c r="Q791" s="13">
        <f t="shared" ca="1" si="230"/>
        <v>13.12592012</v>
      </c>
      <c r="R791" s="20">
        <f t="shared" si="243"/>
        <v>0</v>
      </c>
      <c r="S791" s="13">
        <f t="shared" si="240"/>
        <v>0</v>
      </c>
      <c r="T791" s="4" t="str">
        <f t="shared" si="241"/>
        <v>A+J=</v>
      </c>
      <c r="U791" s="34">
        <f t="shared" si="242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44"/>
        <v>44900</v>
      </c>
      <c r="B792" s="132">
        <f t="shared" ca="1" si="227"/>
        <v>1504.8861821200001</v>
      </c>
      <c r="C792" s="6">
        <f t="shared" si="231"/>
        <v>1000</v>
      </c>
      <c r="D792" s="12">
        <f ca="1">IF(A792&lt;$B$1,VLOOKUP(A792,[1]DI!$A$4:$B$15000,2,FALSE),0)</f>
        <v>0.13650000000000001</v>
      </c>
      <c r="E792" s="13">
        <f t="shared" ca="1" si="232"/>
        <v>1.00050788</v>
      </c>
      <c r="F792" s="13">
        <f ca="1">(TRUNC(PRODUCT($E$12:$E791),16))</f>
        <v>1.1663773776945801</v>
      </c>
      <c r="G792" s="13">
        <f t="shared" si="233"/>
        <v>1</v>
      </c>
      <c r="H792" s="13">
        <f t="shared" ca="1" si="234"/>
        <v>1.1663773799999999</v>
      </c>
      <c r="I792" s="128">
        <f t="shared" si="245"/>
        <v>0.13200000000000001</v>
      </c>
      <c r="J792" s="34">
        <f t="shared" si="235"/>
        <v>44120</v>
      </c>
      <c r="K792" s="2">
        <f t="shared" si="236"/>
        <v>535</v>
      </c>
      <c r="L792" s="129">
        <f t="shared" si="228"/>
        <v>129</v>
      </c>
      <c r="M792" s="130">
        <f t="shared" si="229"/>
        <v>1.2789687860000001</v>
      </c>
      <c r="N792" s="11">
        <f t="shared" ca="1" si="237"/>
        <v>1.4917602619999999</v>
      </c>
      <c r="O792" s="17">
        <f t="shared" si="238"/>
        <v>0</v>
      </c>
      <c r="P792" s="13">
        <f t="shared" ca="1" si="239"/>
        <v>491.76026200000001</v>
      </c>
      <c r="Q792" s="13">
        <f t="shared" ca="1" si="230"/>
        <v>13.12592012</v>
      </c>
      <c r="R792" s="20">
        <f t="shared" si="243"/>
        <v>0</v>
      </c>
      <c r="S792" s="13">
        <f t="shared" si="240"/>
        <v>0</v>
      </c>
      <c r="T792" s="4" t="str">
        <f t="shared" si="241"/>
        <v>A+J=</v>
      </c>
      <c r="U792" s="34">
        <f t="shared" si="242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44"/>
        <v>44901</v>
      </c>
      <c r="B793" s="132">
        <f t="shared" ca="1" si="227"/>
        <v>1506.3783281200001</v>
      </c>
      <c r="C793" s="6">
        <f t="shared" si="231"/>
        <v>1000</v>
      </c>
      <c r="D793" s="12">
        <f ca="1">IF(A793&lt;$B$1,VLOOKUP(A793,[1]DI!$A$4:$B$15000,2,FALSE),0)</f>
        <v>0.13650000000000001</v>
      </c>
      <c r="E793" s="13">
        <f t="shared" ca="1" si="232"/>
        <v>1.00050788</v>
      </c>
      <c r="F793" s="13">
        <f ca="1">(TRUNC(PRODUCT($E$12:$E792),16))</f>
        <v>1.16696975743717</v>
      </c>
      <c r="G793" s="13">
        <f t="shared" si="233"/>
        <v>1</v>
      </c>
      <c r="H793" s="13">
        <f t="shared" ca="1" si="234"/>
        <v>1.16696976</v>
      </c>
      <c r="I793" s="128">
        <f t="shared" si="245"/>
        <v>0.13200000000000001</v>
      </c>
      <c r="J793" s="34">
        <f t="shared" si="235"/>
        <v>44120</v>
      </c>
      <c r="K793" s="2">
        <f t="shared" si="236"/>
        <v>536</v>
      </c>
      <c r="L793" s="129">
        <f t="shared" si="228"/>
        <v>130</v>
      </c>
      <c r="M793" s="130">
        <f t="shared" si="229"/>
        <v>1.2795982029999999</v>
      </c>
      <c r="N793" s="11">
        <f t="shared" ca="1" si="237"/>
        <v>1.493252408</v>
      </c>
      <c r="O793" s="17">
        <f t="shared" si="238"/>
        <v>0</v>
      </c>
      <c r="P793" s="13">
        <f t="shared" ca="1" si="239"/>
        <v>493.252408</v>
      </c>
      <c r="Q793" s="13">
        <f t="shared" ca="1" si="230"/>
        <v>13.12592012</v>
      </c>
      <c r="R793" s="20">
        <f t="shared" si="243"/>
        <v>0</v>
      </c>
      <c r="S793" s="13">
        <f t="shared" si="240"/>
        <v>0</v>
      </c>
      <c r="T793" s="4" t="str">
        <f t="shared" si="241"/>
        <v>A+J=</v>
      </c>
      <c r="U793" s="34">
        <f t="shared" si="242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44"/>
        <v>44902</v>
      </c>
      <c r="B794" s="132">
        <f t="shared" ca="1" si="227"/>
        <v>1507.8719671200001</v>
      </c>
      <c r="C794" s="6">
        <f t="shared" si="231"/>
        <v>1000</v>
      </c>
      <c r="D794" s="12">
        <f ca="1">IF(A794&lt;$B$1,VLOOKUP(A794,[1]DI!$A$4:$B$15000,2,FALSE),0)</f>
        <v>0.13650000000000001</v>
      </c>
      <c r="E794" s="13">
        <f t="shared" ca="1" si="232"/>
        <v>1.00050788</v>
      </c>
      <c r="F794" s="13">
        <f ca="1">(TRUNC(PRODUCT($E$12:$E793),16))</f>
        <v>1.16756243803757</v>
      </c>
      <c r="G794" s="13">
        <f t="shared" si="233"/>
        <v>1</v>
      </c>
      <c r="H794" s="13">
        <f t="shared" ca="1" si="234"/>
        <v>1.16756244</v>
      </c>
      <c r="I794" s="128">
        <f t="shared" si="245"/>
        <v>0.13200000000000001</v>
      </c>
      <c r="J794" s="34">
        <f t="shared" si="235"/>
        <v>44120</v>
      </c>
      <c r="K794" s="2">
        <f t="shared" si="236"/>
        <v>537</v>
      </c>
      <c r="L794" s="129">
        <f t="shared" si="228"/>
        <v>131</v>
      </c>
      <c r="M794" s="130">
        <f t="shared" si="229"/>
        <v>1.280227931</v>
      </c>
      <c r="N794" s="11">
        <f t="shared" ca="1" si="237"/>
        <v>1.494746047</v>
      </c>
      <c r="O794" s="17">
        <f t="shared" si="238"/>
        <v>0</v>
      </c>
      <c r="P794" s="13">
        <f t="shared" ca="1" si="239"/>
        <v>494.74604699999998</v>
      </c>
      <c r="Q794" s="13">
        <f t="shared" ca="1" si="230"/>
        <v>13.12592012</v>
      </c>
      <c r="R794" s="20">
        <f t="shared" si="243"/>
        <v>0</v>
      </c>
      <c r="S794" s="13">
        <f t="shared" si="240"/>
        <v>0</v>
      </c>
      <c r="T794" s="4" t="str">
        <f t="shared" si="241"/>
        <v>A+J=</v>
      </c>
      <c r="U794" s="34">
        <f t="shared" si="242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44"/>
        <v>44903</v>
      </c>
      <c r="B795" s="132">
        <f t="shared" ca="1" si="227"/>
        <v>1509.36709812</v>
      </c>
      <c r="C795" s="6">
        <f t="shared" si="231"/>
        <v>1000</v>
      </c>
      <c r="D795" s="12">
        <f ca="1">IF(A795&lt;$B$1,VLOOKUP(A795,[1]DI!$A$4:$B$15000,2,FALSE),0)</f>
        <v>0.13650000000000001</v>
      </c>
      <c r="E795" s="13">
        <f t="shared" ca="1" si="232"/>
        <v>1.00050788</v>
      </c>
      <c r="F795" s="13">
        <f ca="1">(TRUNC(PRODUCT($E$12:$E794),16))</f>
        <v>1.1681554196486099</v>
      </c>
      <c r="G795" s="13">
        <f t="shared" si="233"/>
        <v>1</v>
      </c>
      <c r="H795" s="13">
        <f t="shared" ca="1" si="234"/>
        <v>1.1681554199999999</v>
      </c>
      <c r="I795" s="128">
        <f t="shared" si="245"/>
        <v>0.13200000000000001</v>
      </c>
      <c r="J795" s="34">
        <f t="shared" si="235"/>
        <v>44120</v>
      </c>
      <c r="K795" s="2">
        <f t="shared" si="236"/>
        <v>538</v>
      </c>
      <c r="L795" s="129">
        <f t="shared" si="228"/>
        <v>132</v>
      </c>
      <c r="M795" s="130">
        <f t="shared" si="229"/>
        <v>1.2808579680000001</v>
      </c>
      <c r="N795" s="11">
        <f t="shared" ca="1" si="237"/>
        <v>1.496241178</v>
      </c>
      <c r="O795" s="17">
        <f t="shared" si="238"/>
        <v>0</v>
      </c>
      <c r="P795" s="13">
        <f t="shared" ca="1" si="239"/>
        <v>496.24117799999999</v>
      </c>
      <c r="Q795" s="13">
        <f t="shared" ca="1" si="230"/>
        <v>13.12592012</v>
      </c>
      <c r="R795" s="20">
        <f t="shared" si="243"/>
        <v>0</v>
      </c>
      <c r="S795" s="13">
        <f t="shared" si="240"/>
        <v>0</v>
      </c>
      <c r="T795" s="4" t="str">
        <f t="shared" si="241"/>
        <v>A+J=</v>
      </c>
      <c r="U795" s="34">
        <f t="shared" si="242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44"/>
        <v>44904</v>
      </c>
      <c r="B796" s="132">
        <f t="shared" ca="1" si="227"/>
        <v>1510.8637221200001</v>
      </c>
      <c r="C796" s="6">
        <f t="shared" si="231"/>
        <v>1000</v>
      </c>
      <c r="D796" s="12">
        <f ca="1">IF(A796&lt;$B$1,VLOOKUP(A796,[1]DI!$A$4:$B$15000,2,FALSE),0)</f>
        <v>0.13650000000000001</v>
      </c>
      <c r="E796" s="13">
        <f t="shared" ca="1" si="232"/>
        <v>1.00050788</v>
      </c>
      <c r="F796" s="13">
        <f ca="1">(TRUNC(PRODUCT($E$12:$E795),16))</f>
        <v>1.16874870242314</v>
      </c>
      <c r="G796" s="13">
        <f t="shared" si="233"/>
        <v>1</v>
      </c>
      <c r="H796" s="13">
        <f t="shared" ca="1" si="234"/>
        <v>1.1687487000000001</v>
      </c>
      <c r="I796" s="128">
        <f t="shared" si="245"/>
        <v>0.13200000000000001</v>
      </c>
      <c r="J796" s="34">
        <f t="shared" si="235"/>
        <v>44120</v>
      </c>
      <c r="K796" s="2">
        <f t="shared" si="236"/>
        <v>539</v>
      </c>
      <c r="L796" s="129">
        <f t="shared" si="228"/>
        <v>133</v>
      </c>
      <c r="M796" s="130">
        <f t="shared" si="229"/>
        <v>1.281488315</v>
      </c>
      <c r="N796" s="11">
        <f t="shared" ca="1" si="237"/>
        <v>1.4977378020000001</v>
      </c>
      <c r="O796" s="17">
        <f t="shared" si="238"/>
        <v>0</v>
      </c>
      <c r="P796" s="13">
        <f t="shared" ca="1" si="239"/>
        <v>497.73780199999999</v>
      </c>
      <c r="Q796" s="13">
        <f t="shared" ca="1" si="230"/>
        <v>13.12592012</v>
      </c>
      <c r="R796" s="20">
        <f t="shared" si="243"/>
        <v>0</v>
      </c>
      <c r="S796" s="13">
        <f t="shared" si="240"/>
        <v>0</v>
      </c>
      <c r="T796" s="4" t="str">
        <f t="shared" si="241"/>
        <v>A+J=</v>
      </c>
      <c r="U796" s="34">
        <f t="shared" si="242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44"/>
        <v>44905</v>
      </c>
      <c r="B797" s="132">
        <f t="shared" ref="B797:B820" ca="1" si="246">IF(A797&lt;=TODAY(),C797+P797+Q797,IF(AND(A797&gt;TODAY(),A797&lt;=$B$1),IF(VLOOKUP(TODAY(),$A$10:$D$5000,4,FALSE)=0,"n.d",C797+P797+Q797),"n.d"))</f>
        <v>1512.3618561200001</v>
      </c>
      <c r="C797" s="6">
        <f t="shared" si="231"/>
        <v>1000</v>
      </c>
      <c r="D797" s="12">
        <f ca="1">IF(A797&lt;$B$1,VLOOKUP(A797,[1]DI!$A$4:$B$15000,2,FALSE),0)</f>
        <v>0</v>
      </c>
      <c r="E797" s="13">
        <f t="shared" ca="1" si="232"/>
        <v>1</v>
      </c>
      <c r="F797" s="13">
        <f ca="1">(TRUNC(PRODUCT($E$12:$E796),16))</f>
        <v>1.1693422865141201</v>
      </c>
      <c r="G797" s="13">
        <f t="shared" si="233"/>
        <v>1</v>
      </c>
      <c r="H797" s="13">
        <f t="shared" ca="1" si="234"/>
        <v>1.1693422899999999</v>
      </c>
      <c r="I797" s="128">
        <f t="shared" si="245"/>
        <v>0.13200000000000001</v>
      </c>
      <c r="J797" s="34">
        <f t="shared" si="235"/>
        <v>44120</v>
      </c>
      <c r="K797" s="2">
        <f t="shared" si="236"/>
        <v>539</v>
      </c>
      <c r="L797" s="129">
        <f t="shared" si="228"/>
        <v>134</v>
      </c>
      <c r="M797" s="130">
        <f t="shared" si="229"/>
        <v>1.282118973</v>
      </c>
      <c r="N797" s="11">
        <f t="shared" ca="1" si="237"/>
        <v>1.499235936</v>
      </c>
      <c r="O797" s="17">
        <f t="shared" si="238"/>
        <v>0</v>
      </c>
      <c r="P797" s="13">
        <f t="shared" ca="1" si="239"/>
        <v>499.23593599999998</v>
      </c>
      <c r="Q797" s="13">
        <f t="shared" ca="1" si="230"/>
        <v>13.12592012</v>
      </c>
      <c r="R797" s="20">
        <f t="shared" si="243"/>
        <v>0</v>
      </c>
      <c r="S797" s="13">
        <f t="shared" si="240"/>
        <v>0</v>
      </c>
      <c r="T797" s="4" t="str">
        <f t="shared" si="241"/>
        <v>A+J=</v>
      </c>
      <c r="U797" s="34">
        <f t="shared" si="242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44"/>
        <v>44906</v>
      </c>
      <c r="B798" s="132">
        <f t="shared" ca="1" si="246"/>
        <v>1512.3618561200001</v>
      </c>
      <c r="C798" s="6">
        <f t="shared" si="231"/>
        <v>1000</v>
      </c>
      <c r="D798" s="12">
        <f ca="1">IF(A798&lt;$B$1,VLOOKUP(A798,[1]DI!$A$4:$B$15000,2,FALSE),0)</f>
        <v>0</v>
      </c>
      <c r="E798" s="13">
        <f t="shared" ca="1" si="232"/>
        <v>1</v>
      </c>
      <c r="F798" s="13">
        <f ca="1">(TRUNC(PRODUCT($E$12:$E797),16))</f>
        <v>1.1693422865141201</v>
      </c>
      <c r="G798" s="13">
        <f t="shared" si="233"/>
        <v>1</v>
      </c>
      <c r="H798" s="13">
        <f t="shared" ca="1" si="234"/>
        <v>1.1693422899999999</v>
      </c>
      <c r="I798" s="128">
        <f t="shared" si="245"/>
        <v>0.13200000000000001</v>
      </c>
      <c r="J798" s="34">
        <f t="shared" si="235"/>
        <v>44120</v>
      </c>
      <c r="K798" s="2">
        <f t="shared" si="236"/>
        <v>539</v>
      </c>
      <c r="L798" s="129">
        <f t="shared" ref="L798:L820" si="247">IF(AND(K798=1,K797=1),1,IF(K798&gt;0,IF(K798=K797,K798+1,K798),0))-L$604</f>
        <v>134</v>
      </c>
      <c r="M798" s="130">
        <f t="shared" ref="M798:M820" si="248">ROUND(((I798+1)^(L798/252))*M$604,9)</f>
        <v>1.282118973</v>
      </c>
      <c r="N798" s="11">
        <f t="shared" ca="1" si="237"/>
        <v>1.499235936</v>
      </c>
      <c r="O798" s="17">
        <f t="shared" si="238"/>
        <v>0</v>
      </c>
      <c r="P798" s="13">
        <f t="shared" ca="1" si="239"/>
        <v>499.23593599999998</v>
      </c>
      <c r="Q798" s="13">
        <f t="shared" ref="Q798:Q820" ca="1" si="249">Q797</f>
        <v>13.12592012</v>
      </c>
      <c r="R798" s="20">
        <f t="shared" si="243"/>
        <v>0</v>
      </c>
      <c r="S798" s="13">
        <f t="shared" si="240"/>
        <v>0</v>
      </c>
      <c r="T798" s="4" t="str">
        <f t="shared" si="241"/>
        <v>A+J=</v>
      </c>
      <c r="U798" s="34">
        <f t="shared" si="242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44"/>
        <v>44907</v>
      </c>
      <c r="B799" s="132">
        <f t="shared" ca="1" si="246"/>
        <v>1512.3618561200001</v>
      </c>
      <c r="C799" s="6">
        <f t="shared" ref="C799:C809" si="250">(C798-S798)</f>
        <v>1000</v>
      </c>
      <c r="D799" s="12">
        <f ca="1">IF(A799&lt;$B$1,VLOOKUP(A799,[1]DI!$A$4:$B$15000,2,FALSE),0)</f>
        <v>0.13650000000000001</v>
      </c>
      <c r="E799" s="13">
        <f t="shared" ref="E799:E809" ca="1" si="251">ROUND(((1+D799)^(1/252)),8)</f>
        <v>1.00050788</v>
      </c>
      <c r="F799" s="13">
        <f ca="1">(TRUNC(PRODUCT($E$12:$E798),16))</f>
        <v>1.1693422865141201</v>
      </c>
      <c r="G799" s="13">
        <f t="shared" ref="G799:G809" si="252">IF(O798&gt;0,F798,G798)</f>
        <v>1</v>
      </c>
      <c r="H799" s="13">
        <f t="shared" ref="H799:H809" ca="1" si="253">ROUND(F799/G799,8)</f>
        <v>1.1693422899999999</v>
      </c>
      <c r="I799" s="128">
        <f t="shared" si="245"/>
        <v>0.13200000000000001</v>
      </c>
      <c r="J799" s="34">
        <f t="shared" ref="J799:J809" si="254">IF(O798&gt;0,VLOOKUP(O798,X$12:AH$150,2),J798)</f>
        <v>44120</v>
      </c>
      <c r="K799" s="2">
        <f t="shared" ref="K799:K809" si="255">IF(A799&gt;J799,IF(NETWORKDAYS(J799,A799,$X$31:$X$544)-1=0,1,NETWORKDAYS(J799,A799,$X$31:$X$544)-1),0)</f>
        <v>540</v>
      </c>
      <c r="L799" s="129">
        <f t="shared" si="247"/>
        <v>134</v>
      </c>
      <c r="M799" s="130">
        <f t="shared" si="248"/>
        <v>1.282118973</v>
      </c>
      <c r="N799" s="11">
        <f t="shared" ref="N799:N809" ca="1" si="256">ROUND(H799*M799,9)</f>
        <v>1.499235936</v>
      </c>
      <c r="O799" s="17">
        <f t="shared" ref="O799:O809" si="257">IF(VLOOKUP(A799,Y$12:AF$150,8)=VLOOKUP(A798,Y$12:AF$150,8),0,VLOOKUP(A799,Y$12:AF$150,8))</f>
        <v>0</v>
      </c>
      <c r="P799" s="13">
        <f t="shared" ref="P799:P809" ca="1" si="258">TRUNC(((N799-1)*C799),8)</f>
        <v>499.23593599999998</v>
      </c>
      <c r="Q799" s="13">
        <f t="shared" ca="1" si="249"/>
        <v>13.12592012</v>
      </c>
      <c r="R799" s="20">
        <f t="shared" si="243"/>
        <v>0</v>
      </c>
      <c r="S799" s="13">
        <f t="shared" ref="S799:S809" si="259">IF(R799&gt;0,TRUNC(R799*C799,8),0)</f>
        <v>0</v>
      </c>
      <c r="T799" s="4" t="str">
        <f t="shared" ref="T799:T809" si="260">IF(O798&gt;0,VLOOKUP(O798,X$12:AH$150,10),T798)</f>
        <v>A+J=</v>
      </c>
      <c r="U799" s="34">
        <f t="shared" ref="U799:U809" si="261">IF(O798&gt;0,VLOOKUP(O798,X$12:AH$150,11),U798)</f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44"/>
        <v>44908</v>
      </c>
      <c r="B800" s="132">
        <f t="shared" ca="1" si="246"/>
        <v>1513.8614721200001</v>
      </c>
      <c r="C800" s="6">
        <f t="shared" si="250"/>
        <v>1000</v>
      </c>
      <c r="D800" s="12">
        <f ca="1">IF(A800&lt;$B$1,VLOOKUP(A800,[1]DI!$A$4:$B$15000,2,FALSE),0)</f>
        <v>0.13650000000000001</v>
      </c>
      <c r="E800" s="13">
        <f t="shared" ca="1" si="251"/>
        <v>1.00050788</v>
      </c>
      <c r="F800" s="13">
        <f ca="1">(TRUNC(PRODUCT($E$12:$E799),16))</f>
        <v>1.1699361720746</v>
      </c>
      <c r="G800" s="13">
        <f t="shared" si="252"/>
        <v>1</v>
      </c>
      <c r="H800" s="13">
        <f t="shared" ca="1" si="253"/>
        <v>1.1699361699999999</v>
      </c>
      <c r="I800" s="128">
        <f t="shared" si="245"/>
        <v>0.13200000000000001</v>
      </c>
      <c r="J800" s="34">
        <f t="shared" si="254"/>
        <v>44120</v>
      </c>
      <c r="K800" s="2">
        <f t="shared" si="255"/>
        <v>541</v>
      </c>
      <c r="L800" s="129">
        <f t="shared" si="247"/>
        <v>135</v>
      </c>
      <c r="M800" s="130">
        <f t="shared" si="248"/>
        <v>1.28274994</v>
      </c>
      <c r="N800" s="11">
        <f t="shared" ca="1" si="256"/>
        <v>1.5007355520000001</v>
      </c>
      <c r="O800" s="17">
        <f t="shared" si="257"/>
        <v>0</v>
      </c>
      <c r="P800" s="13">
        <f t="shared" ca="1" si="258"/>
        <v>500.73555199999998</v>
      </c>
      <c r="Q800" s="13">
        <f t="shared" ca="1" si="249"/>
        <v>13.12592012</v>
      </c>
      <c r="R800" s="20">
        <f t="shared" si="243"/>
        <v>0</v>
      </c>
      <c r="S800" s="13">
        <f t="shared" si="259"/>
        <v>0</v>
      </c>
      <c r="T800" s="4" t="str">
        <f t="shared" si="260"/>
        <v>A+J=</v>
      </c>
      <c r="U800" s="34">
        <f t="shared" si="261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44"/>
        <v>44909</v>
      </c>
      <c r="B801" s="132">
        <f t="shared" ca="1" si="246"/>
        <v>1515.36260012</v>
      </c>
      <c r="C801" s="6">
        <f t="shared" si="250"/>
        <v>1000</v>
      </c>
      <c r="D801" s="12">
        <f ca="1">IF(A801&lt;$B$1,VLOOKUP(A801,[1]DI!$A$4:$B$15000,2,FALSE),0)</f>
        <v>0.13650000000000001</v>
      </c>
      <c r="E801" s="13">
        <f t="shared" ca="1" si="251"/>
        <v>1.00050788</v>
      </c>
      <c r="F801" s="13">
        <f ca="1">(TRUNC(PRODUCT($E$12:$E800),16))</f>
        <v>1.1705303592576699</v>
      </c>
      <c r="G801" s="13">
        <f t="shared" si="252"/>
        <v>1</v>
      </c>
      <c r="H801" s="13">
        <f t="shared" ca="1" si="253"/>
        <v>1.1705303600000001</v>
      </c>
      <c r="I801" s="128">
        <f t="shared" si="245"/>
        <v>0.13200000000000001</v>
      </c>
      <c r="J801" s="34">
        <f t="shared" si="254"/>
        <v>44120</v>
      </c>
      <c r="K801" s="2">
        <f t="shared" si="255"/>
        <v>542</v>
      </c>
      <c r="L801" s="129">
        <f t="shared" si="247"/>
        <v>136</v>
      </c>
      <c r="M801" s="130">
        <f t="shared" si="248"/>
        <v>1.283381219</v>
      </c>
      <c r="N801" s="11">
        <f t="shared" ca="1" si="256"/>
        <v>1.50223668</v>
      </c>
      <c r="O801" s="17">
        <f t="shared" si="257"/>
        <v>0</v>
      </c>
      <c r="P801" s="13">
        <f t="shared" ca="1" si="258"/>
        <v>502.23667999999998</v>
      </c>
      <c r="Q801" s="13">
        <f t="shared" ca="1" si="249"/>
        <v>13.12592012</v>
      </c>
      <c r="R801" s="20">
        <f t="shared" si="243"/>
        <v>0</v>
      </c>
      <c r="S801" s="13">
        <f t="shared" si="259"/>
        <v>0</v>
      </c>
      <c r="T801" s="4" t="str">
        <f t="shared" si="260"/>
        <v>A+J=</v>
      </c>
      <c r="U801" s="34">
        <f t="shared" si="261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44"/>
        <v>44910</v>
      </c>
      <c r="B802" s="132">
        <f t="shared" ca="1" si="246"/>
        <v>1516.8652271200001</v>
      </c>
      <c r="C802" s="6">
        <f t="shared" si="250"/>
        <v>1000</v>
      </c>
      <c r="D802" s="12">
        <f ca="1">IF(A802&lt;$B$1,VLOOKUP(A802,[1]DI!$A$4:$B$15000,2,FALSE),0)</f>
        <v>0.13650000000000001</v>
      </c>
      <c r="E802" s="13">
        <f t="shared" ca="1" si="251"/>
        <v>1.00050788</v>
      </c>
      <c r="F802" s="13">
        <f ca="1">(TRUNC(PRODUCT($E$12:$E801),16))</f>
        <v>1.17112484821653</v>
      </c>
      <c r="G802" s="13">
        <f t="shared" si="252"/>
        <v>1</v>
      </c>
      <c r="H802" s="13">
        <f t="shared" ca="1" si="253"/>
        <v>1.17112485</v>
      </c>
      <c r="I802" s="128">
        <f t="shared" si="245"/>
        <v>0.13200000000000001</v>
      </c>
      <c r="J802" s="34">
        <f t="shared" si="254"/>
        <v>44120</v>
      </c>
      <c r="K802" s="2">
        <f t="shared" si="255"/>
        <v>543</v>
      </c>
      <c r="L802" s="129">
        <f t="shared" si="247"/>
        <v>137</v>
      </c>
      <c r="M802" s="130">
        <f t="shared" si="248"/>
        <v>1.2840128079999999</v>
      </c>
      <c r="N802" s="11">
        <f t="shared" ca="1" si="256"/>
        <v>1.503739307</v>
      </c>
      <c r="O802" s="17">
        <f t="shared" si="257"/>
        <v>0</v>
      </c>
      <c r="P802" s="13">
        <f t="shared" ca="1" si="258"/>
        <v>503.739307</v>
      </c>
      <c r="Q802" s="13">
        <f t="shared" ca="1" si="249"/>
        <v>13.12592012</v>
      </c>
      <c r="R802" s="20">
        <f t="shared" si="243"/>
        <v>0</v>
      </c>
      <c r="S802" s="13">
        <f t="shared" si="259"/>
        <v>0</v>
      </c>
      <c r="T802" s="4" t="str">
        <f t="shared" si="260"/>
        <v>A+J=</v>
      </c>
      <c r="U802" s="34">
        <f t="shared" si="261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44"/>
        <v>44911</v>
      </c>
      <c r="B803" s="132">
        <f t="shared" ca="1" si="246"/>
        <v>1518.36935412</v>
      </c>
      <c r="C803" s="6">
        <f t="shared" si="250"/>
        <v>1000</v>
      </c>
      <c r="D803" s="12">
        <f ca="1">IF(A803&lt;$B$1,VLOOKUP(A803,[1]DI!$A$4:$B$15000,2,FALSE),0)</f>
        <v>0.13650000000000001</v>
      </c>
      <c r="E803" s="13">
        <f t="shared" ca="1" si="251"/>
        <v>1.00050788</v>
      </c>
      <c r="F803" s="13">
        <f ca="1">(TRUNC(PRODUCT($E$12:$E802),16))</f>
        <v>1.17171963910444</v>
      </c>
      <c r="G803" s="13">
        <f t="shared" si="252"/>
        <v>1</v>
      </c>
      <c r="H803" s="13">
        <f t="shared" ca="1" si="253"/>
        <v>1.1717196400000001</v>
      </c>
      <c r="I803" s="128">
        <f t="shared" si="245"/>
        <v>0.13200000000000001</v>
      </c>
      <c r="J803" s="34">
        <f t="shared" si="254"/>
        <v>44120</v>
      </c>
      <c r="K803" s="2">
        <f t="shared" si="255"/>
        <v>544</v>
      </c>
      <c r="L803" s="129">
        <f t="shared" si="247"/>
        <v>138</v>
      </c>
      <c r="M803" s="130">
        <f t="shared" si="248"/>
        <v>1.284644707</v>
      </c>
      <c r="N803" s="11">
        <f t="shared" ca="1" si="256"/>
        <v>1.505243434</v>
      </c>
      <c r="O803" s="17">
        <f t="shared" si="257"/>
        <v>0</v>
      </c>
      <c r="P803" s="13">
        <f t="shared" ca="1" si="258"/>
        <v>505.24343399999998</v>
      </c>
      <c r="Q803" s="13">
        <f t="shared" ca="1" si="249"/>
        <v>13.12592012</v>
      </c>
      <c r="R803" s="20">
        <f t="shared" si="243"/>
        <v>0</v>
      </c>
      <c r="S803" s="13">
        <f t="shared" si="259"/>
        <v>0</v>
      </c>
      <c r="T803" s="4" t="str">
        <f t="shared" si="260"/>
        <v>A+J=</v>
      </c>
      <c r="U803" s="34">
        <f t="shared" si="261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44"/>
        <v>44912</v>
      </c>
      <c r="B804" s="132">
        <f t="shared" ca="1" si="246"/>
        <v>1519.87498312</v>
      </c>
      <c r="C804" s="6">
        <f t="shared" si="250"/>
        <v>1000</v>
      </c>
      <c r="D804" s="12">
        <f ca="1">IF(A804&lt;$B$1,VLOOKUP(A804,[1]DI!$A$4:$B$15000,2,FALSE),0)</f>
        <v>0</v>
      </c>
      <c r="E804" s="13">
        <f t="shared" ca="1" si="251"/>
        <v>1</v>
      </c>
      <c r="F804" s="13">
        <f ca="1">(TRUNC(PRODUCT($E$12:$E803),16))</f>
        <v>1.17231473207475</v>
      </c>
      <c r="G804" s="13">
        <f t="shared" si="252"/>
        <v>1</v>
      </c>
      <c r="H804" s="13">
        <f t="shared" ca="1" si="253"/>
        <v>1.1723147300000001</v>
      </c>
      <c r="I804" s="128">
        <f t="shared" si="245"/>
        <v>0.13200000000000001</v>
      </c>
      <c r="J804" s="34">
        <f t="shared" si="254"/>
        <v>44120</v>
      </c>
      <c r="K804" s="2">
        <f t="shared" si="255"/>
        <v>544</v>
      </c>
      <c r="L804" s="129">
        <f t="shared" si="247"/>
        <v>139</v>
      </c>
      <c r="M804" s="130">
        <f t="shared" si="248"/>
        <v>1.2852769180000001</v>
      </c>
      <c r="N804" s="11">
        <f t="shared" ca="1" si="256"/>
        <v>1.506749063</v>
      </c>
      <c r="O804" s="17">
        <f t="shared" si="257"/>
        <v>0</v>
      </c>
      <c r="P804" s="13">
        <f t="shared" ca="1" si="258"/>
        <v>506.74906299999998</v>
      </c>
      <c r="Q804" s="13">
        <f t="shared" ca="1" si="249"/>
        <v>13.12592012</v>
      </c>
      <c r="R804" s="20">
        <f t="shared" si="243"/>
        <v>0</v>
      </c>
      <c r="S804" s="13">
        <f t="shared" si="259"/>
        <v>0</v>
      </c>
      <c r="T804" s="4" t="str">
        <f t="shared" si="260"/>
        <v>A+J=</v>
      </c>
      <c r="U804" s="34">
        <f t="shared" si="261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44"/>
        <v>44913</v>
      </c>
      <c r="B805" s="132">
        <f t="shared" ca="1" si="246"/>
        <v>1519.87498312</v>
      </c>
      <c r="C805" s="6">
        <f t="shared" si="250"/>
        <v>1000</v>
      </c>
      <c r="D805" s="12">
        <f ca="1">IF(A805&lt;$B$1,VLOOKUP(A805,[1]DI!$A$4:$B$15000,2,FALSE),0)</f>
        <v>0</v>
      </c>
      <c r="E805" s="13">
        <f t="shared" ca="1" si="251"/>
        <v>1</v>
      </c>
      <c r="F805" s="13">
        <f ca="1">(TRUNC(PRODUCT($E$12:$E804),16))</f>
        <v>1.17231473207475</v>
      </c>
      <c r="G805" s="13">
        <f t="shared" si="252"/>
        <v>1</v>
      </c>
      <c r="H805" s="13">
        <f t="shared" ca="1" si="253"/>
        <v>1.1723147300000001</v>
      </c>
      <c r="I805" s="128">
        <f t="shared" si="245"/>
        <v>0.13200000000000001</v>
      </c>
      <c r="J805" s="34">
        <f t="shared" si="254"/>
        <v>44120</v>
      </c>
      <c r="K805" s="2">
        <f t="shared" si="255"/>
        <v>544</v>
      </c>
      <c r="L805" s="129">
        <f t="shared" si="247"/>
        <v>139</v>
      </c>
      <c r="M805" s="130">
        <f t="shared" si="248"/>
        <v>1.2852769180000001</v>
      </c>
      <c r="N805" s="11">
        <f t="shared" ca="1" si="256"/>
        <v>1.506749063</v>
      </c>
      <c r="O805" s="17">
        <f t="shared" si="257"/>
        <v>0</v>
      </c>
      <c r="P805" s="13">
        <f t="shared" ca="1" si="258"/>
        <v>506.74906299999998</v>
      </c>
      <c r="Q805" s="13">
        <f t="shared" ca="1" si="249"/>
        <v>13.12592012</v>
      </c>
      <c r="R805" s="20">
        <f t="shared" si="243"/>
        <v>0</v>
      </c>
      <c r="S805" s="13">
        <f t="shared" si="259"/>
        <v>0</v>
      </c>
      <c r="T805" s="4" t="str">
        <f t="shared" si="260"/>
        <v>A+J=</v>
      </c>
      <c r="U805" s="34">
        <f t="shared" si="261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44"/>
        <v>44914</v>
      </c>
      <c r="B806" s="132">
        <f t="shared" ca="1" si="246"/>
        <v>1519.87498312</v>
      </c>
      <c r="C806" s="6">
        <f t="shared" si="250"/>
        <v>1000</v>
      </c>
      <c r="D806" s="12">
        <f ca="1">IF(A806&lt;$B$1,VLOOKUP(A806,[1]DI!$A$4:$B$15000,2,FALSE),0)</f>
        <v>0.13650000000000001</v>
      </c>
      <c r="E806" s="13">
        <f t="shared" ca="1" si="251"/>
        <v>1.00050788</v>
      </c>
      <c r="F806" s="13">
        <f ca="1">(TRUNC(PRODUCT($E$12:$E805),16))</f>
        <v>1.17231473207475</v>
      </c>
      <c r="G806" s="13">
        <f t="shared" si="252"/>
        <v>1</v>
      </c>
      <c r="H806" s="13">
        <f t="shared" ca="1" si="253"/>
        <v>1.1723147300000001</v>
      </c>
      <c r="I806" s="128">
        <f t="shared" si="245"/>
        <v>0.13200000000000001</v>
      </c>
      <c r="J806" s="34">
        <f t="shared" si="254"/>
        <v>44120</v>
      </c>
      <c r="K806" s="2">
        <f t="shared" si="255"/>
        <v>545</v>
      </c>
      <c r="L806" s="129">
        <f t="shared" si="247"/>
        <v>139</v>
      </c>
      <c r="M806" s="130">
        <f t="shared" si="248"/>
        <v>1.2852769180000001</v>
      </c>
      <c r="N806" s="11">
        <f t="shared" ca="1" si="256"/>
        <v>1.506749063</v>
      </c>
      <c r="O806" s="17">
        <f t="shared" si="257"/>
        <v>0</v>
      </c>
      <c r="P806" s="13">
        <f t="shared" ca="1" si="258"/>
        <v>506.74906299999998</v>
      </c>
      <c r="Q806" s="13">
        <f t="shared" ca="1" si="249"/>
        <v>13.12592012</v>
      </c>
      <c r="R806" s="20">
        <f t="shared" si="243"/>
        <v>0</v>
      </c>
      <c r="S806" s="13">
        <f t="shared" si="259"/>
        <v>0</v>
      </c>
      <c r="T806" s="4" t="str">
        <f t="shared" si="260"/>
        <v>A+J=</v>
      </c>
      <c r="U806" s="34">
        <f t="shared" si="261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44"/>
        <v>44915</v>
      </c>
      <c r="B807" s="132">
        <f t="shared" ca="1" si="246"/>
        <v>1521.3821281200001</v>
      </c>
      <c r="C807" s="6">
        <f t="shared" si="250"/>
        <v>1000</v>
      </c>
      <c r="D807" s="12">
        <f ca="1">IF(A807&lt;$B$1,VLOOKUP(A807,[1]DI!$A$4:$B$15000,2,FALSE),0)</f>
        <v>0.13650000000000001</v>
      </c>
      <c r="E807" s="13">
        <f t="shared" ca="1" si="251"/>
        <v>1.00050788</v>
      </c>
      <c r="F807" s="13">
        <f ca="1">(TRUNC(PRODUCT($E$12:$E806),16))</f>
        <v>1.17291012728088</v>
      </c>
      <c r="G807" s="13">
        <f t="shared" si="252"/>
        <v>1</v>
      </c>
      <c r="H807" s="13">
        <f t="shared" ca="1" si="253"/>
        <v>1.17291013</v>
      </c>
      <c r="I807" s="128">
        <f t="shared" si="245"/>
        <v>0.13200000000000001</v>
      </c>
      <c r="J807" s="34">
        <f t="shared" si="254"/>
        <v>44120</v>
      </c>
      <c r="K807" s="2">
        <f t="shared" si="255"/>
        <v>546</v>
      </c>
      <c r="L807" s="129">
        <f t="shared" si="247"/>
        <v>140</v>
      </c>
      <c r="M807" s="130">
        <f t="shared" si="248"/>
        <v>1.28590944</v>
      </c>
      <c r="N807" s="11">
        <f t="shared" ca="1" si="256"/>
        <v>1.5082562079999999</v>
      </c>
      <c r="O807" s="17">
        <f t="shared" si="257"/>
        <v>0</v>
      </c>
      <c r="P807" s="13">
        <f t="shared" ca="1" si="258"/>
        <v>508.25620800000002</v>
      </c>
      <c r="Q807" s="13">
        <f t="shared" ca="1" si="249"/>
        <v>13.12592012</v>
      </c>
      <c r="R807" s="20">
        <f t="shared" si="243"/>
        <v>0</v>
      </c>
      <c r="S807" s="13">
        <f t="shared" si="259"/>
        <v>0</v>
      </c>
      <c r="T807" s="4" t="str">
        <f t="shared" si="260"/>
        <v>A+J=</v>
      </c>
      <c r="U807" s="34">
        <f t="shared" si="261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44"/>
        <v>44916</v>
      </c>
      <c r="B808" s="132">
        <f t="shared" ca="1" si="246"/>
        <v>1522.89076512</v>
      </c>
      <c r="C808" s="6">
        <f t="shared" si="250"/>
        <v>1000</v>
      </c>
      <c r="D808" s="12">
        <f ca="1">IF(A808&lt;$B$1,VLOOKUP(A808,[1]DI!$A$4:$B$15000,2,FALSE),0)</f>
        <v>0.13650000000000001</v>
      </c>
      <c r="E808" s="13">
        <f t="shared" ca="1" si="251"/>
        <v>1.00050788</v>
      </c>
      <c r="F808" s="13">
        <f ca="1">(TRUNC(PRODUCT($E$12:$E807),16))</f>
        <v>1.1735058248763199</v>
      </c>
      <c r="G808" s="13">
        <f t="shared" si="252"/>
        <v>1</v>
      </c>
      <c r="H808" s="13">
        <f t="shared" ca="1" si="253"/>
        <v>1.1735058199999999</v>
      </c>
      <c r="I808" s="128">
        <f t="shared" si="245"/>
        <v>0.13200000000000001</v>
      </c>
      <c r="J808" s="34">
        <f t="shared" si="254"/>
        <v>44120</v>
      </c>
      <c r="K808" s="2">
        <f t="shared" si="255"/>
        <v>547</v>
      </c>
      <c r="L808" s="129">
        <f t="shared" si="247"/>
        <v>141</v>
      </c>
      <c r="M808" s="130">
        <f t="shared" si="248"/>
        <v>1.286542273</v>
      </c>
      <c r="N808" s="11">
        <f t="shared" ca="1" si="256"/>
        <v>1.5097648450000001</v>
      </c>
      <c r="O808" s="17">
        <f t="shared" si="257"/>
        <v>0</v>
      </c>
      <c r="P808" s="13">
        <f t="shared" ca="1" si="258"/>
        <v>509.76484499999998</v>
      </c>
      <c r="Q808" s="13">
        <f t="shared" ca="1" si="249"/>
        <v>13.12592012</v>
      </c>
      <c r="R808" s="20">
        <f t="shared" si="243"/>
        <v>0</v>
      </c>
      <c r="S808" s="13">
        <f t="shared" si="259"/>
        <v>0</v>
      </c>
      <c r="T808" s="4" t="str">
        <f t="shared" si="260"/>
        <v>A+J=</v>
      </c>
      <c r="U808" s="34">
        <f t="shared" si="261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44"/>
        <v>44917</v>
      </c>
      <c r="B809" s="132">
        <f t="shared" ca="1" si="246"/>
        <v>1524.4009341200001</v>
      </c>
      <c r="C809" s="6">
        <f t="shared" si="250"/>
        <v>1000</v>
      </c>
      <c r="D809" s="12">
        <f ca="1">IF(A809&lt;$B$1,VLOOKUP(A809,[1]DI!$A$4:$B$15000,2,FALSE),0)</f>
        <v>0.13650000000000001</v>
      </c>
      <c r="E809" s="13">
        <f t="shared" ca="1" si="251"/>
        <v>1.00050788</v>
      </c>
      <c r="F809" s="13">
        <f ca="1">(TRUNC(PRODUCT($E$12:$E808),16))</f>
        <v>1.17410182501466</v>
      </c>
      <c r="G809" s="13">
        <f t="shared" si="252"/>
        <v>1</v>
      </c>
      <c r="H809" s="13">
        <f t="shared" ca="1" si="253"/>
        <v>1.1741018299999999</v>
      </c>
      <c r="I809" s="128">
        <f t="shared" si="245"/>
        <v>0.13200000000000001</v>
      </c>
      <c r="J809" s="34">
        <f t="shared" si="254"/>
        <v>44120</v>
      </c>
      <c r="K809" s="2">
        <f t="shared" si="255"/>
        <v>548</v>
      </c>
      <c r="L809" s="129">
        <f t="shared" si="247"/>
        <v>142</v>
      </c>
      <c r="M809" s="130">
        <f t="shared" si="248"/>
        <v>1.2871754179999999</v>
      </c>
      <c r="N809" s="11">
        <f t="shared" ca="1" si="256"/>
        <v>1.511275014</v>
      </c>
      <c r="O809" s="17">
        <f t="shared" si="257"/>
        <v>0</v>
      </c>
      <c r="P809" s="13">
        <f t="shared" ca="1" si="258"/>
        <v>511.275014</v>
      </c>
      <c r="Q809" s="13">
        <f t="shared" ca="1" si="249"/>
        <v>13.12592012</v>
      </c>
      <c r="R809" s="20">
        <f t="shared" si="243"/>
        <v>0</v>
      </c>
      <c r="S809" s="13">
        <f t="shared" si="259"/>
        <v>0</v>
      </c>
      <c r="T809" s="4" t="str">
        <f t="shared" si="260"/>
        <v>A+J=</v>
      </c>
      <c r="U809" s="34">
        <f t="shared" si="261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44"/>
        <v>44918</v>
      </c>
      <c r="B810" s="132">
        <f t="shared" ca="1" si="246"/>
        <v>1525.9125961200002</v>
      </c>
      <c r="C810" s="6">
        <f t="shared" ref="C810:C820" si="262">(C809-S809)</f>
        <v>1000</v>
      </c>
      <c r="D810" s="12">
        <f ca="1">IF(A810&lt;$B$1,VLOOKUP(A810,[1]DI!$A$4:$B$15000,2,FALSE),0)</f>
        <v>0.13650000000000001</v>
      </c>
      <c r="E810" s="13">
        <f t="shared" ref="E810:E820" ca="1" si="263">ROUND(((1+D810)^(1/252)),8)</f>
        <v>1.00050788</v>
      </c>
      <c r="F810" s="13">
        <f ca="1">(TRUNC(PRODUCT($E$12:$E809),16))</f>
        <v>1.1746981278495501</v>
      </c>
      <c r="G810" s="13">
        <f t="shared" ref="G810:G820" si="264">IF(O809&gt;0,F809,G809)</f>
        <v>1</v>
      </c>
      <c r="H810" s="13">
        <f t="shared" ref="H810:H820" ca="1" si="265">ROUND(F810/G810,8)</f>
        <v>1.1746981299999999</v>
      </c>
      <c r="I810" s="128">
        <f t="shared" si="245"/>
        <v>0.13200000000000001</v>
      </c>
      <c r="J810" s="34">
        <f t="shared" ref="J810:J820" si="266">IF(O809&gt;0,VLOOKUP(O809,X$12:AH$150,2),J809)</f>
        <v>44120</v>
      </c>
      <c r="K810" s="2">
        <f t="shared" ref="K810:K820" si="267">IF(A810&gt;J810,IF(NETWORKDAYS(J810,A810,$X$31:$X$544)-1=0,1,NETWORKDAYS(J810,A810,$X$31:$X$544)-1),0)</f>
        <v>549</v>
      </c>
      <c r="L810" s="129">
        <f t="shared" si="247"/>
        <v>143</v>
      </c>
      <c r="M810" s="130">
        <f t="shared" si="248"/>
        <v>1.287808874</v>
      </c>
      <c r="N810" s="11">
        <f t="shared" ref="N810:N820" ca="1" si="268">ROUND(H810*M810,9)</f>
        <v>1.5127866759999999</v>
      </c>
      <c r="O810" s="17">
        <f t="shared" ref="O810:O820" si="269">IF(VLOOKUP(A810,Y$12:AF$150,8)=VLOOKUP(A809,Y$12:AF$150,8),0,VLOOKUP(A810,Y$12:AF$150,8))</f>
        <v>0</v>
      </c>
      <c r="P810" s="13">
        <f t="shared" ref="P810:P820" ca="1" si="270">TRUNC(((N810-1)*C810),8)</f>
        <v>512.78667600000006</v>
      </c>
      <c r="Q810" s="13">
        <f t="shared" ca="1" si="249"/>
        <v>13.12592012</v>
      </c>
      <c r="R810" s="20">
        <f t="shared" si="243"/>
        <v>0</v>
      </c>
      <c r="S810" s="13">
        <f t="shared" ref="S810:S820" si="271">IF(R810&gt;0,TRUNC(R810*C810,8),0)</f>
        <v>0</v>
      </c>
      <c r="T810" s="4" t="str">
        <f t="shared" ref="T810:T820" si="272">IF(O809&gt;0,VLOOKUP(O809,X$12:AH$150,10),T809)</f>
        <v>A+J=</v>
      </c>
      <c r="U810" s="34">
        <f t="shared" ref="U810:U820" si="273">IF(O809&gt;0,VLOOKUP(O809,X$12:AH$150,11),U809)</f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44"/>
        <v>44919</v>
      </c>
      <c r="B811" s="132">
        <f t="shared" ca="1" si="246"/>
        <v>1527.42576712</v>
      </c>
      <c r="C811" s="6">
        <f t="shared" si="262"/>
        <v>1000</v>
      </c>
      <c r="D811" s="12">
        <f ca="1">IF(A811&lt;$B$1,VLOOKUP(A811,[1]DI!$A$4:$B$15000,2,FALSE),0)</f>
        <v>0</v>
      </c>
      <c r="E811" s="13">
        <f t="shared" ca="1" si="263"/>
        <v>1</v>
      </c>
      <c r="F811" s="13">
        <f ca="1">(TRUNC(PRODUCT($E$12:$E810),16))</f>
        <v>1.1752947335347199</v>
      </c>
      <c r="G811" s="13">
        <f t="shared" si="264"/>
        <v>1</v>
      </c>
      <c r="H811" s="13">
        <f t="shared" ca="1" si="265"/>
        <v>1.1752947300000001</v>
      </c>
      <c r="I811" s="128">
        <f t="shared" si="245"/>
        <v>0.13200000000000001</v>
      </c>
      <c r="J811" s="34">
        <f t="shared" si="266"/>
        <v>44120</v>
      </c>
      <c r="K811" s="2">
        <f t="shared" si="267"/>
        <v>549</v>
      </c>
      <c r="L811" s="129">
        <f t="shared" si="247"/>
        <v>144</v>
      </c>
      <c r="M811" s="130">
        <f t="shared" si="248"/>
        <v>1.2884426419999999</v>
      </c>
      <c r="N811" s="11">
        <f t="shared" ca="1" si="268"/>
        <v>1.514299847</v>
      </c>
      <c r="O811" s="17">
        <f t="shared" si="269"/>
        <v>0</v>
      </c>
      <c r="P811" s="13">
        <f t="shared" ca="1" si="270"/>
        <v>514.299847</v>
      </c>
      <c r="Q811" s="13">
        <f t="shared" ca="1" si="249"/>
        <v>13.12592012</v>
      </c>
      <c r="R811" s="20">
        <f t="shared" si="243"/>
        <v>0</v>
      </c>
      <c r="S811" s="13">
        <f t="shared" si="271"/>
        <v>0</v>
      </c>
      <c r="T811" s="4" t="str">
        <f t="shared" si="272"/>
        <v>A+J=</v>
      </c>
      <c r="U811" s="34">
        <f t="shared" si="273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44"/>
        <v>44920</v>
      </c>
      <c r="B812" s="132">
        <f t="shared" ca="1" si="246"/>
        <v>1527.42576712</v>
      </c>
      <c r="C812" s="6">
        <f t="shared" si="262"/>
        <v>1000</v>
      </c>
      <c r="D812" s="12">
        <f ca="1">IF(A812&lt;$B$1,VLOOKUP(A812,[1]DI!$A$4:$B$15000,2,FALSE),0)</f>
        <v>0</v>
      </c>
      <c r="E812" s="13">
        <f t="shared" ca="1" si="263"/>
        <v>1</v>
      </c>
      <c r="F812" s="13">
        <f ca="1">(TRUNC(PRODUCT($E$12:$E811),16))</f>
        <v>1.1752947335347199</v>
      </c>
      <c r="G812" s="13">
        <f t="shared" si="264"/>
        <v>1</v>
      </c>
      <c r="H812" s="13">
        <f t="shared" ca="1" si="265"/>
        <v>1.1752947300000001</v>
      </c>
      <c r="I812" s="128">
        <f t="shared" si="245"/>
        <v>0.13200000000000001</v>
      </c>
      <c r="J812" s="34">
        <f t="shared" si="266"/>
        <v>44120</v>
      </c>
      <c r="K812" s="2">
        <f t="shared" si="267"/>
        <v>549</v>
      </c>
      <c r="L812" s="129">
        <f t="shared" si="247"/>
        <v>144</v>
      </c>
      <c r="M812" s="130">
        <f t="shared" si="248"/>
        <v>1.2884426419999999</v>
      </c>
      <c r="N812" s="11">
        <f t="shared" ca="1" si="268"/>
        <v>1.514299847</v>
      </c>
      <c r="O812" s="17">
        <f t="shared" si="269"/>
        <v>0</v>
      </c>
      <c r="P812" s="13">
        <f t="shared" ca="1" si="270"/>
        <v>514.299847</v>
      </c>
      <c r="Q812" s="13">
        <f t="shared" ca="1" si="249"/>
        <v>13.12592012</v>
      </c>
      <c r="R812" s="20">
        <f t="shared" si="243"/>
        <v>0</v>
      </c>
      <c r="S812" s="13">
        <f t="shared" si="271"/>
        <v>0</v>
      </c>
      <c r="T812" s="4" t="str">
        <f t="shared" si="272"/>
        <v>A+J=</v>
      </c>
      <c r="U812" s="34">
        <f t="shared" si="273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44"/>
        <v>44921</v>
      </c>
      <c r="B813" s="132">
        <f t="shared" ca="1" si="246"/>
        <v>1527.42576712</v>
      </c>
      <c r="C813" s="6">
        <f t="shared" si="262"/>
        <v>1000</v>
      </c>
      <c r="D813" s="12">
        <f ca="1">IF(A813&lt;$B$1,VLOOKUP(A813,[1]DI!$A$4:$B$15000,2,FALSE),0)</f>
        <v>0.13650000000000001</v>
      </c>
      <c r="E813" s="13">
        <f t="shared" ca="1" si="263"/>
        <v>1.00050788</v>
      </c>
      <c r="F813" s="13">
        <f ca="1">(TRUNC(PRODUCT($E$12:$E812),16))</f>
        <v>1.1752947335347199</v>
      </c>
      <c r="G813" s="13">
        <f t="shared" si="264"/>
        <v>1</v>
      </c>
      <c r="H813" s="13">
        <f t="shared" ca="1" si="265"/>
        <v>1.1752947300000001</v>
      </c>
      <c r="I813" s="128">
        <f t="shared" si="245"/>
        <v>0.13200000000000001</v>
      </c>
      <c r="J813" s="34">
        <f t="shared" si="266"/>
        <v>44120</v>
      </c>
      <c r="K813" s="2">
        <f t="shared" si="267"/>
        <v>550</v>
      </c>
      <c r="L813" s="129">
        <f t="shared" si="247"/>
        <v>144</v>
      </c>
      <c r="M813" s="130">
        <f t="shared" si="248"/>
        <v>1.2884426419999999</v>
      </c>
      <c r="N813" s="11">
        <f t="shared" ca="1" si="268"/>
        <v>1.514299847</v>
      </c>
      <c r="O813" s="17">
        <f t="shared" si="269"/>
        <v>0</v>
      </c>
      <c r="P813" s="13">
        <f t="shared" ca="1" si="270"/>
        <v>514.299847</v>
      </c>
      <c r="Q813" s="13">
        <f t="shared" ca="1" si="249"/>
        <v>13.12592012</v>
      </c>
      <c r="R813" s="20">
        <f t="shared" si="243"/>
        <v>0</v>
      </c>
      <c r="S813" s="13">
        <f t="shared" si="271"/>
        <v>0</v>
      </c>
      <c r="T813" s="4" t="str">
        <f t="shared" si="272"/>
        <v>A+J=</v>
      </c>
      <c r="U813" s="34">
        <f t="shared" si="273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44"/>
        <v>44922</v>
      </c>
      <c r="B814" s="132">
        <f t="shared" ca="1" si="246"/>
        <v>1528.94046112</v>
      </c>
      <c r="C814" s="6">
        <f t="shared" si="262"/>
        <v>1000</v>
      </c>
      <c r="D814" s="12">
        <f ca="1">IF(A814&lt;$B$1,VLOOKUP(A814,[1]DI!$A$4:$B$15000,2,FALSE),0)</f>
        <v>0.13650000000000001</v>
      </c>
      <c r="E814" s="13">
        <f t="shared" ca="1" si="263"/>
        <v>1.00050788</v>
      </c>
      <c r="F814" s="13">
        <f ca="1">(TRUNC(PRODUCT($E$12:$E813),16))</f>
        <v>1.17589164222399</v>
      </c>
      <c r="G814" s="13">
        <f t="shared" si="264"/>
        <v>1</v>
      </c>
      <c r="H814" s="13">
        <f t="shared" ca="1" si="265"/>
        <v>1.1758916399999999</v>
      </c>
      <c r="I814" s="128">
        <f t="shared" si="245"/>
        <v>0.13200000000000001</v>
      </c>
      <c r="J814" s="34">
        <f t="shared" si="266"/>
        <v>44120</v>
      </c>
      <c r="K814" s="2">
        <f t="shared" si="267"/>
        <v>551</v>
      </c>
      <c r="L814" s="129">
        <f t="shared" si="247"/>
        <v>145</v>
      </c>
      <c r="M814" s="130">
        <f t="shared" si="248"/>
        <v>1.2890767219999999</v>
      </c>
      <c r="N814" s="11">
        <f t="shared" ca="1" si="268"/>
        <v>1.5158145409999999</v>
      </c>
      <c r="O814" s="17">
        <f t="shared" si="269"/>
        <v>0</v>
      </c>
      <c r="P814" s="13">
        <f t="shared" ca="1" si="270"/>
        <v>515.81454099999996</v>
      </c>
      <c r="Q814" s="13">
        <f t="shared" ca="1" si="249"/>
        <v>13.12592012</v>
      </c>
      <c r="R814" s="20">
        <f t="shared" si="243"/>
        <v>0</v>
      </c>
      <c r="S814" s="13">
        <f t="shared" si="271"/>
        <v>0</v>
      </c>
      <c r="T814" s="4" t="str">
        <f t="shared" si="272"/>
        <v>A+J=</v>
      </c>
      <c r="U814" s="34">
        <f t="shared" si="273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44"/>
        <v>44923</v>
      </c>
      <c r="B815" s="132">
        <f t="shared" ca="1" si="246"/>
        <v>1530.45666512</v>
      </c>
      <c r="C815" s="6">
        <f t="shared" si="262"/>
        <v>1000</v>
      </c>
      <c r="D815" s="12">
        <f ca="1">IF(A815&lt;$B$1,VLOOKUP(A815,[1]DI!$A$4:$B$15000,2,FALSE),0)</f>
        <v>0.13650000000000001</v>
      </c>
      <c r="E815" s="13">
        <f t="shared" ca="1" si="263"/>
        <v>1.00050788</v>
      </c>
      <c r="F815" s="13">
        <f ca="1">(TRUNC(PRODUCT($E$12:$E814),16))</f>
        <v>1.1764888540712399</v>
      </c>
      <c r="G815" s="13">
        <f t="shared" si="264"/>
        <v>1</v>
      </c>
      <c r="H815" s="13">
        <f t="shared" ca="1" si="265"/>
        <v>1.1764888499999999</v>
      </c>
      <c r="I815" s="128">
        <f t="shared" si="245"/>
        <v>0.13200000000000001</v>
      </c>
      <c r="J815" s="34">
        <f t="shared" si="266"/>
        <v>44120</v>
      </c>
      <c r="K815" s="2">
        <f t="shared" si="267"/>
        <v>552</v>
      </c>
      <c r="L815" s="129">
        <f t="shared" si="247"/>
        <v>146</v>
      </c>
      <c r="M815" s="130">
        <f t="shared" si="248"/>
        <v>1.2897111139999999</v>
      </c>
      <c r="N815" s="11">
        <f t="shared" ca="1" si="268"/>
        <v>1.517330745</v>
      </c>
      <c r="O815" s="17">
        <f t="shared" si="269"/>
        <v>0</v>
      </c>
      <c r="P815" s="13">
        <f t="shared" ca="1" si="270"/>
        <v>517.33074499999998</v>
      </c>
      <c r="Q815" s="13">
        <f t="shared" ca="1" si="249"/>
        <v>13.12592012</v>
      </c>
      <c r="R815" s="20">
        <f t="shared" si="243"/>
        <v>0</v>
      </c>
      <c r="S815" s="13">
        <f t="shared" si="271"/>
        <v>0</v>
      </c>
      <c r="T815" s="4" t="str">
        <f t="shared" si="272"/>
        <v>A+J=</v>
      </c>
      <c r="U815" s="34">
        <f t="shared" si="273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44"/>
        <v>44924</v>
      </c>
      <c r="B816" s="132">
        <f t="shared" ca="1" si="246"/>
        <v>1531.9743951200001</v>
      </c>
      <c r="C816" s="6">
        <f t="shared" si="262"/>
        <v>1000</v>
      </c>
      <c r="D816" s="12">
        <f ca="1">IF(A816&lt;$B$1,VLOOKUP(A816,[1]DI!$A$4:$B$15000,2,FALSE),0)</f>
        <v>0.13650000000000001</v>
      </c>
      <c r="E816" s="13">
        <f t="shared" ca="1" si="263"/>
        <v>1.00050788</v>
      </c>
      <c r="F816" s="13">
        <f ca="1">(TRUNC(PRODUCT($E$12:$E815),16))</f>
        <v>1.1770863692304501</v>
      </c>
      <c r="G816" s="13">
        <f t="shared" si="264"/>
        <v>1</v>
      </c>
      <c r="H816" s="13">
        <f t="shared" ca="1" si="265"/>
        <v>1.17708637</v>
      </c>
      <c r="I816" s="128">
        <f t="shared" si="245"/>
        <v>0.13200000000000001</v>
      </c>
      <c r="J816" s="34">
        <f t="shared" si="266"/>
        <v>44120</v>
      </c>
      <c r="K816" s="2">
        <f t="shared" si="267"/>
        <v>553</v>
      </c>
      <c r="L816" s="129">
        <f t="shared" si="247"/>
        <v>147</v>
      </c>
      <c r="M816" s="130">
        <f t="shared" si="248"/>
        <v>1.290345818</v>
      </c>
      <c r="N816" s="11">
        <f t="shared" ca="1" si="268"/>
        <v>1.518848475</v>
      </c>
      <c r="O816" s="17">
        <f t="shared" si="269"/>
        <v>0</v>
      </c>
      <c r="P816" s="13">
        <f t="shared" ca="1" si="270"/>
        <v>518.84847500000001</v>
      </c>
      <c r="Q816" s="13">
        <f t="shared" ca="1" si="249"/>
        <v>13.12592012</v>
      </c>
      <c r="R816" s="20">
        <f t="shared" si="243"/>
        <v>0</v>
      </c>
      <c r="S816" s="13">
        <f t="shared" si="271"/>
        <v>0</v>
      </c>
      <c r="T816" s="4" t="str">
        <f t="shared" si="272"/>
        <v>A+J=</v>
      </c>
      <c r="U816" s="34">
        <f t="shared" si="273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44"/>
        <v>44925</v>
      </c>
      <c r="B817" s="132">
        <f t="shared" ca="1" si="246"/>
        <v>1533.4936391199999</v>
      </c>
      <c r="C817" s="6">
        <f t="shared" si="262"/>
        <v>1000</v>
      </c>
      <c r="D817" s="12">
        <f ca="1">IF(A817&lt;$B$1,VLOOKUP(A817,[1]DI!$A$4:$B$15000,2,FALSE),0)</f>
        <v>0.13650000000000001</v>
      </c>
      <c r="E817" s="13">
        <f t="shared" ca="1" si="263"/>
        <v>1.00050788</v>
      </c>
      <c r="F817" s="13">
        <f ca="1">(TRUNC(PRODUCT($E$12:$E816),16))</f>
        <v>1.1776841878556501</v>
      </c>
      <c r="G817" s="13">
        <f t="shared" si="264"/>
        <v>1</v>
      </c>
      <c r="H817" s="13">
        <f t="shared" ca="1" si="265"/>
        <v>1.1776841899999999</v>
      </c>
      <c r="I817" s="128">
        <f t="shared" si="245"/>
        <v>0.13200000000000001</v>
      </c>
      <c r="J817" s="34">
        <f t="shared" si="266"/>
        <v>44120</v>
      </c>
      <c r="K817" s="2">
        <f t="shared" si="267"/>
        <v>554</v>
      </c>
      <c r="L817" s="129">
        <f t="shared" si="247"/>
        <v>148</v>
      </c>
      <c r="M817" s="130">
        <f t="shared" si="248"/>
        <v>1.290980835</v>
      </c>
      <c r="N817" s="11">
        <f t="shared" ca="1" si="268"/>
        <v>1.520367719</v>
      </c>
      <c r="O817" s="17">
        <f t="shared" si="269"/>
        <v>0</v>
      </c>
      <c r="P817" s="13">
        <f t="shared" ca="1" si="270"/>
        <v>520.36771899999997</v>
      </c>
      <c r="Q817" s="13">
        <f t="shared" ca="1" si="249"/>
        <v>13.12592012</v>
      </c>
      <c r="R817" s="20">
        <f t="shared" si="243"/>
        <v>0</v>
      </c>
      <c r="S817" s="13">
        <f t="shared" si="271"/>
        <v>0</v>
      </c>
      <c r="T817" s="4" t="str">
        <f t="shared" si="272"/>
        <v>A+J=</v>
      </c>
      <c r="U817" s="34">
        <f t="shared" si="273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44"/>
        <v>44926</v>
      </c>
      <c r="B818" s="132">
        <f t="shared" ca="1" si="246"/>
        <v>1535.01439712</v>
      </c>
      <c r="C818" s="6">
        <f t="shared" si="262"/>
        <v>1000</v>
      </c>
      <c r="D818" s="12">
        <f ca="1">IF(A818&lt;$B$1,VLOOKUP(A818,[1]DI!$A$4:$B$15000,2,FALSE),0)</f>
        <v>0</v>
      </c>
      <c r="E818" s="13">
        <f t="shared" ca="1" si="263"/>
        <v>1</v>
      </c>
      <c r="F818" s="13">
        <f ca="1">(TRUNC(PRODUCT($E$12:$E817),16))</f>
        <v>1.1782823101009801</v>
      </c>
      <c r="G818" s="13">
        <f t="shared" si="264"/>
        <v>1</v>
      </c>
      <c r="H818" s="13">
        <f t="shared" ca="1" si="265"/>
        <v>1.1782823099999999</v>
      </c>
      <c r="I818" s="128">
        <f t="shared" si="245"/>
        <v>0.13200000000000001</v>
      </c>
      <c r="J818" s="34">
        <f t="shared" si="266"/>
        <v>44120</v>
      </c>
      <c r="K818" s="2">
        <f t="shared" si="267"/>
        <v>554</v>
      </c>
      <c r="L818" s="129">
        <f t="shared" si="247"/>
        <v>149</v>
      </c>
      <c r="M818" s="130">
        <f t="shared" si="248"/>
        <v>1.2916161639999999</v>
      </c>
      <c r="N818" s="11">
        <f t="shared" ca="1" si="268"/>
        <v>1.5218884770000001</v>
      </c>
      <c r="O818" s="17">
        <f t="shared" si="269"/>
        <v>0</v>
      </c>
      <c r="P818" s="13">
        <f t="shared" ca="1" si="270"/>
        <v>521.88847699999997</v>
      </c>
      <c r="Q818" s="13">
        <f t="shared" ca="1" si="249"/>
        <v>13.12592012</v>
      </c>
      <c r="R818" s="20">
        <f t="shared" si="243"/>
        <v>0</v>
      </c>
      <c r="S818" s="13">
        <f t="shared" si="271"/>
        <v>0</v>
      </c>
      <c r="T818" s="4" t="str">
        <f t="shared" si="272"/>
        <v>A+J=</v>
      </c>
      <c r="U818" s="34">
        <f t="shared" si="273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44"/>
        <v>44927</v>
      </c>
      <c r="B819" s="132">
        <f t="shared" ca="1" si="246"/>
        <v>1535.01439712</v>
      </c>
      <c r="C819" s="6">
        <f t="shared" si="262"/>
        <v>1000</v>
      </c>
      <c r="D819" s="12">
        <f ca="1">IF(A819&lt;$B$1,VLOOKUP(A819,[1]DI!$A$4:$B$15000,2,FALSE),0)</f>
        <v>0</v>
      </c>
      <c r="E819" s="13">
        <f t="shared" ca="1" si="263"/>
        <v>1</v>
      </c>
      <c r="F819" s="13">
        <f ca="1">(TRUNC(PRODUCT($E$12:$E818),16))</f>
        <v>1.1782823101009801</v>
      </c>
      <c r="G819" s="13">
        <f t="shared" si="264"/>
        <v>1</v>
      </c>
      <c r="H819" s="13">
        <f t="shared" ca="1" si="265"/>
        <v>1.1782823099999999</v>
      </c>
      <c r="I819" s="128">
        <f t="shared" si="245"/>
        <v>0.13200000000000001</v>
      </c>
      <c r="J819" s="34">
        <f t="shared" si="266"/>
        <v>44120</v>
      </c>
      <c r="K819" s="2">
        <f t="shared" si="267"/>
        <v>554</v>
      </c>
      <c r="L819" s="129">
        <f t="shared" si="247"/>
        <v>149</v>
      </c>
      <c r="M819" s="130">
        <f t="shared" si="248"/>
        <v>1.2916161639999999</v>
      </c>
      <c r="N819" s="11">
        <f t="shared" ca="1" si="268"/>
        <v>1.5218884770000001</v>
      </c>
      <c r="O819" s="17">
        <f t="shared" si="269"/>
        <v>0</v>
      </c>
      <c r="P819" s="13">
        <f t="shared" ca="1" si="270"/>
        <v>521.88847699999997</v>
      </c>
      <c r="Q819" s="13">
        <f t="shared" ca="1" si="249"/>
        <v>13.12592012</v>
      </c>
      <c r="R819" s="20">
        <f t="shared" si="243"/>
        <v>0</v>
      </c>
      <c r="S819" s="13">
        <f t="shared" si="271"/>
        <v>0</v>
      </c>
      <c r="T819" s="4" t="str">
        <f t="shared" si="272"/>
        <v>A+J=</v>
      </c>
      <c r="U819" s="34">
        <f t="shared" si="273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44"/>
        <v>44928</v>
      </c>
      <c r="B820" s="132">
        <f t="shared" ca="1" si="246"/>
        <v>1535.01439712</v>
      </c>
      <c r="C820" s="6">
        <f t="shared" si="262"/>
        <v>1000</v>
      </c>
      <c r="D820" s="12">
        <f ca="1">IF(A820&lt;$B$1,VLOOKUP(A820,[1]DI!$A$4:$B$15000,2,FALSE),0)</f>
        <v>0.13650000000000001</v>
      </c>
      <c r="E820" s="13">
        <f t="shared" ca="1" si="263"/>
        <v>1.00050788</v>
      </c>
      <c r="F820" s="13">
        <f ca="1">(TRUNC(PRODUCT($E$12:$E819),16))</f>
        <v>1.1782823101009801</v>
      </c>
      <c r="G820" s="13">
        <f t="shared" si="264"/>
        <v>1</v>
      </c>
      <c r="H820" s="13">
        <f t="shared" ca="1" si="265"/>
        <v>1.1782823099999999</v>
      </c>
      <c r="I820" s="128">
        <f t="shared" si="245"/>
        <v>0.13200000000000001</v>
      </c>
      <c r="J820" s="34">
        <f t="shared" si="266"/>
        <v>44120</v>
      </c>
      <c r="K820" s="2">
        <f t="shared" si="267"/>
        <v>555</v>
      </c>
      <c r="L820" s="129">
        <f t="shared" si="247"/>
        <v>149</v>
      </c>
      <c r="M820" s="130">
        <f t="shared" si="248"/>
        <v>1.2916161639999999</v>
      </c>
      <c r="N820" s="11">
        <f t="shared" ca="1" si="268"/>
        <v>1.5218884770000001</v>
      </c>
      <c r="O820" s="17">
        <f t="shared" si="269"/>
        <v>1</v>
      </c>
      <c r="P820" s="13">
        <f t="shared" ca="1" si="270"/>
        <v>521.88847699999997</v>
      </c>
      <c r="Q820" s="13">
        <f t="shared" ca="1" si="249"/>
        <v>13.12592012</v>
      </c>
      <c r="R820" s="20">
        <f t="shared" si="243"/>
        <v>1</v>
      </c>
      <c r="S820" s="13">
        <f t="shared" si="271"/>
        <v>1000</v>
      </c>
      <c r="T820" s="4" t="str">
        <f t="shared" si="272"/>
        <v>A+J=</v>
      </c>
      <c r="U820" s="34">
        <f t="shared" si="273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2"/>
      <c r="B821" s="70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13"/>
      <c r="R821" s="20"/>
      <c r="S821" s="13"/>
      <c r="T821" s="4"/>
      <c r="U821" s="34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2"/>
      <c r="B822" s="70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13"/>
      <c r="R822" s="20"/>
      <c r="S822" s="13"/>
      <c r="T822" s="4"/>
      <c r="U822" s="34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2"/>
      <c r="B823" s="70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13"/>
      <c r="R823" s="20"/>
      <c r="S823" s="13"/>
      <c r="T823" s="4"/>
      <c r="U823" s="34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2"/>
      <c r="B824" s="70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13"/>
      <c r="R824" s="20"/>
      <c r="S824" s="13"/>
      <c r="T824" s="4"/>
      <c r="U824" s="34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2"/>
      <c r="B825" s="70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13"/>
      <c r="R825" s="20"/>
      <c r="S825" s="13"/>
      <c r="T825" s="4"/>
      <c r="U825" s="34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2"/>
      <c r="B826" s="70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13"/>
      <c r="R826" s="20"/>
      <c r="S826" s="13"/>
      <c r="T826" s="4"/>
      <c r="U826" s="34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2"/>
      <c r="B827" s="70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13"/>
      <c r="R827" s="20"/>
      <c r="S827" s="13"/>
      <c r="T827" s="4"/>
      <c r="U827" s="34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2"/>
      <c r="B828" s="70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13"/>
      <c r="R828" s="20"/>
      <c r="S828" s="13"/>
      <c r="T828" s="4"/>
      <c r="U828" s="34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2"/>
      <c r="B829" s="70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13"/>
      <c r="R829" s="20"/>
      <c r="S829" s="13"/>
      <c r="T829" s="4"/>
      <c r="U829" s="34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2"/>
      <c r="B830" s="70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13"/>
      <c r="R830" s="20"/>
      <c r="S830" s="13"/>
      <c r="T830" s="4"/>
      <c r="U830" s="34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2"/>
      <c r="B831" s="70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13"/>
      <c r="R831" s="20"/>
      <c r="S831" s="13"/>
      <c r="T831" s="4"/>
      <c r="U831" s="34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2"/>
      <c r="B832" s="70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13"/>
      <c r="R832" s="20"/>
      <c r="S832" s="13"/>
      <c r="T832" s="4"/>
      <c r="U832" s="34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2"/>
      <c r="B833" s="70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13"/>
      <c r="R833" s="20"/>
      <c r="S833" s="13"/>
      <c r="T833" s="4"/>
      <c r="U833" s="34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2"/>
      <c r="B834" s="70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13"/>
      <c r="R834" s="20"/>
      <c r="S834" s="13"/>
      <c r="T834" s="4"/>
      <c r="U834" s="34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2"/>
      <c r="B835" s="70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13"/>
      <c r="R835" s="20"/>
      <c r="S835" s="13"/>
      <c r="T835" s="4"/>
      <c r="U835" s="34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2"/>
      <c r="B836" s="70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13"/>
      <c r="R836" s="20"/>
      <c r="S836" s="13"/>
      <c r="T836" s="4"/>
      <c r="U836" s="34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2"/>
      <c r="B837" s="70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13"/>
      <c r="R837" s="20"/>
      <c r="S837" s="13"/>
      <c r="T837" s="4"/>
      <c r="U837" s="34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2"/>
      <c r="B838" s="70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13"/>
      <c r="R838" s="20"/>
      <c r="S838" s="13"/>
      <c r="T838" s="4"/>
      <c r="U838" s="34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2"/>
      <c r="B839" s="70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13"/>
      <c r="R839" s="20"/>
      <c r="S839" s="13"/>
      <c r="T839" s="4"/>
      <c r="U839" s="34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2"/>
      <c r="B840" s="70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13"/>
      <c r="R840" s="20"/>
      <c r="S840" s="13"/>
      <c r="T840" s="4"/>
      <c r="U840" s="34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2"/>
      <c r="B841" s="70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13"/>
      <c r="R841" s="20"/>
      <c r="S841" s="13"/>
      <c r="T841" s="4"/>
      <c r="U841" s="34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2"/>
      <c r="B842" s="70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13"/>
      <c r="R842" s="20"/>
      <c r="S842" s="13"/>
      <c r="T842" s="4"/>
      <c r="U842" s="34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2"/>
      <c r="B843" s="70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13"/>
      <c r="R843" s="20"/>
      <c r="S843" s="13"/>
      <c r="T843" s="4"/>
      <c r="U843" s="34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2"/>
      <c r="B844" s="70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13"/>
      <c r="R844" s="20"/>
      <c r="S844" s="13"/>
      <c r="T844" s="4"/>
      <c r="U844" s="34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2"/>
      <c r="B845" s="70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13"/>
      <c r="R845" s="20"/>
      <c r="S845" s="13"/>
      <c r="T845" s="4"/>
      <c r="U845" s="34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2"/>
      <c r="B846" s="70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13"/>
      <c r="R846" s="20"/>
      <c r="S846" s="13"/>
      <c r="T846" s="4"/>
      <c r="U846" s="34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2"/>
      <c r="B847" s="70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13"/>
      <c r="R847" s="20"/>
      <c r="S847" s="13"/>
      <c r="T847" s="4"/>
      <c r="U847" s="34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2"/>
      <c r="B848" s="70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13"/>
      <c r="R848" s="20"/>
      <c r="S848" s="13"/>
      <c r="T848" s="4"/>
      <c r="U848" s="34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603 A821:U2400 N605:P820 A604:A820 R604:U820 C604:P604 C605:L820">
    <cfRule type="expression" dxfId="5" priority="9">
      <formula>$O12&gt;0</formula>
    </cfRule>
  </conditionalFormatting>
  <conditionalFormatting sqref="C6:U6">
    <cfRule type="cellIs" dxfId="4" priority="7" operator="equal">
      <formula>"SIM"</formula>
    </cfRule>
  </conditionalFormatting>
  <conditionalFormatting sqref="M605:M820">
    <cfRule type="expression" dxfId="3" priority="6">
      <formula>$O605&gt;0</formula>
    </cfRule>
  </conditionalFormatting>
  <conditionalFormatting sqref="Q604:Q820">
    <cfRule type="expression" dxfId="2" priority="5">
      <formula>$O604&gt;0</formula>
    </cfRule>
  </conditionalFormatting>
  <conditionalFormatting sqref="B604:B820">
    <cfRule type="expression" dxfId="1" priority="4">
      <formula>$O604&gt;0</formula>
    </cfRule>
  </conditionalFormatting>
  <conditionalFormatting sqref="B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2023-01-03T16:18:02Z</dcterms:modified>
</cp:coreProperties>
</file>