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AE067B1-D272-493D-AF11-21B8A1A7A5D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5" i="1" l="1"/>
  <c r="C5" i="1" s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AD160" i="1"/>
  <c r="AE161" i="1"/>
  <c r="AD161" i="1" l="1"/>
  <c r="AE162" i="1"/>
  <c r="A12" i="1"/>
  <c r="AE163" i="1" l="1"/>
  <c r="AD162" i="1"/>
  <c r="Y483" i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AE164" i="1" l="1"/>
  <c r="AD163" i="1"/>
  <c r="D12" i="1"/>
  <c r="AE165" i="1" l="1"/>
  <c r="AD164" i="1"/>
  <c r="AH62" i="1"/>
  <c r="AE166" i="1" l="1"/>
  <c r="AD165" i="1"/>
  <c r="AH38" i="1"/>
  <c r="AH50" i="1"/>
  <c r="AE167" i="1" l="1"/>
  <c r="AD166" i="1"/>
  <c r="A13" i="1"/>
  <c r="D13" i="1" s="1"/>
  <c r="AE168" i="1" l="1"/>
  <c r="AD167" i="1"/>
  <c r="A14" i="1"/>
  <c r="D14" i="1" s="1"/>
  <c r="AC161" i="1"/>
  <c r="AF161" i="1" s="1"/>
  <c r="R12" i="1"/>
  <c r="B1" i="1"/>
  <c r="AC160" i="1"/>
  <c r="AF160" i="1" s="1"/>
  <c r="AF13" i="1"/>
  <c r="AF14" i="1" s="1"/>
  <c r="AF15" i="1" s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AF26" i="1" s="1"/>
  <c r="AF27" i="1" s="1"/>
  <c r="AF28" i="1" s="1"/>
  <c r="AF29" i="1" s="1"/>
  <c r="AF30" i="1" s="1"/>
  <c r="AF31" i="1" s="1"/>
  <c r="AF32" i="1" s="1"/>
  <c r="AF33" i="1" s="1"/>
  <c r="AF34" i="1" s="1"/>
  <c r="AF35" i="1" s="1"/>
  <c r="AF36" i="1" s="1"/>
  <c r="AF37" i="1" s="1"/>
  <c r="AF38" i="1" s="1"/>
  <c r="AF39" i="1" s="1"/>
  <c r="AF40" i="1" s="1"/>
  <c r="AF41" i="1" s="1"/>
  <c r="AF42" i="1" s="1"/>
  <c r="AF43" i="1" s="1"/>
  <c r="AF44" i="1" s="1"/>
  <c r="AF45" i="1" s="1"/>
  <c r="AF46" i="1" s="1"/>
  <c r="AF47" i="1" s="1"/>
  <c r="AF48" i="1" s="1"/>
  <c r="AF49" i="1" s="1"/>
  <c r="AF50" i="1" s="1"/>
  <c r="AF51" i="1" s="1"/>
  <c r="AF52" i="1" s="1"/>
  <c r="AF53" i="1" s="1"/>
  <c r="AF54" i="1" s="1"/>
  <c r="AF55" i="1" s="1"/>
  <c r="AF56" i="1" s="1"/>
  <c r="AF57" i="1" s="1"/>
  <c r="AF58" i="1" s="1"/>
  <c r="AF59" i="1" s="1"/>
  <c r="AF60" i="1" s="1"/>
  <c r="AF61" i="1" s="1"/>
  <c r="AF62" i="1" s="1"/>
  <c r="AF63" i="1" s="1"/>
  <c r="AF64" i="1" s="1"/>
  <c r="AF65" i="1" s="1"/>
  <c r="AF66" i="1" s="1"/>
  <c r="AF67" i="1" s="1"/>
  <c r="AF68" i="1" s="1"/>
  <c r="AF69" i="1" s="1"/>
  <c r="AF70" i="1" s="1"/>
  <c r="AF71" i="1" s="1"/>
  <c r="AF72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X61" i="1" s="1"/>
  <c r="X62" i="1" s="1"/>
  <c r="X63" i="1" s="1"/>
  <c r="X64" i="1" s="1"/>
  <c r="X65" i="1" s="1"/>
  <c r="X66" i="1" s="1"/>
  <c r="X67" i="1" s="1"/>
  <c r="X68" i="1" s="1"/>
  <c r="X69" i="1" s="1"/>
  <c r="X70" i="1" s="1"/>
  <c r="X71" i="1" s="1"/>
  <c r="X72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AC13" i="1" s="1"/>
  <c r="T12" i="1"/>
  <c r="T13" i="1" s="1"/>
  <c r="M12" i="1"/>
  <c r="N12" i="1" s="1"/>
  <c r="H12" i="1"/>
  <c r="AB11" i="1"/>
  <c r="AC164" i="1"/>
  <c r="AF164" i="1" s="1"/>
  <c r="AC162" i="1"/>
  <c r="AF162" i="1" s="1"/>
  <c r="E14" i="1" l="1"/>
  <c r="AE169" i="1"/>
  <c r="AD168" i="1"/>
  <c r="I12" i="1"/>
  <c r="O12" i="1" s="1"/>
  <c r="Q12" i="1" s="1"/>
  <c r="H13" i="1"/>
  <c r="A15" i="1"/>
  <c r="D15" i="1" s="1"/>
  <c r="E15" i="1" s="1"/>
  <c r="E12" i="1"/>
  <c r="F12" i="1" s="1"/>
  <c r="G13" i="1" s="1"/>
  <c r="E13" i="1"/>
  <c r="F13" i="1" s="1"/>
  <c r="S12" i="1"/>
  <c r="C13" i="1" s="1"/>
  <c r="Y16" i="1"/>
  <c r="Z13" i="1"/>
  <c r="AC14" i="1" s="1"/>
  <c r="AC163" i="1"/>
  <c r="AF163" i="1" s="1"/>
  <c r="Y13" i="1"/>
  <c r="AH12" i="1" s="1"/>
  <c r="U12" i="1" s="1"/>
  <c r="U13" i="1" s="1"/>
  <c r="Y12" i="1"/>
  <c r="K12" i="1"/>
  <c r="K13" i="1" s="1"/>
  <c r="L13" i="1" s="1"/>
  <c r="M13" i="1" s="1"/>
  <c r="N13" i="1" s="1"/>
  <c r="J27" i="1"/>
  <c r="Y14" i="1"/>
  <c r="AC165" i="1"/>
  <c r="AF165" i="1" s="1"/>
  <c r="Y17" i="1" l="1"/>
  <c r="AE170" i="1"/>
  <c r="AD169" i="1"/>
  <c r="A16" i="1"/>
  <c r="D16" i="1" s="1"/>
  <c r="E16" i="1" s="1"/>
  <c r="G14" i="1"/>
  <c r="Z14" i="1"/>
  <c r="Y15" i="1"/>
  <c r="AA16" i="1" s="1"/>
  <c r="I13" i="1"/>
  <c r="O13" i="1" s="1"/>
  <c r="Q13" i="1" s="1"/>
  <c r="B13" i="1" s="1"/>
  <c r="AA13" i="1"/>
  <c r="AB13" i="1" s="1"/>
  <c r="AE13" i="1" s="1"/>
  <c r="AC166" i="1"/>
  <c r="AF166" i="1" s="1"/>
  <c r="AH13" i="1"/>
  <c r="AA14" i="1"/>
  <c r="J28" i="1"/>
  <c r="AH15" i="1"/>
  <c r="Y18" i="1" l="1"/>
  <c r="AE171" i="1"/>
  <c r="AD170" i="1"/>
  <c r="A17" i="1"/>
  <c r="D17" i="1" s="1"/>
  <c r="E17" i="1" s="1"/>
  <c r="F14" i="1"/>
  <c r="G15" i="1" s="1"/>
  <c r="AC15" i="1"/>
  <c r="Z15" i="1" s="1"/>
  <c r="AA15" i="1"/>
  <c r="AB15" i="1" s="1"/>
  <c r="AH14" i="1"/>
  <c r="AB14" i="1"/>
  <c r="AE14" i="1" s="1"/>
  <c r="AH16" i="1"/>
  <c r="AA17" i="1"/>
  <c r="J29" i="1"/>
  <c r="AC167" i="1"/>
  <c r="AF167" i="1" s="1"/>
  <c r="AE172" i="1" l="1"/>
  <c r="AD171" i="1"/>
  <c r="Y19" i="1"/>
  <c r="AA19" i="1" s="1"/>
  <c r="F17" i="1"/>
  <c r="A18" i="1"/>
  <c r="D18" i="1" s="1"/>
  <c r="E18" i="1" s="1"/>
  <c r="F15" i="1"/>
  <c r="G16" i="1" s="1"/>
  <c r="AE15" i="1"/>
  <c r="AC16" i="1"/>
  <c r="Z16" i="1" s="1"/>
  <c r="AB16" i="1"/>
  <c r="AH17" i="1"/>
  <c r="AA18" i="1"/>
  <c r="AC168" i="1"/>
  <c r="AF168" i="1" s="1"/>
  <c r="J30" i="1"/>
  <c r="AE173" i="1" l="1"/>
  <c r="AD172" i="1"/>
  <c r="Y20" i="1"/>
  <c r="AA20" i="1" s="1"/>
  <c r="F18" i="1"/>
  <c r="A19" i="1"/>
  <c r="D19" i="1" s="1"/>
  <c r="E19" i="1" s="1"/>
  <c r="F16" i="1"/>
  <c r="G17" i="1" s="1"/>
  <c r="AE16" i="1"/>
  <c r="AC17" i="1"/>
  <c r="Z17" i="1" s="1"/>
  <c r="AB17" i="1"/>
  <c r="J31" i="1"/>
  <c r="AC169" i="1"/>
  <c r="AF169" i="1" s="1"/>
  <c r="AH18" i="1"/>
  <c r="Y21" i="1" l="1"/>
  <c r="AA21" i="1" s="1"/>
  <c r="AE174" i="1"/>
  <c r="AD173" i="1"/>
  <c r="AC173" i="1" s="1"/>
  <c r="AF173" i="1" s="1"/>
  <c r="F19" i="1"/>
  <c r="A20" i="1"/>
  <c r="D20" i="1" s="1"/>
  <c r="E20" i="1" s="1"/>
  <c r="G18" i="1"/>
  <c r="AE17" i="1"/>
  <c r="AC18" i="1"/>
  <c r="Z18" i="1" s="1"/>
  <c r="AB18" i="1"/>
  <c r="J32" i="1"/>
  <c r="AH19" i="1"/>
  <c r="AC170" i="1"/>
  <c r="AF170" i="1" s="1"/>
  <c r="AE175" i="1" l="1"/>
  <c r="AD174" i="1"/>
  <c r="AC174" i="1" s="1"/>
  <c r="AF174" i="1" s="1"/>
  <c r="Y25" i="1"/>
  <c r="Y22" i="1"/>
  <c r="F20" i="1"/>
  <c r="A21" i="1"/>
  <c r="D21" i="1" s="1"/>
  <c r="E21" i="1" s="1"/>
  <c r="G19" i="1"/>
  <c r="AE18" i="1"/>
  <c r="AC19" i="1"/>
  <c r="Z19" i="1" s="1"/>
  <c r="AB19" i="1"/>
  <c r="AH20" i="1"/>
  <c r="AC171" i="1"/>
  <c r="AF171" i="1" s="1"/>
  <c r="J33" i="1"/>
  <c r="AA22" i="1" l="1"/>
  <c r="AE176" i="1"/>
  <c r="AD175" i="1"/>
  <c r="AC175" i="1" s="1"/>
  <c r="AF175" i="1" s="1"/>
  <c r="Y26" i="1"/>
  <c r="AA26" i="1" s="1"/>
  <c r="AH24" i="1"/>
  <c r="Y23" i="1"/>
  <c r="AA23" i="1" s="1"/>
  <c r="F21" i="1"/>
  <c r="A22" i="1"/>
  <c r="D22" i="1" s="1"/>
  <c r="E22" i="1" s="1"/>
  <c r="G20" i="1"/>
  <c r="AE19" i="1"/>
  <c r="AC20" i="1"/>
  <c r="Z20" i="1" s="1"/>
  <c r="AB20" i="1"/>
  <c r="J34" i="1"/>
  <c r="AC172" i="1"/>
  <c r="AF172" i="1" s="1"/>
  <c r="AH21" i="1"/>
  <c r="AH25" i="1" l="1"/>
  <c r="Y27" i="1"/>
  <c r="AA27" i="1" s="1"/>
  <c r="AE177" i="1"/>
  <c r="AD176" i="1"/>
  <c r="AC176" i="1" s="1"/>
  <c r="AF176" i="1" s="1"/>
  <c r="F22" i="1"/>
  <c r="Y24" i="1"/>
  <c r="A23" i="1"/>
  <c r="D23" i="1" s="1"/>
  <c r="E23" i="1" s="1"/>
  <c r="G21" i="1"/>
  <c r="AE20" i="1"/>
  <c r="AC21" i="1"/>
  <c r="Z21" i="1" s="1"/>
  <c r="AB21" i="1"/>
  <c r="AE21" i="1" s="1"/>
  <c r="J35" i="1"/>
  <c r="AH22" i="1"/>
  <c r="AH26" i="1" l="1"/>
  <c r="Y28" i="1"/>
  <c r="AE178" i="1"/>
  <c r="AD177" i="1"/>
  <c r="AC177" i="1" s="1"/>
  <c r="AF177" i="1" s="1"/>
  <c r="F23" i="1"/>
  <c r="AA25" i="1"/>
  <c r="AA24" i="1"/>
  <c r="A24" i="1"/>
  <c r="D24" i="1" s="1"/>
  <c r="E24" i="1" s="1"/>
  <c r="G22" i="1"/>
  <c r="AC22" i="1"/>
  <c r="Z22" i="1" s="1"/>
  <c r="AB22" i="1"/>
  <c r="AH23" i="1"/>
  <c r="J36" i="1"/>
  <c r="AH27" i="1" l="1"/>
  <c r="AE179" i="1"/>
  <c r="AD178" i="1"/>
  <c r="AC178" i="1" s="1"/>
  <c r="AF178" i="1" s="1"/>
  <c r="AA28" i="1"/>
  <c r="Y29" i="1"/>
  <c r="F24" i="1"/>
  <c r="A25" i="1"/>
  <c r="D25" i="1" s="1"/>
  <c r="E25" i="1" s="1"/>
  <c r="G23" i="1"/>
  <c r="AE22" i="1"/>
  <c r="AC23" i="1"/>
  <c r="Z23" i="1" s="1"/>
  <c r="AC24" i="1" s="1"/>
  <c r="Z24" i="1" s="1"/>
  <c r="AB23" i="1"/>
  <c r="AE23" i="1" s="1"/>
  <c r="J37" i="1"/>
  <c r="AH28" i="1" l="1"/>
  <c r="Y30" i="1"/>
  <c r="AE180" i="1"/>
  <c r="AD179" i="1"/>
  <c r="AC179" i="1" s="1"/>
  <c r="AF179" i="1" s="1"/>
  <c r="AA29" i="1"/>
  <c r="F25" i="1"/>
  <c r="AB24" i="1"/>
  <c r="AE24" i="1" s="1"/>
  <c r="AC25" i="1"/>
  <c r="Z25" i="1" s="1"/>
  <c r="AB25" i="1"/>
  <c r="A26" i="1"/>
  <c r="D26" i="1" s="1"/>
  <c r="E26" i="1" s="1"/>
  <c r="G24" i="1"/>
  <c r="J38" i="1"/>
  <c r="AH29" i="1" l="1"/>
  <c r="AE181" i="1"/>
  <c r="AD180" i="1"/>
  <c r="AC180" i="1" s="1"/>
  <c r="AF180" i="1" s="1"/>
  <c r="AA30" i="1"/>
  <c r="Y31" i="1"/>
  <c r="AE25" i="1"/>
  <c r="F26" i="1"/>
  <c r="AC26" i="1"/>
  <c r="Z26" i="1" s="1"/>
  <c r="AB26" i="1"/>
  <c r="A27" i="1"/>
  <c r="D27" i="1" s="1"/>
  <c r="E27" i="1" s="1"/>
  <c r="G25" i="1"/>
  <c r="J39" i="1"/>
  <c r="AE26" i="1" l="1"/>
  <c r="Y32" i="1"/>
  <c r="AH31" i="1" s="1"/>
  <c r="AE182" i="1"/>
  <c r="AD181" i="1"/>
  <c r="AC181" i="1" s="1"/>
  <c r="AF181" i="1" s="1"/>
  <c r="AH30" i="1"/>
  <c r="AA31" i="1"/>
  <c r="F27" i="1"/>
  <c r="AC27" i="1"/>
  <c r="Z27" i="1" s="1"/>
  <c r="AB27" i="1"/>
  <c r="A28" i="1"/>
  <c r="D28" i="1" s="1"/>
  <c r="E28" i="1" s="1"/>
  <c r="G26" i="1"/>
  <c r="J40" i="1"/>
  <c r="Y33" i="1" l="1"/>
  <c r="AE183" i="1"/>
  <c r="AD182" i="1"/>
  <c r="AC182" i="1" s="1"/>
  <c r="AF182" i="1" s="1"/>
  <c r="AA32" i="1"/>
  <c r="AE27" i="1"/>
  <c r="F28" i="1"/>
  <c r="AC28" i="1"/>
  <c r="Z28" i="1" s="1"/>
  <c r="AB28" i="1"/>
  <c r="A29" i="1"/>
  <c r="D29" i="1" s="1"/>
  <c r="E29" i="1" s="1"/>
  <c r="G27" i="1"/>
  <c r="J41" i="1"/>
  <c r="Y34" i="1" l="1"/>
  <c r="AA34" i="1" s="1"/>
  <c r="AE184" i="1"/>
  <c r="AD183" i="1"/>
  <c r="AC183" i="1" s="1"/>
  <c r="AF183" i="1" s="1"/>
  <c r="AA33" i="1"/>
  <c r="AH32" i="1"/>
  <c r="AE28" i="1"/>
  <c r="F29" i="1"/>
  <c r="AC29" i="1"/>
  <c r="Z29" i="1" s="1"/>
  <c r="AB29" i="1"/>
  <c r="AE29" i="1" s="1"/>
  <c r="A30" i="1"/>
  <c r="D30" i="1" s="1"/>
  <c r="E30" i="1" s="1"/>
  <c r="G28" i="1"/>
  <c r="J42" i="1"/>
  <c r="Y35" i="1" l="1"/>
  <c r="AA35" i="1" s="1"/>
  <c r="AE185" i="1"/>
  <c r="AD184" i="1"/>
  <c r="AC184" i="1" s="1"/>
  <c r="AF184" i="1" s="1"/>
  <c r="AH33" i="1"/>
  <c r="AB30" i="1"/>
  <c r="AC30" i="1"/>
  <c r="Z30" i="1" s="1"/>
  <c r="A31" i="1"/>
  <c r="D31" i="1" s="1"/>
  <c r="E31" i="1" s="1"/>
  <c r="G29" i="1"/>
  <c r="J43" i="1"/>
  <c r="AE186" i="1" l="1"/>
  <c r="AD185" i="1"/>
  <c r="AC185" i="1" s="1"/>
  <c r="AF185" i="1" s="1"/>
  <c r="Y36" i="1"/>
  <c r="AA36" i="1" s="1"/>
  <c r="AH34" i="1"/>
  <c r="AC31" i="1"/>
  <c r="Z31" i="1" s="1"/>
  <c r="AB31" i="1"/>
  <c r="AE31" i="1" s="1"/>
  <c r="AE30" i="1"/>
  <c r="A32" i="1"/>
  <c r="D32" i="1" s="1"/>
  <c r="E32" i="1" s="1"/>
  <c r="G30" i="1"/>
  <c r="J44" i="1"/>
  <c r="AH35" i="1" l="1"/>
  <c r="Y37" i="1"/>
  <c r="AA37" i="1" s="1"/>
  <c r="AE187" i="1"/>
  <c r="AD186" i="1"/>
  <c r="AC186" i="1" s="1"/>
  <c r="AF186" i="1" s="1"/>
  <c r="AC32" i="1"/>
  <c r="Z32" i="1" s="1"/>
  <c r="AB32" i="1"/>
  <c r="A33" i="1"/>
  <c r="D33" i="1" s="1"/>
  <c r="E33" i="1" s="1"/>
  <c r="F30" i="1"/>
  <c r="G31" i="1" s="1"/>
  <c r="J45" i="1"/>
  <c r="AE32" i="1" l="1"/>
  <c r="AE188" i="1"/>
  <c r="AD187" i="1"/>
  <c r="AC187" i="1" s="1"/>
  <c r="AF187" i="1" s="1"/>
  <c r="AH36" i="1"/>
  <c r="Y38" i="1"/>
  <c r="AA38" i="1" s="1"/>
  <c r="F33" i="1"/>
  <c r="AC33" i="1"/>
  <c r="Z33" i="1" s="1"/>
  <c r="AB33" i="1"/>
  <c r="A34" i="1"/>
  <c r="D34" i="1" s="1"/>
  <c r="E34" i="1" s="1"/>
  <c r="F31" i="1"/>
  <c r="G32" i="1" s="1"/>
  <c r="J46" i="1"/>
  <c r="AE33" i="1" l="1"/>
  <c r="AH37" i="1"/>
  <c r="AA39" i="1"/>
  <c r="AE189" i="1"/>
  <c r="AD188" i="1"/>
  <c r="AC188" i="1" s="1"/>
  <c r="AF188" i="1" s="1"/>
  <c r="AC34" i="1"/>
  <c r="Z34" i="1" s="1"/>
  <c r="AB34" i="1"/>
  <c r="A35" i="1"/>
  <c r="D35" i="1" s="1"/>
  <c r="E35" i="1" s="1"/>
  <c r="F32" i="1"/>
  <c r="G33" i="1" s="1"/>
  <c r="J47" i="1"/>
  <c r="Y40" i="1" l="1"/>
  <c r="AE34" i="1"/>
  <c r="AE190" i="1"/>
  <c r="AD189" i="1"/>
  <c r="AC189" i="1" s="1"/>
  <c r="AF189" i="1" s="1"/>
  <c r="AC35" i="1"/>
  <c r="Z35" i="1" s="1"/>
  <c r="AB35" i="1"/>
  <c r="AE35" i="1" s="1"/>
  <c r="A36" i="1"/>
  <c r="D36" i="1" s="1"/>
  <c r="E36" i="1" s="1"/>
  <c r="G34" i="1"/>
  <c r="J48" i="1"/>
  <c r="AE191" i="1" l="1"/>
  <c r="AD190" i="1"/>
  <c r="AC190" i="1" s="1"/>
  <c r="AF190" i="1" s="1"/>
  <c r="Y41" i="1"/>
  <c r="AA41" i="1" s="1"/>
  <c r="AH39" i="1"/>
  <c r="AA40" i="1"/>
  <c r="AC36" i="1"/>
  <c r="Z36" i="1" s="1"/>
  <c r="AB36" i="1"/>
  <c r="A37" i="1"/>
  <c r="D37" i="1" s="1"/>
  <c r="E37" i="1" s="1"/>
  <c r="F34" i="1"/>
  <c r="G35" i="1" s="1"/>
  <c r="J49" i="1"/>
  <c r="AE36" i="1" l="1"/>
  <c r="Y42" i="1"/>
  <c r="AA42" i="1" s="1"/>
  <c r="AH40" i="1"/>
  <c r="AE192" i="1"/>
  <c r="AD191" i="1"/>
  <c r="AC191" i="1" s="1"/>
  <c r="AF191" i="1" s="1"/>
  <c r="AC37" i="1"/>
  <c r="Z37" i="1" s="1"/>
  <c r="AB37" i="1"/>
  <c r="A38" i="1"/>
  <c r="D38" i="1" s="1"/>
  <c r="E38" i="1" s="1"/>
  <c r="F35" i="1"/>
  <c r="G36" i="1" s="1"/>
  <c r="J50" i="1"/>
  <c r="AE37" i="1" l="1"/>
  <c r="AE193" i="1"/>
  <c r="AD192" i="1"/>
  <c r="AC192" i="1" s="1"/>
  <c r="AF192" i="1" s="1"/>
  <c r="AH41" i="1"/>
  <c r="Y43" i="1"/>
  <c r="AA43" i="1" s="1"/>
  <c r="AC38" i="1"/>
  <c r="Z38" i="1" s="1"/>
  <c r="AB38" i="1"/>
  <c r="A39" i="1"/>
  <c r="D39" i="1" s="1"/>
  <c r="E39" i="1" s="1"/>
  <c r="F36" i="1"/>
  <c r="G37" i="1" s="1"/>
  <c r="J51" i="1"/>
  <c r="AE38" i="1" l="1"/>
  <c r="AH42" i="1"/>
  <c r="AE194" i="1"/>
  <c r="AD193" i="1"/>
  <c r="AC193" i="1" s="1"/>
  <c r="AF193" i="1" s="1"/>
  <c r="Y44" i="1"/>
  <c r="AC39" i="1"/>
  <c r="Z39" i="1" s="1"/>
  <c r="AB39" i="1"/>
  <c r="A40" i="1"/>
  <c r="D40" i="1" s="1"/>
  <c r="E40" i="1" s="1"/>
  <c r="F37" i="1"/>
  <c r="G38" i="1" s="1"/>
  <c r="J52" i="1"/>
  <c r="AE39" i="1" l="1"/>
  <c r="Y45" i="1"/>
  <c r="AA45" i="1" s="1"/>
  <c r="AH43" i="1"/>
  <c r="AE195" i="1"/>
  <c r="AD194" i="1"/>
  <c r="AC194" i="1" s="1"/>
  <c r="AF194" i="1" s="1"/>
  <c r="AA44" i="1"/>
  <c r="AC40" i="1"/>
  <c r="Z40" i="1" s="1"/>
  <c r="AB40" i="1"/>
  <c r="AE40" i="1" s="1"/>
  <c r="A41" i="1"/>
  <c r="D41" i="1" s="1"/>
  <c r="E41" i="1" s="1"/>
  <c r="F38" i="1"/>
  <c r="G39" i="1" s="1"/>
  <c r="J53" i="1"/>
  <c r="AE196" i="1" l="1"/>
  <c r="AD195" i="1"/>
  <c r="AC195" i="1" s="1"/>
  <c r="AF195" i="1" s="1"/>
  <c r="Y46" i="1"/>
  <c r="AA46" i="1" s="1"/>
  <c r="AH44" i="1"/>
  <c r="AC41" i="1"/>
  <c r="Z41" i="1" s="1"/>
  <c r="AB41" i="1"/>
  <c r="AE41" i="1" s="1"/>
  <c r="A42" i="1"/>
  <c r="D42" i="1" s="1"/>
  <c r="E42" i="1" s="1"/>
  <c r="F39" i="1"/>
  <c r="G40" i="1" s="1"/>
  <c r="J54" i="1"/>
  <c r="AH45" i="1" l="1"/>
  <c r="Y47" i="1"/>
  <c r="AE197" i="1"/>
  <c r="AD196" i="1"/>
  <c r="AC196" i="1" s="1"/>
  <c r="AF196" i="1" s="1"/>
  <c r="AC42" i="1"/>
  <c r="Z42" i="1" s="1"/>
  <c r="AB42" i="1"/>
  <c r="A43" i="1"/>
  <c r="D43" i="1" s="1"/>
  <c r="E43" i="1" s="1"/>
  <c r="F40" i="1"/>
  <c r="G41" i="1" s="1"/>
  <c r="J55" i="1"/>
  <c r="AE42" i="1" l="1"/>
  <c r="AE198" i="1"/>
  <c r="AD197" i="1"/>
  <c r="AC197" i="1" s="1"/>
  <c r="AF197" i="1" s="1"/>
  <c r="AH46" i="1"/>
  <c r="AA47" i="1"/>
  <c r="Y48" i="1"/>
  <c r="AA48" i="1" s="1"/>
  <c r="AC43" i="1"/>
  <c r="Z43" i="1" s="1"/>
  <c r="AB43" i="1"/>
  <c r="A44" i="1"/>
  <c r="D44" i="1" s="1"/>
  <c r="E44" i="1" s="1"/>
  <c r="F41" i="1"/>
  <c r="G42" i="1" s="1"/>
  <c r="J56" i="1"/>
  <c r="AE43" i="1" l="1"/>
  <c r="Y49" i="1"/>
  <c r="AA49" i="1" s="1"/>
  <c r="AH47" i="1"/>
  <c r="AE199" i="1"/>
  <c r="AD198" i="1"/>
  <c r="AC198" i="1" s="1"/>
  <c r="AF198" i="1" s="1"/>
  <c r="AC44" i="1"/>
  <c r="AB44" i="1"/>
  <c r="AE44" i="1" s="1"/>
  <c r="Z44" i="1"/>
  <c r="A45" i="1"/>
  <c r="D45" i="1" s="1"/>
  <c r="E45" i="1" s="1"/>
  <c r="F42" i="1"/>
  <c r="G43" i="1" s="1"/>
  <c r="J57" i="1"/>
  <c r="AE200" i="1" l="1"/>
  <c r="AD199" i="1"/>
  <c r="AC199" i="1" s="1"/>
  <c r="AF199" i="1" s="1"/>
  <c r="AH48" i="1"/>
  <c r="Y50" i="1"/>
  <c r="AA50" i="1" s="1"/>
  <c r="AC45" i="1"/>
  <c r="Z45" i="1" s="1"/>
  <c r="AB45" i="1"/>
  <c r="AE45" i="1" s="1"/>
  <c r="A46" i="1"/>
  <c r="D46" i="1" s="1"/>
  <c r="E46" i="1" s="1"/>
  <c r="F43" i="1"/>
  <c r="G44" i="1" s="1"/>
  <c r="J58" i="1"/>
  <c r="AH49" i="1" l="1"/>
  <c r="AA51" i="1"/>
  <c r="AE201" i="1"/>
  <c r="AD200" i="1"/>
  <c r="AC200" i="1" s="1"/>
  <c r="AF200" i="1" s="1"/>
  <c r="AB46" i="1"/>
  <c r="AC46" i="1"/>
  <c r="Z46" i="1" s="1"/>
  <c r="A47" i="1"/>
  <c r="D47" i="1" s="1"/>
  <c r="E47" i="1" s="1"/>
  <c r="F44" i="1"/>
  <c r="G45" i="1" s="1"/>
  <c r="J59" i="1"/>
  <c r="AE202" i="1" l="1"/>
  <c r="AD201" i="1"/>
  <c r="AC201" i="1" s="1"/>
  <c r="AF201" i="1" s="1"/>
  <c r="Y52" i="1"/>
  <c r="AC47" i="1"/>
  <c r="Z47" i="1" s="1"/>
  <c r="AB47" i="1"/>
  <c r="AE46" i="1"/>
  <c r="A48" i="1"/>
  <c r="D48" i="1" s="1"/>
  <c r="E48" i="1" s="1"/>
  <c r="F45" i="1"/>
  <c r="G46" i="1" s="1"/>
  <c r="J60" i="1"/>
  <c r="AE47" i="1" l="1"/>
  <c r="AH51" i="1"/>
  <c r="AA52" i="1"/>
  <c r="Y53" i="1"/>
  <c r="AE203" i="1"/>
  <c r="AD202" i="1"/>
  <c r="AC202" i="1" s="1"/>
  <c r="AF202" i="1" s="1"/>
  <c r="AC48" i="1"/>
  <c r="Z48" i="1" s="1"/>
  <c r="AB48" i="1"/>
  <c r="AE48" i="1" s="1"/>
  <c r="A49" i="1"/>
  <c r="D49" i="1" s="1"/>
  <c r="E49" i="1" s="1"/>
  <c r="F46" i="1"/>
  <c r="G47" i="1" s="1"/>
  <c r="J61" i="1"/>
  <c r="AH52" i="1" l="1"/>
  <c r="AA53" i="1"/>
  <c r="Y54" i="1"/>
  <c r="AA54" i="1" s="1"/>
  <c r="AE204" i="1"/>
  <c r="AD203" i="1"/>
  <c r="AC203" i="1" s="1"/>
  <c r="AF203" i="1" s="1"/>
  <c r="AC49" i="1"/>
  <c r="Z49" i="1" s="1"/>
  <c r="AB49" i="1"/>
  <c r="AE49" i="1" s="1"/>
  <c r="A50" i="1"/>
  <c r="D50" i="1" s="1"/>
  <c r="E50" i="1" s="1"/>
  <c r="F47" i="1"/>
  <c r="G48" i="1" s="1"/>
  <c r="J62" i="1"/>
  <c r="AH53" i="1" l="1"/>
  <c r="Y55" i="1"/>
  <c r="AE205" i="1"/>
  <c r="AD204" i="1"/>
  <c r="AC204" i="1" s="1"/>
  <c r="AF204" i="1" s="1"/>
  <c r="AC50" i="1"/>
  <c r="Z50" i="1" s="1"/>
  <c r="AB50" i="1"/>
  <c r="AE50" i="1" s="1"/>
  <c r="A51" i="1"/>
  <c r="D51" i="1" s="1"/>
  <c r="E51" i="1" s="1"/>
  <c r="F48" i="1"/>
  <c r="G49" i="1" s="1"/>
  <c r="J63" i="1"/>
  <c r="AE206" i="1" l="1"/>
  <c r="AD205" i="1"/>
  <c r="AC205" i="1" s="1"/>
  <c r="AF205" i="1" s="1"/>
  <c r="AH54" i="1"/>
  <c r="AA55" i="1"/>
  <c r="Y56" i="1"/>
  <c r="AA56" i="1" s="1"/>
  <c r="AC51" i="1"/>
  <c r="Z51" i="1" s="1"/>
  <c r="AB51" i="1"/>
  <c r="A52" i="1"/>
  <c r="D52" i="1" s="1"/>
  <c r="E52" i="1" s="1"/>
  <c r="F49" i="1"/>
  <c r="G50" i="1" s="1"/>
  <c r="J64" i="1"/>
  <c r="Y57" i="1" l="1"/>
  <c r="AA57" i="1" s="1"/>
  <c r="AH55" i="1"/>
  <c r="AE207" i="1"/>
  <c r="AD206" i="1"/>
  <c r="AC206" i="1" s="1"/>
  <c r="AF206" i="1" s="1"/>
  <c r="AE51" i="1"/>
  <c r="AC52" i="1"/>
  <c r="AB52" i="1"/>
  <c r="AE52" i="1" s="1"/>
  <c r="Z52" i="1"/>
  <c r="A53" i="1"/>
  <c r="D53" i="1" s="1"/>
  <c r="E53" i="1" s="1"/>
  <c r="F50" i="1"/>
  <c r="G51" i="1" s="1"/>
  <c r="J65" i="1"/>
  <c r="AE208" i="1" l="1"/>
  <c r="AD207" i="1"/>
  <c r="AC207" i="1" s="1"/>
  <c r="AF207" i="1" s="1"/>
  <c r="AH56" i="1"/>
  <c r="Y58" i="1"/>
  <c r="AA58" i="1" s="1"/>
  <c r="AC53" i="1"/>
  <c r="Z53" i="1" s="1"/>
  <c r="AB53" i="1"/>
  <c r="AE53" i="1" s="1"/>
  <c r="A54" i="1"/>
  <c r="D54" i="1" s="1"/>
  <c r="E54" i="1" s="1"/>
  <c r="F51" i="1"/>
  <c r="G52" i="1" s="1"/>
  <c r="J66" i="1"/>
  <c r="Y59" i="1" l="1"/>
  <c r="AA59" i="1" s="1"/>
  <c r="AH57" i="1"/>
  <c r="AE209" i="1"/>
  <c r="AD208" i="1"/>
  <c r="AC208" i="1" s="1"/>
  <c r="AF208" i="1" s="1"/>
  <c r="AC54" i="1"/>
  <c r="Z54" i="1" s="1"/>
  <c r="AB54" i="1"/>
  <c r="AE54" i="1" s="1"/>
  <c r="A55" i="1"/>
  <c r="D55" i="1" s="1"/>
  <c r="E55" i="1" s="1"/>
  <c r="F52" i="1"/>
  <c r="G53" i="1" s="1"/>
  <c r="J67" i="1"/>
  <c r="AE210" i="1" l="1"/>
  <c r="AD209" i="1"/>
  <c r="AC209" i="1" s="1"/>
  <c r="AF209" i="1" s="1"/>
  <c r="AH58" i="1"/>
  <c r="Y60" i="1"/>
  <c r="AA60" i="1" s="1"/>
  <c r="AC55" i="1"/>
  <c r="Z55" i="1" s="1"/>
  <c r="AB55" i="1"/>
  <c r="AE55" i="1" s="1"/>
  <c r="A56" i="1"/>
  <c r="D56" i="1" s="1"/>
  <c r="E56" i="1" s="1"/>
  <c r="F53" i="1"/>
  <c r="G54" i="1" s="1"/>
  <c r="J68" i="1"/>
  <c r="Y61" i="1" l="1"/>
  <c r="AA61" i="1" s="1"/>
  <c r="AH59" i="1"/>
  <c r="AE211" i="1"/>
  <c r="AD210" i="1"/>
  <c r="AC210" i="1" s="1"/>
  <c r="AF210" i="1" s="1"/>
  <c r="AC56" i="1"/>
  <c r="Z56" i="1" s="1"/>
  <c r="AB56" i="1"/>
  <c r="A57" i="1"/>
  <c r="D57" i="1" s="1"/>
  <c r="E57" i="1" s="1"/>
  <c r="F54" i="1"/>
  <c r="G55" i="1" s="1"/>
  <c r="J69" i="1"/>
  <c r="AE56" i="1" l="1"/>
  <c r="AH60" i="1"/>
  <c r="AE212" i="1"/>
  <c r="AD211" i="1"/>
  <c r="AC211" i="1" s="1"/>
  <c r="AF211" i="1" s="1"/>
  <c r="Y62" i="1"/>
  <c r="AA62" i="1" s="1"/>
  <c r="AC57" i="1"/>
  <c r="Z57" i="1" s="1"/>
  <c r="AB57" i="1"/>
  <c r="AE57" i="1" s="1"/>
  <c r="A58" i="1"/>
  <c r="D58" i="1" s="1"/>
  <c r="E58" i="1" s="1"/>
  <c r="F55" i="1"/>
  <c r="G56" i="1" s="1"/>
  <c r="J70" i="1"/>
  <c r="AE213" i="1" l="1"/>
  <c r="AD212" i="1"/>
  <c r="AC212" i="1" s="1"/>
  <c r="AF212" i="1" s="1"/>
  <c r="AA63" i="1"/>
  <c r="AH61" i="1"/>
  <c r="AC58" i="1"/>
  <c r="Z58" i="1" s="1"/>
  <c r="AB58" i="1"/>
  <c r="AE58" i="1" s="1"/>
  <c r="A59" i="1"/>
  <c r="D59" i="1" s="1"/>
  <c r="E59" i="1" s="1"/>
  <c r="F56" i="1"/>
  <c r="G57" i="1" s="1"/>
  <c r="J71" i="1"/>
  <c r="Y64" i="1" l="1"/>
  <c r="AE214" i="1"/>
  <c r="AD213" i="1"/>
  <c r="AC213" i="1" s="1"/>
  <c r="AF213" i="1" s="1"/>
  <c r="AC59" i="1"/>
  <c r="Z59" i="1" s="1"/>
  <c r="AB59" i="1"/>
  <c r="A60" i="1"/>
  <c r="D60" i="1" s="1"/>
  <c r="E60" i="1" s="1"/>
  <c r="F57" i="1"/>
  <c r="G58" i="1" s="1"/>
  <c r="J72" i="1"/>
  <c r="AE59" i="1" l="1"/>
  <c r="AE215" i="1"/>
  <c r="AD214" i="1"/>
  <c r="AC214" i="1" s="1"/>
  <c r="AF214" i="1" s="1"/>
  <c r="Y65" i="1"/>
  <c r="AA65" i="1" s="1"/>
  <c r="AH63" i="1"/>
  <c r="AA64" i="1"/>
  <c r="AC60" i="1"/>
  <c r="Z60" i="1" s="1"/>
  <c r="AB60" i="1"/>
  <c r="AE60" i="1" s="1"/>
  <c r="A61" i="1"/>
  <c r="D61" i="1" s="1"/>
  <c r="E61" i="1" s="1"/>
  <c r="F58" i="1"/>
  <c r="G59" i="1" s="1"/>
  <c r="J73" i="1"/>
  <c r="Y66" i="1" l="1"/>
  <c r="AA66" i="1" s="1"/>
  <c r="AH64" i="1"/>
  <c r="AE216" i="1"/>
  <c r="AD215" i="1"/>
  <c r="AC215" i="1" s="1"/>
  <c r="AF215" i="1" s="1"/>
  <c r="AC61" i="1"/>
  <c r="Z61" i="1" s="1"/>
  <c r="AB61" i="1"/>
  <c r="AE61" i="1" s="1"/>
  <c r="A62" i="1"/>
  <c r="D62" i="1" s="1"/>
  <c r="E62" i="1" s="1"/>
  <c r="F59" i="1"/>
  <c r="G60" i="1" s="1"/>
  <c r="J74" i="1"/>
  <c r="AE217" i="1" l="1"/>
  <c r="AD216" i="1"/>
  <c r="AC216" i="1" s="1"/>
  <c r="AF216" i="1" s="1"/>
  <c r="AH65" i="1"/>
  <c r="Y67" i="1"/>
  <c r="AB62" i="1"/>
  <c r="AC62" i="1"/>
  <c r="Z62" i="1" s="1"/>
  <c r="A63" i="1"/>
  <c r="D63" i="1" s="1"/>
  <c r="E63" i="1" s="1"/>
  <c r="F60" i="1"/>
  <c r="G61" i="1" s="1"/>
  <c r="J75" i="1"/>
  <c r="AH66" i="1" l="1"/>
  <c r="Y68" i="1"/>
  <c r="AA67" i="1"/>
  <c r="AE218" i="1"/>
  <c r="AD217" i="1"/>
  <c r="AC217" i="1" s="1"/>
  <c r="AF217" i="1" s="1"/>
  <c r="AC63" i="1"/>
  <c r="Z63" i="1" s="1"/>
  <c r="AB63" i="1"/>
  <c r="AE63" i="1" s="1"/>
  <c r="AE62" i="1"/>
  <c r="A64" i="1"/>
  <c r="D64" i="1" s="1"/>
  <c r="E64" i="1" s="1"/>
  <c r="F61" i="1"/>
  <c r="G62" i="1" s="1"/>
  <c r="J76" i="1"/>
  <c r="Y69" i="1" l="1"/>
  <c r="AA69" i="1" s="1"/>
  <c r="AH67" i="1"/>
  <c r="AE219" i="1"/>
  <c r="AD218" i="1"/>
  <c r="AC218" i="1" s="1"/>
  <c r="AF218" i="1" s="1"/>
  <c r="AA68" i="1"/>
  <c r="AC64" i="1"/>
  <c r="Z64" i="1" s="1"/>
  <c r="AB64" i="1"/>
  <c r="A65" i="1"/>
  <c r="D65" i="1" s="1"/>
  <c r="E65" i="1" s="1"/>
  <c r="F62" i="1"/>
  <c r="G63" i="1" s="1"/>
  <c r="J77" i="1"/>
  <c r="AE64" i="1" l="1"/>
  <c r="AE220" i="1"/>
  <c r="AD219" i="1"/>
  <c r="AC219" i="1" s="1"/>
  <c r="AF219" i="1" s="1"/>
  <c r="AH68" i="1"/>
  <c r="Y70" i="1"/>
  <c r="AA70" i="1" s="1"/>
  <c r="AB65" i="1"/>
  <c r="AC65" i="1"/>
  <c r="Z65" i="1" s="1"/>
  <c r="A66" i="1"/>
  <c r="D66" i="1" s="1"/>
  <c r="E66" i="1" s="1"/>
  <c r="F63" i="1"/>
  <c r="G64" i="1" s="1"/>
  <c r="J78" i="1"/>
  <c r="Y71" i="1" l="1"/>
  <c r="AA71" i="1" s="1"/>
  <c r="AH69" i="1"/>
  <c r="AE221" i="1"/>
  <c r="AD220" i="1"/>
  <c r="AC220" i="1" s="1"/>
  <c r="AF220" i="1" s="1"/>
  <c r="AB66" i="1"/>
  <c r="AC66" i="1"/>
  <c r="Z66" i="1" s="1"/>
  <c r="AE65" i="1"/>
  <c r="A67" i="1"/>
  <c r="D67" i="1" s="1"/>
  <c r="E67" i="1" s="1"/>
  <c r="F64" i="1"/>
  <c r="G65" i="1" s="1"/>
  <c r="J79" i="1"/>
  <c r="AE222" i="1" l="1"/>
  <c r="AD221" i="1"/>
  <c r="AC221" i="1" s="1"/>
  <c r="AF221" i="1" s="1"/>
  <c r="AH70" i="1"/>
  <c r="Y72" i="1"/>
  <c r="AH71" i="1" s="1"/>
  <c r="AE66" i="1"/>
  <c r="AC67" i="1"/>
  <c r="Z67" i="1" s="1"/>
  <c r="AB67" i="1"/>
  <c r="AE67" i="1" s="1"/>
  <c r="A68" i="1"/>
  <c r="D68" i="1" s="1"/>
  <c r="E68" i="1" s="1"/>
  <c r="F65" i="1"/>
  <c r="G66" i="1" s="1"/>
  <c r="J80" i="1"/>
  <c r="AA72" i="1" l="1"/>
  <c r="AE223" i="1"/>
  <c r="AD222" i="1"/>
  <c r="AC222" i="1" s="1"/>
  <c r="AF222" i="1" s="1"/>
  <c r="AC68" i="1"/>
  <c r="Z68" i="1" s="1"/>
  <c r="AB68" i="1"/>
  <c r="A69" i="1"/>
  <c r="D69" i="1" s="1"/>
  <c r="E69" i="1" s="1"/>
  <c r="F66" i="1"/>
  <c r="G67" i="1" s="1"/>
  <c r="J81" i="1"/>
  <c r="AE224" i="1" l="1"/>
  <c r="AD223" i="1"/>
  <c r="AC223" i="1" s="1"/>
  <c r="AF223" i="1" s="1"/>
  <c r="AE68" i="1"/>
  <c r="AC69" i="1"/>
  <c r="Z69" i="1" s="1"/>
  <c r="AB69" i="1"/>
  <c r="A70" i="1"/>
  <c r="D70" i="1" s="1"/>
  <c r="E70" i="1" s="1"/>
  <c r="F67" i="1"/>
  <c r="G68" i="1" s="1"/>
  <c r="J82" i="1"/>
  <c r="AE69" i="1" l="1"/>
  <c r="AE225" i="1"/>
  <c r="AD224" i="1"/>
  <c r="AC224" i="1" s="1"/>
  <c r="AF224" i="1" s="1"/>
  <c r="AC70" i="1"/>
  <c r="Z70" i="1" s="1"/>
  <c r="AB70" i="1"/>
  <c r="A71" i="1"/>
  <c r="D71" i="1" s="1"/>
  <c r="E71" i="1" s="1"/>
  <c r="F68" i="1"/>
  <c r="G69" i="1" s="1"/>
  <c r="J83" i="1"/>
  <c r="AE226" i="1" l="1"/>
  <c r="AD225" i="1"/>
  <c r="AC225" i="1" s="1"/>
  <c r="AF225" i="1" s="1"/>
  <c r="AE70" i="1"/>
  <c r="AC71" i="1"/>
  <c r="Z71" i="1" s="1"/>
  <c r="AB71" i="1"/>
  <c r="A72" i="1"/>
  <c r="D72" i="1" s="1"/>
  <c r="E72" i="1" s="1"/>
  <c r="F69" i="1"/>
  <c r="G70" i="1" s="1"/>
  <c r="J84" i="1"/>
  <c r="AE227" i="1" l="1"/>
  <c r="AD226" i="1"/>
  <c r="AC226" i="1" s="1"/>
  <c r="AF226" i="1" s="1"/>
  <c r="AE71" i="1"/>
  <c r="AC72" i="1"/>
  <c r="Z72" i="1" s="1"/>
  <c r="AB72" i="1"/>
  <c r="A73" i="1"/>
  <c r="D73" i="1" s="1"/>
  <c r="E73" i="1" s="1"/>
  <c r="F70" i="1"/>
  <c r="G71" i="1" s="1"/>
  <c r="J85" i="1"/>
  <c r="AE228" i="1" l="1"/>
  <c r="AD227" i="1"/>
  <c r="AC227" i="1" s="1"/>
  <c r="AF227" i="1" s="1"/>
  <c r="AE72" i="1"/>
  <c r="A74" i="1"/>
  <c r="D74" i="1" s="1"/>
  <c r="E74" i="1" s="1"/>
  <c r="F71" i="1"/>
  <c r="G72" i="1" s="1"/>
  <c r="J86" i="1"/>
  <c r="AE229" i="1" l="1"/>
  <c r="AD228" i="1"/>
  <c r="AC228" i="1" s="1"/>
  <c r="AF228" i="1" s="1"/>
  <c r="A75" i="1"/>
  <c r="D75" i="1" s="1"/>
  <c r="E75" i="1" s="1"/>
  <c r="F72" i="1"/>
  <c r="G73" i="1" s="1"/>
  <c r="J87" i="1"/>
  <c r="AE230" i="1" l="1"/>
  <c r="AD229" i="1"/>
  <c r="AC229" i="1" s="1"/>
  <c r="AF229" i="1" s="1"/>
  <c r="A76" i="1"/>
  <c r="D76" i="1" s="1"/>
  <c r="E76" i="1" s="1"/>
  <c r="F73" i="1"/>
  <c r="G74" i="1" s="1"/>
  <c r="J88" i="1"/>
  <c r="AE231" i="1" l="1"/>
  <c r="AD230" i="1"/>
  <c r="AC230" i="1" s="1"/>
  <c r="AF230" i="1" s="1"/>
  <c r="A77" i="1"/>
  <c r="D77" i="1" s="1"/>
  <c r="E77" i="1" s="1"/>
  <c r="F74" i="1"/>
  <c r="G75" i="1" s="1"/>
  <c r="J89" i="1"/>
  <c r="AE232" i="1" l="1"/>
  <c r="AD232" i="1" s="1"/>
  <c r="AC232" i="1" s="1"/>
  <c r="AF232" i="1" s="1"/>
  <c r="AD231" i="1"/>
  <c r="AC231" i="1" s="1"/>
  <c r="AF231" i="1" s="1"/>
  <c r="A78" i="1"/>
  <c r="D78" i="1" s="1"/>
  <c r="E78" i="1" s="1"/>
  <c r="F75" i="1"/>
  <c r="G76" i="1" s="1"/>
  <c r="J90" i="1"/>
  <c r="A79" i="1" l="1"/>
  <c r="D79" i="1" s="1"/>
  <c r="E79" i="1" s="1"/>
  <c r="F76" i="1"/>
  <c r="G77" i="1" s="1"/>
  <c r="J91" i="1"/>
  <c r="A80" i="1" l="1"/>
  <c r="D80" i="1" s="1"/>
  <c r="E80" i="1" s="1"/>
  <c r="F77" i="1"/>
  <c r="G78" i="1" s="1"/>
  <c r="J92" i="1"/>
  <c r="A81" i="1" l="1"/>
  <c r="D81" i="1" s="1"/>
  <c r="E81" i="1" s="1"/>
  <c r="F78" i="1"/>
  <c r="G79" i="1" s="1"/>
  <c r="P40" i="1"/>
  <c r="R40" i="1" s="1"/>
  <c r="S40" i="1" s="1"/>
  <c r="P57" i="1"/>
  <c r="R57" i="1" s="1"/>
  <c r="S57" i="1" s="1"/>
  <c r="P49" i="1"/>
  <c r="R49" i="1" s="1"/>
  <c r="P16" i="1"/>
  <c r="P52" i="1"/>
  <c r="P61" i="1"/>
  <c r="R61" i="1" s="1"/>
  <c r="P36" i="1"/>
  <c r="R36" i="1" s="1"/>
  <c r="S36" i="1" s="1"/>
  <c r="P53" i="1"/>
  <c r="R53" i="1" s="1"/>
  <c r="S53" i="1" s="1"/>
  <c r="P66" i="1"/>
  <c r="P37" i="1"/>
  <c r="R37" i="1" s="1"/>
  <c r="S37" i="1" s="1"/>
  <c r="P45" i="1"/>
  <c r="R45" i="1" s="1"/>
  <c r="S45" i="1" s="1"/>
  <c r="P62" i="1"/>
  <c r="R62" i="1" s="1"/>
  <c r="S62" i="1" s="1"/>
  <c r="P55" i="1"/>
  <c r="R55" i="1" s="1"/>
  <c r="S55" i="1" s="1"/>
  <c r="P69" i="1"/>
  <c r="P79" i="1"/>
  <c r="J93" i="1"/>
  <c r="R52" i="1" l="1"/>
  <c r="A82" i="1"/>
  <c r="D82" i="1" s="1"/>
  <c r="E82" i="1" s="1"/>
  <c r="F79" i="1"/>
  <c r="G80" i="1" s="1"/>
  <c r="R69" i="1"/>
  <c r="S69" i="1" s="1"/>
  <c r="P44" i="1"/>
  <c r="R44" i="1" s="1"/>
  <c r="S44" i="1" s="1"/>
  <c r="P58" i="1"/>
  <c r="R58" i="1" s="1"/>
  <c r="S58" i="1" s="1"/>
  <c r="P41" i="1"/>
  <c r="R41" i="1" s="1"/>
  <c r="S41" i="1" s="1"/>
  <c r="P20" i="1"/>
  <c r="P32" i="1"/>
  <c r="R32" i="1" s="1"/>
  <c r="S32" i="1" s="1"/>
  <c r="P47" i="1"/>
  <c r="R47" i="1" s="1"/>
  <c r="S47" i="1" s="1"/>
  <c r="R66" i="1"/>
  <c r="S66" i="1" s="1"/>
  <c r="P50" i="1"/>
  <c r="R50" i="1" s="1"/>
  <c r="S50" i="1" s="1"/>
  <c r="P33" i="1"/>
  <c r="R33" i="1" s="1"/>
  <c r="S33" i="1" s="1"/>
  <c r="P15" i="1"/>
  <c r="P31" i="1"/>
  <c r="R31" i="1" s="1"/>
  <c r="S31" i="1" s="1"/>
  <c r="P39" i="1"/>
  <c r="R39" i="1" s="1"/>
  <c r="S39" i="1" s="1"/>
  <c r="P54" i="1"/>
  <c r="R54" i="1" s="1"/>
  <c r="S54" i="1" s="1"/>
  <c r="P28" i="1"/>
  <c r="R28" i="1" s="1"/>
  <c r="S28" i="1" s="1"/>
  <c r="P42" i="1"/>
  <c r="R42" i="1" s="1"/>
  <c r="S42" i="1" s="1"/>
  <c r="P14" i="1"/>
  <c r="P59" i="1"/>
  <c r="R59" i="1" s="1"/>
  <c r="S59" i="1" s="1"/>
  <c r="P19" i="1"/>
  <c r="P71" i="1"/>
  <c r="P46" i="1"/>
  <c r="R46" i="1" s="1"/>
  <c r="P29" i="1"/>
  <c r="R29" i="1" s="1"/>
  <c r="S29" i="1" s="1"/>
  <c r="P24" i="1"/>
  <c r="P34" i="1"/>
  <c r="R34" i="1" s="1"/>
  <c r="S34" i="1" s="1"/>
  <c r="P23" i="1"/>
  <c r="P43" i="1"/>
  <c r="R43" i="1" s="1"/>
  <c r="S43" i="1" s="1"/>
  <c r="P21" i="1"/>
  <c r="P70" i="1"/>
  <c r="P38" i="1"/>
  <c r="R38" i="1" s="1"/>
  <c r="S38" i="1" s="1"/>
  <c r="P30" i="1"/>
  <c r="P18" i="1"/>
  <c r="P65" i="1"/>
  <c r="R65" i="1" s="1"/>
  <c r="S65" i="1" s="1"/>
  <c r="P22" i="1"/>
  <c r="P56" i="1"/>
  <c r="R56" i="1" s="1"/>
  <c r="S56" i="1" s="1"/>
  <c r="P27" i="1"/>
  <c r="R27" i="1" s="1"/>
  <c r="P73" i="1"/>
  <c r="R16" i="1"/>
  <c r="S16" i="1" s="1"/>
  <c r="P78" i="1"/>
  <c r="P75" i="1"/>
  <c r="P74" i="1"/>
  <c r="P68" i="1"/>
  <c r="P26" i="1"/>
  <c r="P25" i="1"/>
  <c r="P77" i="1"/>
  <c r="P64" i="1"/>
  <c r="R64" i="1" s="1"/>
  <c r="P72" i="1"/>
  <c r="P48" i="1"/>
  <c r="R48" i="1" s="1"/>
  <c r="S48" i="1" s="1"/>
  <c r="P63" i="1"/>
  <c r="R63" i="1" s="1"/>
  <c r="S63" i="1" s="1"/>
  <c r="P67" i="1"/>
  <c r="P13" i="1"/>
  <c r="H14" i="1" s="1"/>
  <c r="P60" i="1"/>
  <c r="R60" i="1" s="1"/>
  <c r="S60" i="1" s="1"/>
  <c r="P35" i="1"/>
  <c r="R35" i="1" s="1"/>
  <c r="S35" i="1" s="1"/>
  <c r="P51" i="1"/>
  <c r="R51" i="1" s="1"/>
  <c r="P17" i="1"/>
  <c r="P76" i="1"/>
  <c r="R79" i="1"/>
  <c r="S79" i="1" s="1"/>
  <c r="P80" i="1"/>
  <c r="J94" i="1"/>
  <c r="H15" i="1" l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R30" i="1"/>
  <c r="A83" i="1"/>
  <c r="D83" i="1" s="1"/>
  <c r="E83" i="1" s="1"/>
  <c r="F80" i="1"/>
  <c r="G81" i="1" s="1"/>
  <c r="R74" i="1"/>
  <c r="S74" i="1" s="1"/>
  <c r="R21" i="1"/>
  <c r="S21" i="1" s="1"/>
  <c r="R71" i="1"/>
  <c r="R75" i="1"/>
  <c r="S75" i="1" s="1"/>
  <c r="R19" i="1"/>
  <c r="S19" i="1" s="1"/>
  <c r="R15" i="1"/>
  <c r="S15" i="1" s="1"/>
  <c r="R20" i="1"/>
  <c r="S20" i="1" s="1"/>
  <c r="R72" i="1"/>
  <c r="S72" i="1" s="1"/>
  <c r="R78" i="1"/>
  <c r="S78" i="1" s="1"/>
  <c r="R22" i="1"/>
  <c r="S22" i="1" s="1"/>
  <c r="R23" i="1"/>
  <c r="R14" i="1"/>
  <c r="S14" i="1" s="1"/>
  <c r="R17" i="1"/>
  <c r="S17" i="1" s="1"/>
  <c r="R77" i="1"/>
  <c r="S77" i="1" s="1"/>
  <c r="R18" i="1"/>
  <c r="S18" i="1" s="1"/>
  <c r="R24" i="1"/>
  <c r="S24" i="1" s="1"/>
  <c r="R25" i="1"/>
  <c r="S25" i="1" s="1"/>
  <c r="I14" i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K14" i="1"/>
  <c r="L14" i="1" s="1"/>
  <c r="M14" i="1" s="1"/>
  <c r="N14" i="1" s="1"/>
  <c r="R13" i="1"/>
  <c r="S13" i="1" s="1"/>
  <c r="C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R26" i="1"/>
  <c r="S26" i="1" s="1"/>
  <c r="R76" i="1"/>
  <c r="S76" i="1" s="1"/>
  <c r="R67" i="1"/>
  <c r="S67" i="1" s="1"/>
  <c r="R68" i="1"/>
  <c r="S68" i="1" s="1"/>
  <c r="R73" i="1"/>
  <c r="S73" i="1" s="1"/>
  <c r="R70" i="1"/>
  <c r="J95" i="1"/>
  <c r="P81" i="1"/>
  <c r="R80" i="1"/>
  <c r="C15" i="1" l="1"/>
  <c r="C16" i="1" s="1"/>
  <c r="C17" i="1" s="1"/>
  <c r="C18" i="1" s="1"/>
  <c r="C19" i="1" s="1"/>
  <c r="C20" i="1" s="1"/>
  <c r="C21" i="1" s="1"/>
  <c r="C22" i="1" s="1"/>
  <c r="C23" i="1" s="1"/>
  <c r="H82" i="1"/>
  <c r="A84" i="1"/>
  <c r="D84" i="1" s="1"/>
  <c r="E84" i="1" s="1"/>
  <c r="F81" i="1"/>
  <c r="G82" i="1" s="1"/>
  <c r="O14" i="1"/>
  <c r="Q14" i="1" s="1"/>
  <c r="B14" i="1" s="1"/>
  <c r="K15" i="1"/>
  <c r="T82" i="1"/>
  <c r="R81" i="1"/>
  <c r="S81" i="1" s="1"/>
  <c r="U82" i="1"/>
  <c r="P82" i="1"/>
  <c r="J96" i="1"/>
  <c r="A85" i="1" l="1"/>
  <c r="D85" i="1" s="1"/>
  <c r="E85" i="1" s="1"/>
  <c r="H83" i="1"/>
  <c r="F82" i="1"/>
  <c r="G83" i="1" s="1"/>
  <c r="S23" i="1"/>
  <c r="C24" i="1" s="1"/>
  <c r="C25" i="1" s="1"/>
  <c r="C26" i="1" s="1"/>
  <c r="C27" i="1" s="1"/>
  <c r="L15" i="1"/>
  <c r="M15" i="1" s="1"/>
  <c r="N15" i="1" s="1"/>
  <c r="K16" i="1"/>
  <c r="I15" i="1"/>
  <c r="J97" i="1"/>
  <c r="P83" i="1"/>
  <c r="U83" i="1"/>
  <c r="R82" i="1"/>
  <c r="S82" i="1" s="1"/>
  <c r="T83" i="1"/>
  <c r="S27" i="1" l="1"/>
  <c r="C28" i="1" s="1"/>
  <c r="C29" i="1" s="1"/>
  <c r="C30" i="1" s="1"/>
  <c r="H84" i="1"/>
  <c r="A86" i="1"/>
  <c r="D86" i="1" s="1"/>
  <c r="E86" i="1" s="1"/>
  <c r="F83" i="1"/>
  <c r="G84" i="1" s="1"/>
  <c r="S30" i="1"/>
  <c r="I16" i="1"/>
  <c r="O15" i="1"/>
  <c r="Q15" i="1" s="1"/>
  <c r="B15" i="1" s="1"/>
  <c r="L16" i="1"/>
  <c r="M16" i="1" s="1"/>
  <c r="N16" i="1" s="1"/>
  <c r="K17" i="1"/>
  <c r="S46" i="1"/>
  <c r="R83" i="1"/>
  <c r="T84" i="1"/>
  <c r="U84" i="1"/>
  <c r="P84" i="1"/>
  <c r="J98" i="1"/>
  <c r="A87" i="1" l="1"/>
  <c r="D87" i="1" s="1"/>
  <c r="E87" i="1" s="1"/>
  <c r="H85" i="1"/>
  <c r="F84" i="1"/>
  <c r="G85" i="1" s="1"/>
  <c r="C31" i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S61" i="1"/>
  <c r="L17" i="1"/>
  <c r="M17" i="1" s="1"/>
  <c r="N17" i="1" s="1"/>
  <c r="K18" i="1"/>
  <c r="I17" i="1"/>
  <c r="O16" i="1"/>
  <c r="Q16" i="1" s="1"/>
  <c r="B16" i="1" s="1"/>
  <c r="U85" i="1"/>
  <c r="T85" i="1"/>
  <c r="R84" i="1"/>
  <c r="S84" i="1" s="1"/>
  <c r="J99" i="1"/>
  <c r="P85" i="1"/>
  <c r="S49" i="1" l="1"/>
  <c r="C50" i="1" s="1"/>
  <c r="C51" i="1" s="1"/>
  <c r="H86" i="1"/>
  <c r="A88" i="1"/>
  <c r="D88" i="1" s="1"/>
  <c r="E88" i="1" s="1"/>
  <c r="F85" i="1"/>
  <c r="G86" i="1" s="1"/>
  <c r="S52" i="1"/>
  <c r="I18" i="1"/>
  <c r="O17" i="1"/>
  <c r="Q17" i="1" s="1"/>
  <c r="B17" i="1" s="1"/>
  <c r="L18" i="1"/>
  <c r="M18" i="1" s="1"/>
  <c r="N18" i="1" s="1"/>
  <c r="K19" i="1"/>
  <c r="S64" i="1"/>
  <c r="P86" i="1"/>
  <c r="J100" i="1"/>
  <c r="T86" i="1"/>
  <c r="R85" i="1"/>
  <c r="U86" i="1"/>
  <c r="S51" i="1" l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A89" i="1"/>
  <c r="D89" i="1" s="1"/>
  <c r="E89" i="1" s="1"/>
  <c r="H87" i="1"/>
  <c r="F86" i="1"/>
  <c r="G87" i="1" s="1"/>
  <c r="S70" i="1"/>
  <c r="L19" i="1"/>
  <c r="M19" i="1" s="1"/>
  <c r="N19" i="1" s="1"/>
  <c r="K20" i="1"/>
  <c r="I19" i="1"/>
  <c r="O18" i="1"/>
  <c r="Q18" i="1" s="1"/>
  <c r="B18" i="1" s="1"/>
  <c r="J101" i="1"/>
  <c r="P87" i="1"/>
  <c r="R86" i="1"/>
  <c r="U87" i="1"/>
  <c r="T87" i="1"/>
  <c r="C71" i="1" l="1"/>
  <c r="H88" i="1"/>
  <c r="A90" i="1"/>
  <c r="D90" i="1" s="1"/>
  <c r="E90" i="1" s="1"/>
  <c r="F87" i="1"/>
  <c r="G88" i="1" s="1"/>
  <c r="I20" i="1"/>
  <c r="O19" i="1"/>
  <c r="Q19" i="1" s="1"/>
  <c r="B19" i="1" s="1"/>
  <c r="L20" i="1"/>
  <c r="M20" i="1" s="1"/>
  <c r="N20" i="1" s="1"/>
  <c r="K21" i="1"/>
  <c r="S71" i="1"/>
  <c r="P88" i="1"/>
  <c r="J102" i="1"/>
  <c r="U88" i="1"/>
  <c r="T88" i="1"/>
  <c r="R87" i="1"/>
  <c r="S87" i="1" s="1"/>
  <c r="C72" i="1" l="1"/>
  <c r="C73" i="1" s="1"/>
  <c r="C74" i="1" s="1"/>
  <c r="C75" i="1" s="1"/>
  <c r="C76" i="1" s="1"/>
  <c r="H89" i="1"/>
  <c r="A91" i="1"/>
  <c r="D91" i="1" s="1"/>
  <c r="E91" i="1" s="1"/>
  <c r="F88" i="1"/>
  <c r="G89" i="1" s="1"/>
  <c r="L21" i="1"/>
  <c r="M21" i="1" s="1"/>
  <c r="N21" i="1" s="1"/>
  <c r="K22" i="1"/>
  <c r="I21" i="1"/>
  <c r="O20" i="1"/>
  <c r="Q20" i="1" s="1"/>
  <c r="B20" i="1" s="1"/>
  <c r="P89" i="1"/>
  <c r="T89" i="1"/>
  <c r="U89" i="1"/>
  <c r="R88" i="1"/>
  <c r="S88" i="1" s="1"/>
  <c r="J103" i="1"/>
  <c r="H90" i="1" l="1"/>
  <c r="A92" i="1"/>
  <c r="D92" i="1" s="1"/>
  <c r="E92" i="1" s="1"/>
  <c r="F89" i="1"/>
  <c r="G90" i="1" s="1"/>
  <c r="I22" i="1"/>
  <c r="O21" i="1"/>
  <c r="Q21" i="1" s="1"/>
  <c r="B21" i="1" s="1"/>
  <c r="L22" i="1"/>
  <c r="M22" i="1" s="1"/>
  <c r="N22" i="1" s="1"/>
  <c r="K23" i="1"/>
  <c r="P90" i="1"/>
  <c r="T90" i="1"/>
  <c r="U90" i="1"/>
  <c r="R89" i="1"/>
  <c r="S89" i="1" s="1"/>
  <c r="J104" i="1"/>
  <c r="C77" i="1"/>
  <c r="H91" i="1" l="1"/>
  <c r="A93" i="1"/>
  <c r="D93" i="1" s="1"/>
  <c r="E93" i="1" s="1"/>
  <c r="F90" i="1"/>
  <c r="G91" i="1" s="1"/>
  <c r="I23" i="1"/>
  <c r="L23" i="1"/>
  <c r="M23" i="1" s="1"/>
  <c r="N23" i="1" s="1"/>
  <c r="K24" i="1"/>
  <c r="O22" i="1"/>
  <c r="Q22" i="1" s="1"/>
  <c r="B22" i="1" s="1"/>
  <c r="C78" i="1"/>
  <c r="J105" i="1"/>
  <c r="P91" i="1"/>
  <c r="U91" i="1"/>
  <c r="R90" i="1"/>
  <c r="S90" i="1" s="1"/>
  <c r="T91" i="1"/>
  <c r="H92" i="1" l="1"/>
  <c r="A94" i="1"/>
  <c r="D94" i="1" s="1"/>
  <c r="E94" i="1" s="1"/>
  <c r="F91" i="1"/>
  <c r="G92" i="1" s="1"/>
  <c r="L24" i="1"/>
  <c r="M24" i="1" s="1"/>
  <c r="N24" i="1" s="1"/>
  <c r="K25" i="1"/>
  <c r="I24" i="1"/>
  <c r="O23" i="1"/>
  <c r="Q23" i="1" s="1"/>
  <c r="B23" i="1" s="1"/>
  <c r="P92" i="1"/>
  <c r="U92" i="1"/>
  <c r="R91" i="1"/>
  <c r="S91" i="1" s="1"/>
  <c r="T92" i="1"/>
  <c r="J106" i="1"/>
  <c r="C79" i="1"/>
  <c r="H93" i="1" l="1"/>
  <c r="A95" i="1"/>
  <c r="D95" i="1" s="1"/>
  <c r="E95" i="1" s="1"/>
  <c r="F92" i="1"/>
  <c r="G93" i="1" s="1"/>
  <c r="I25" i="1"/>
  <c r="O24" i="1"/>
  <c r="Q24" i="1" s="1"/>
  <c r="B24" i="1" s="1"/>
  <c r="L25" i="1"/>
  <c r="M25" i="1" s="1"/>
  <c r="N25" i="1" s="1"/>
  <c r="K26" i="1"/>
  <c r="C80" i="1"/>
  <c r="S80" i="1" s="1"/>
  <c r="J107" i="1"/>
  <c r="R92" i="1"/>
  <c r="U93" i="1"/>
  <c r="T93" i="1"/>
  <c r="P93" i="1"/>
  <c r="A96" i="1" l="1"/>
  <c r="D96" i="1" s="1"/>
  <c r="E96" i="1" s="1"/>
  <c r="H94" i="1"/>
  <c r="F93" i="1"/>
  <c r="G94" i="1" s="1"/>
  <c r="L26" i="1"/>
  <c r="M26" i="1" s="1"/>
  <c r="N26" i="1" s="1"/>
  <c r="K27" i="1"/>
  <c r="I26" i="1"/>
  <c r="O25" i="1"/>
  <c r="Q25" i="1" s="1"/>
  <c r="B25" i="1" s="1"/>
  <c r="C81" i="1"/>
  <c r="P94" i="1"/>
  <c r="J108" i="1"/>
  <c r="R93" i="1"/>
  <c r="T94" i="1"/>
  <c r="U94" i="1"/>
  <c r="H95" i="1" l="1"/>
  <c r="A97" i="1"/>
  <c r="D97" i="1" s="1"/>
  <c r="E97" i="1" s="1"/>
  <c r="F94" i="1"/>
  <c r="G95" i="1" s="1"/>
  <c r="I27" i="1"/>
  <c r="O26" i="1"/>
  <c r="Q26" i="1" s="1"/>
  <c r="B26" i="1" s="1"/>
  <c r="L27" i="1"/>
  <c r="M27" i="1" s="1"/>
  <c r="N27" i="1" s="1"/>
  <c r="K28" i="1"/>
  <c r="U95" i="1"/>
  <c r="R94" i="1"/>
  <c r="S94" i="1" s="1"/>
  <c r="T95" i="1"/>
  <c r="C82" i="1"/>
  <c r="J109" i="1"/>
  <c r="P95" i="1"/>
  <c r="A98" i="1" l="1"/>
  <c r="D98" i="1" s="1"/>
  <c r="E98" i="1" s="1"/>
  <c r="H96" i="1"/>
  <c r="F95" i="1"/>
  <c r="G96" i="1" s="1"/>
  <c r="I28" i="1"/>
  <c r="L28" i="1"/>
  <c r="M28" i="1" s="1"/>
  <c r="N28" i="1" s="1"/>
  <c r="K29" i="1"/>
  <c r="O27" i="1"/>
  <c r="Q27" i="1" s="1"/>
  <c r="B27" i="1" s="1"/>
  <c r="R95" i="1"/>
  <c r="S95" i="1" s="1"/>
  <c r="U96" i="1"/>
  <c r="T96" i="1"/>
  <c r="J110" i="1"/>
  <c r="P96" i="1"/>
  <c r="C83" i="1"/>
  <c r="S83" i="1" s="1"/>
  <c r="H97" i="1" l="1"/>
  <c r="A99" i="1"/>
  <c r="D99" i="1" s="1"/>
  <c r="E99" i="1" s="1"/>
  <c r="F96" i="1"/>
  <c r="G97" i="1" s="1"/>
  <c r="L29" i="1"/>
  <c r="M29" i="1" s="1"/>
  <c r="N29" i="1" s="1"/>
  <c r="K30" i="1"/>
  <c r="I29" i="1"/>
  <c r="O28" i="1"/>
  <c r="Q28" i="1" s="1"/>
  <c r="B28" i="1" s="1"/>
  <c r="T97" i="1"/>
  <c r="R96" i="1"/>
  <c r="S96" i="1" s="1"/>
  <c r="U97" i="1"/>
  <c r="C84" i="1"/>
  <c r="P97" i="1"/>
  <c r="J111" i="1"/>
  <c r="H98" i="1" l="1"/>
  <c r="A100" i="1"/>
  <c r="D100" i="1" s="1"/>
  <c r="E100" i="1" s="1"/>
  <c r="F97" i="1"/>
  <c r="G98" i="1" s="1"/>
  <c r="I30" i="1"/>
  <c r="O29" i="1"/>
  <c r="Q29" i="1" s="1"/>
  <c r="B29" i="1" s="1"/>
  <c r="L30" i="1"/>
  <c r="M30" i="1" s="1"/>
  <c r="N30" i="1" s="1"/>
  <c r="K31" i="1"/>
  <c r="P98" i="1"/>
  <c r="C85" i="1"/>
  <c r="S85" i="1" s="1"/>
  <c r="J112" i="1"/>
  <c r="T98" i="1"/>
  <c r="R97" i="1"/>
  <c r="S97" i="1" s="1"/>
  <c r="U98" i="1"/>
  <c r="H99" i="1" l="1"/>
  <c r="A101" i="1"/>
  <c r="D101" i="1" s="1"/>
  <c r="E101" i="1" s="1"/>
  <c r="F98" i="1"/>
  <c r="G99" i="1" s="1"/>
  <c r="L31" i="1"/>
  <c r="M31" i="1" s="1"/>
  <c r="N31" i="1" s="1"/>
  <c r="K32" i="1"/>
  <c r="I31" i="1"/>
  <c r="O30" i="1"/>
  <c r="Q30" i="1" s="1"/>
  <c r="B30" i="1" s="1"/>
  <c r="J113" i="1"/>
  <c r="C86" i="1"/>
  <c r="S86" i="1" s="1"/>
  <c r="T99" i="1"/>
  <c r="U99" i="1"/>
  <c r="R98" i="1"/>
  <c r="S98" i="1" s="1"/>
  <c r="P99" i="1"/>
  <c r="H100" i="1" l="1"/>
  <c r="A102" i="1"/>
  <c r="D102" i="1" s="1"/>
  <c r="E102" i="1" s="1"/>
  <c r="F99" i="1"/>
  <c r="G100" i="1" s="1"/>
  <c r="I32" i="1"/>
  <c r="O31" i="1"/>
  <c r="Q31" i="1" s="1"/>
  <c r="B31" i="1" s="1"/>
  <c r="L32" i="1"/>
  <c r="M32" i="1" s="1"/>
  <c r="N32" i="1" s="1"/>
  <c r="K33" i="1"/>
  <c r="P100" i="1"/>
  <c r="C87" i="1"/>
  <c r="R99" i="1"/>
  <c r="S99" i="1" s="1"/>
  <c r="T100" i="1"/>
  <c r="U100" i="1"/>
  <c r="J114" i="1"/>
  <c r="H101" i="1" l="1"/>
  <c r="A103" i="1"/>
  <c r="D103" i="1" s="1"/>
  <c r="E103" i="1" s="1"/>
  <c r="F100" i="1"/>
  <c r="G101" i="1" s="1"/>
  <c r="L33" i="1"/>
  <c r="M33" i="1" s="1"/>
  <c r="N33" i="1" s="1"/>
  <c r="K34" i="1"/>
  <c r="O32" i="1"/>
  <c r="Q32" i="1" s="1"/>
  <c r="B32" i="1" s="1"/>
  <c r="I33" i="1"/>
  <c r="J115" i="1"/>
  <c r="C88" i="1"/>
  <c r="U101" i="1"/>
  <c r="T101" i="1"/>
  <c r="R100" i="1"/>
  <c r="S100" i="1" s="1"/>
  <c r="P101" i="1"/>
  <c r="H102" i="1" l="1"/>
  <c r="A104" i="1"/>
  <c r="D104" i="1" s="1"/>
  <c r="E104" i="1" s="1"/>
  <c r="F101" i="1"/>
  <c r="G102" i="1" s="1"/>
  <c r="I34" i="1"/>
  <c r="O33" i="1"/>
  <c r="Q33" i="1" s="1"/>
  <c r="B33" i="1" s="1"/>
  <c r="L34" i="1"/>
  <c r="M34" i="1" s="1"/>
  <c r="N34" i="1" s="1"/>
  <c r="K35" i="1"/>
  <c r="U102" i="1"/>
  <c r="T102" i="1"/>
  <c r="R101" i="1"/>
  <c r="S101" i="1" s="1"/>
  <c r="C89" i="1"/>
  <c r="J116" i="1"/>
  <c r="P102" i="1"/>
  <c r="H103" i="1" l="1"/>
  <c r="A105" i="1"/>
  <c r="D105" i="1" s="1"/>
  <c r="E105" i="1" s="1"/>
  <c r="F102" i="1"/>
  <c r="G103" i="1" s="1"/>
  <c r="K36" i="1"/>
  <c r="L35" i="1"/>
  <c r="M35" i="1" s="1"/>
  <c r="N35" i="1" s="1"/>
  <c r="I35" i="1"/>
  <c r="O34" i="1"/>
  <c r="Q34" i="1" s="1"/>
  <c r="B34" i="1" s="1"/>
  <c r="C90" i="1"/>
  <c r="J117" i="1"/>
  <c r="U103" i="1"/>
  <c r="T103" i="1"/>
  <c r="R102" i="1"/>
  <c r="S102" i="1" s="1"/>
  <c r="P103" i="1"/>
  <c r="H104" i="1" l="1"/>
  <c r="A106" i="1"/>
  <c r="D106" i="1" s="1"/>
  <c r="E106" i="1" s="1"/>
  <c r="F103" i="1"/>
  <c r="G104" i="1" s="1"/>
  <c r="I36" i="1"/>
  <c r="O35" i="1"/>
  <c r="Q35" i="1" s="1"/>
  <c r="K37" i="1"/>
  <c r="L36" i="1"/>
  <c r="M36" i="1" s="1"/>
  <c r="N36" i="1" s="1"/>
  <c r="R103" i="1"/>
  <c r="T104" i="1"/>
  <c r="U104" i="1"/>
  <c r="C91" i="1"/>
  <c r="P104" i="1"/>
  <c r="J118" i="1"/>
  <c r="B35" i="1" l="1"/>
  <c r="H105" i="1"/>
  <c r="A107" i="1"/>
  <c r="D107" i="1" s="1"/>
  <c r="E107" i="1" s="1"/>
  <c r="F104" i="1"/>
  <c r="G105" i="1" s="1"/>
  <c r="L37" i="1"/>
  <c r="M37" i="1" s="1"/>
  <c r="N37" i="1" s="1"/>
  <c r="K38" i="1"/>
  <c r="I37" i="1"/>
  <c r="O36" i="1"/>
  <c r="Q36" i="1" s="1"/>
  <c r="B36" i="1" s="1"/>
  <c r="P105" i="1"/>
  <c r="C92" i="1"/>
  <c r="S92" i="1" s="1"/>
  <c r="J119" i="1"/>
  <c r="R104" i="1"/>
  <c r="S104" i="1" s="1"/>
  <c r="T105" i="1"/>
  <c r="U105" i="1"/>
  <c r="H106" i="1" l="1"/>
  <c r="A108" i="1"/>
  <c r="D108" i="1" s="1"/>
  <c r="E108" i="1" s="1"/>
  <c r="F105" i="1"/>
  <c r="G106" i="1" s="1"/>
  <c r="I38" i="1"/>
  <c r="O37" i="1"/>
  <c r="Q37" i="1" s="1"/>
  <c r="B37" i="1" s="1"/>
  <c r="K39" i="1"/>
  <c r="L38" i="1"/>
  <c r="M38" i="1" s="1"/>
  <c r="N38" i="1" s="1"/>
  <c r="C93" i="1"/>
  <c r="S93" i="1" s="1"/>
  <c r="P106" i="1"/>
  <c r="T106" i="1"/>
  <c r="R105" i="1"/>
  <c r="S105" i="1" s="1"/>
  <c r="U106" i="1"/>
  <c r="J120" i="1"/>
  <c r="H107" i="1" l="1"/>
  <c r="A109" i="1"/>
  <c r="D109" i="1" s="1"/>
  <c r="E109" i="1" s="1"/>
  <c r="F106" i="1"/>
  <c r="G107" i="1" s="1"/>
  <c r="O38" i="1"/>
  <c r="Q38" i="1" s="1"/>
  <c r="B38" i="1" s="1"/>
  <c r="L39" i="1"/>
  <c r="M39" i="1" s="1"/>
  <c r="N39" i="1" s="1"/>
  <c r="K40" i="1"/>
  <c r="I39" i="1"/>
  <c r="C94" i="1"/>
  <c r="J121" i="1"/>
  <c r="P107" i="1"/>
  <c r="U107" i="1"/>
  <c r="R106" i="1"/>
  <c r="S106" i="1" s="1"/>
  <c r="T107" i="1"/>
  <c r="H108" i="1" l="1"/>
  <c r="A110" i="1"/>
  <c r="D110" i="1" s="1"/>
  <c r="E110" i="1" s="1"/>
  <c r="F107" i="1"/>
  <c r="G108" i="1" s="1"/>
  <c r="I40" i="1"/>
  <c r="O39" i="1"/>
  <c r="Q39" i="1" s="1"/>
  <c r="B39" i="1" s="1"/>
  <c r="K41" i="1"/>
  <c r="L40" i="1"/>
  <c r="M40" i="1" s="1"/>
  <c r="N40" i="1" s="1"/>
  <c r="P108" i="1"/>
  <c r="C95" i="1"/>
  <c r="J122" i="1"/>
  <c r="T108" i="1"/>
  <c r="U108" i="1"/>
  <c r="R107" i="1"/>
  <c r="H109" i="1" l="1"/>
  <c r="A111" i="1"/>
  <c r="D111" i="1" s="1"/>
  <c r="E111" i="1" s="1"/>
  <c r="F108" i="1"/>
  <c r="G109" i="1" s="1"/>
  <c r="O40" i="1"/>
  <c r="Q40" i="1" s="1"/>
  <c r="B40" i="1" s="1"/>
  <c r="L41" i="1"/>
  <c r="M41" i="1" s="1"/>
  <c r="N41" i="1" s="1"/>
  <c r="K42" i="1"/>
  <c r="I41" i="1"/>
  <c r="T109" i="1"/>
  <c r="R108" i="1"/>
  <c r="S108" i="1" s="1"/>
  <c r="U109" i="1"/>
  <c r="J123" i="1"/>
  <c r="C96" i="1"/>
  <c r="P109" i="1"/>
  <c r="H110" i="1" l="1"/>
  <c r="A112" i="1"/>
  <c r="D112" i="1" s="1"/>
  <c r="E112" i="1" s="1"/>
  <c r="F109" i="1"/>
  <c r="G110" i="1" s="1"/>
  <c r="O41" i="1"/>
  <c r="Q41" i="1" s="1"/>
  <c r="B41" i="1" s="1"/>
  <c r="I42" i="1"/>
  <c r="L42" i="1"/>
  <c r="M42" i="1" s="1"/>
  <c r="N42" i="1" s="1"/>
  <c r="K43" i="1"/>
  <c r="U110" i="1"/>
  <c r="T110" i="1"/>
  <c r="R109" i="1"/>
  <c r="S109" i="1" s="1"/>
  <c r="C97" i="1"/>
  <c r="P110" i="1"/>
  <c r="J124" i="1"/>
  <c r="H111" i="1" l="1"/>
  <c r="A113" i="1"/>
  <c r="D113" i="1" s="1"/>
  <c r="E113" i="1" s="1"/>
  <c r="F110" i="1"/>
  <c r="G111" i="1" s="1"/>
  <c r="I43" i="1"/>
  <c r="L43" i="1"/>
  <c r="M43" i="1" s="1"/>
  <c r="N43" i="1" s="1"/>
  <c r="K44" i="1"/>
  <c r="O42" i="1"/>
  <c r="Q42" i="1" s="1"/>
  <c r="B42" i="1" s="1"/>
  <c r="T111" i="1"/>
  <c r="U111" i="1"/>
  <c r="R110" i="1"/>
  <c r="S110" i="1" s="1"/>
  <c r="J125" i="1"/>
  <c r="C98" i="1"/>
  <c r="P111" i="1"/>
  <c r="H112" i="1" l="1"/>
  <c r="A114" i="1"/>
  <c r="D114" i="1" s="1"/>
  <c r="E114" i="1" s="1"/>
  <c r="F111" i="1"/>
  <c r="G112" i="1" s="1"/>
  <c r="K45" i="1"/>
  <c r="L44" i="1"/>
  <c r="M44" i="1" s="1"/>
  <c r="N44" i="1" s="1"/>
  <c r="I44" i="1"/>
  <c r="O43" i="1"/>
  <c r="Q43" i="1" s="1"/>
  <c r="B43" i="1" s="1"/>
  <c r="U112" i="1"/>
  <c r="T112" i="1"/>
  <c r="R111" i="1"/>
  <c r="P112" i="1"/>
  <c r="C99" i="1"/>
  <c r="J126" i="1"/>
  <c r="H113" i="1" l="1"/>
  <c r="A115" i="1"/>
  <c r="D115" i="1" s="1"/>
  <c r="E115" i="1" s="1"/>
  <c r="F112" i="1"/>
  <c r="G113" i="1" s="1"/>
  <c r="I45" i="1"/>
  <c r="O44" i="1"/>
  <c r="Q44" i="1" s="1"/>
  <c r="B44" i="1" s="1"/>
  <c r="L45" i="1"/>
  <c r="M45" i="1" s="1"/>
  <c r="N45" i="1" s="1"/>
  <c r="K46" i="1"/>
  <c r="J127" i="1"/>
  <c r="T113" i="1"/>
  <c r="U113" i="1"/>
  <c r="R112" i="1"/>
  <c r="P113" i="1"/>
  <c r="C100" i="1"/>
  <c r="H114" i="1" l="1"/>
  <c r="A116" i="1"/>
  <c r="D116" i="1" s="1"/>
  <c r="E116" i="1" s="1"/>
  <c r="F113" i="1"/>
  <c r="G114" i="1" s="1"/>
  <c r="K47" i="1"/>
  <c r="L46" i="1"/>
  <c r="M46" i="1" s="1"/>
  <c r="N46" i="1" s="1"/>
  <c r="O45" i="1"/>
  <c r="Q45" i="1" s="1"/>
  <c r="B45" i="1" s="1"/>
  <c r="I46" i="1"/>
  <c r="T114" i="1"/>
  <c r="U114" i="1"/>
  <c r="R113" i="1"/>
  <c r="S113" i="1" s="1"/>
  <c r="P114" i="1"/>
  <c r="J128" i="1"/>
  <c r="C101" i="1"/>
  <c r="H115" i="1" l="1"/>
  <c r="A117" i="1"/>
  <c r="D117" i="1" s="1"/>
  <c r="E117" i="1" s="1"/>
  <c r="F114" i="1"/>
  <c r="G115" i="1" s="1"/>
  <c r="I47" i="1"/>
  <c r="O46" i="1"/>
  <c r="Q46" i="1" s="1"/>
  <c r="B46" i="1" s="1"/>
  <c r="L47" i="1"/>
  <c r="M47" i="1" s="1"/>
  <c r="N47" i="1" s="1"/>
  <c r="K48" i="1"/>
  <c r="J129" i="1"/>
  <c r="C102" i="1"/>
  <c r="R114" i="1"/>
  <c r="U115" i="1"/>
  <c r="T115" i="1"/>
  <c r="P115" i="1"/>
  <c r="A118" i="1" l="1"/>
  <c r="D118" i="1" s="1"/>
  <c r="E118" i="1" s="1"/>
  <c r="H116" i="1"/>
  <c r="F115" i="1"/>
  <c r="G116" i="1" s="1"/>
  <c r="L48" i="1"/>
  <c r="M48" i="1" s="1"/>
  <c r="N48" i="1" s="1"/>
  <c r="K49" i="1"/>
  <c r="O47" i="1"/>
  <c r="Q47" i="1" s="1"/>
  <c r="B47" i="1" s="1"/>
  <c r="I48" i="1"/>
  <c r="P116" i="1"/>
  <c r="C103" i="1"/>
  <c r="S103" i="1" s="1"/>
  <c r="R115" i="1"/>
  <c r="S115" i="1" s="1"/>
  <c r="T116" i="1"/>
  <c r="U116" i="1"/>
  <c r="J130" i="1"/>
  <c r="H117" i="1" l="1"/>
  <c r="A119" i="1"/>
  <c r="D119" i="1" s="1"/>
  <c r="E119" i="1" s="1"/>
  <c r="F116" i="1"/>
  <c r="G117" i="1" s="1"/>
  <c r="I49" i="1"/>
  <c r="O48" i="1"/>
  <c r="Q48" i="1" s="1"/>
  <c r="B48" i="1" s="1"/>
  <c r="L49" i="1"/>
  <c r="M49" i="1" s="1"/>
  <c r="N49" i="1" s="1"/>
  <c r="K50" i="1"/>
  <c r="C104" i="1"/>
  <c r="R116" i="1"/>
  <c r="S116" i="1" s="1"/>
  <c r="U117" i="1"/>
  <c r="T117" i="1"/>
  <c r="P117" i="1"/>
  <c r="J131" i="1"/>
  <c r="A120" i="1" l="1"/>
  <c r="D120" i="1" s="1"/>
  <c r="E120" i="1" s="1"/>
  <c r="H118" i="1"/>
  <c r="F117" i="1"/>
  <c r="G118" i="1" s="1"/>
  <c r="K51" i="1"/>
  <c r="L50" i="1"/>
  <c r="M50" i="1" s="1"/>
  <c r="N50" i="1" s="1"/>
  <c r="O49" i="1"/>
  <c r="Q49" i="1" s="1"/>
  <c r="B49" i="1" s="1"/>
  <c r="I50" i="1"/>
  <c r="P118" i="1"/>
  <c r="J132" i="1"/>
  <c r="R117" i="1"/>
  <c r="S117" i="1" s="1"/>
  <c r="U118" i="1"/>
  <c r="T118" i="1"/>
  <c r="C105" i="1"/>
  <c r="A121" i="1" l="1"/>
  <c r="D121" i="1" s="1"/>
  <c r="E121" i="1" s="1"/>
  <c r="H119" i="1"/>
  <c r="F118" i="1"/>
  <c r="G119" i="1" s="1"/>
  <c r="I51" i="1"/>
  <c r="O50" i="1"/>
  <c r="Q50" i="1" s="1"/>
  <c r="B50" i="1" s="1"/>
  <c r="K52" i="1"/>
  <c r="L51" i="1"/>
  <c r="M51" i="1" s="1"/>
  <c r="N51" i="1" s="1"/>
  <c r="C106" i="1"/>
  <c r="R118" i="1"/>
  <c r="S118" i="1" s="1"/>
  <c r="U119" i="1"/>
  <c r="T119" i="1"/>
  <c r="J133" i="1"/>
  <c r="P119" i="1"/>
  <c r="H120" i="1" l="1"/>
  <c r="A122" i="1"/>
  <c r="D122" i="1" s="1"/>
  <c r="E122" i="1" s="1"/>
  <c r="F119" i="1"/>
  <c r="G120" i="1" s="1"/>
  <c r="K53" i="1"/>
  <c r="L52" i="1"/>
  <c r="M52" i="1" s="1"/>
  <c r="N52" i="1" s="1"/>
  <c r="O51" i="1"/>
  <c r="Q51" i="1" s="1"/>
  <c r="B51" i="1" s="1"/>
  <c r="I52" i="1"/>
  <c r="C107" i="1"/>
  <c r="S107" i="1" s="1"/>
  <c r="T120" i="1"/>
  <c r="R119" i="1"/>
  <c r="S119" i="1" s="1"/>
  <c r="U120" i="1"/>
  <c r="J134" i="1"/>
  <c r="P120" i="1"/>
  <c r="H121" i="1" l="1"/>
  <c r="A123" i="1"/>
  <c r="D123" i="1" s="1"/>
  <c r="E123" i="1" s="1"/>
  <c r="F120" i="1"/>
  <c r="G121" i="1" s="1"/>
  <c r="I53" i="1"/>
  <c r="O52" i="1"/>
  <c r="Q52" i="1" s="1"/>
  <c r="B52" i="1" s="1"/>
  <c r="K54" i="1"/>
  <c r="L53" i="1"/>
  <c r="M53" i="1" s="1"/>
  <c r="N53" i="1" s="1"/>
  <c r="R120" i="1"/>
  <c r="S120" i="1" s="1"/>
  <c r="T121" i="1"/>
  <c r="U121" i="1"/>
  <c r="J135" i="1"/>
  <c r="C108" i="1"/>
  <c r="P121" i="1"/>
  <c r="A124" i="1" l="1"/>
  <c r="D124" i="1" s="1"/>
  <c r="E124" i="1" s="1"/>
  <c r="H122" i="1"/>
  <c r="F121" i="1"/>
  <c r="G122" i="1" s="1"/>
  <c r="K55" i="1"/>
  <c r="L54" i="1"/>
  <c r="M54" i="1" s="1"/>
  <c r="N54" i="1" s="1"/>
  <c r="I54" i="1"/>
  <c r="O53" i="1"/>
  <c r="Q53" i="1" s="1"/>
  <c r="B53" i="1" s="1"/>
  <c r="J136" i="1"/>
  <c r="P122" i="1"/>
  <c r="U122" i="1"/>
  <c r="R121" i="1"/>
  <c r="T122" i="1"/>
  <c r="C109" i="1"/>
  <c r="H123" i="1" l="1"/>
  <c r="A125" i="1"/>
  <c r="D125" i="1" s="1"/>
  <c r="E125" i="1" s="1"/>
  <c r="F122" i="1"/>
  <c r="G123" i="1" s="1"/>
  <c r="I55" i="1"/>
  <c r="O54" i="1"/>
  <c r="Q54" i="1" s="1"/>
  <c r="B54" i="1" s="1"/>
  <c r="L55" i="1"/>
  <c r="M55" i="1" s="1"/>
  <c r="N55" i="1" s="1"/>
  <c r="K56" i="1"/>
  <c r="U123" i="1"/>
  <c r="T123" i="1"/>
  <c r="R122" i="1"/>
  <c r="S122" i="1" s="1"/>
  <c r="C110" i="1"/>
  <c r="P123" i="1"/>
  <c r="J137" i="1"/>
  <c r="H124" i="1" l="1"/>
  <c r="A126" i="1"/>
  <c r="D126" i="1" s="1"/>
  <c r="E126" i="1" s="1"/>
  <c r="F123" i="1"/>
  <c r="G124" i="1" s="1"/>
  <c r="I56" i="1"/>
  <c r="K57" i="1"/>
  <c r="L56" i="1"/>
  <c r="M56" i="1" s="1"/>
  <c r="N56" i="1" s="1"/>
  <c r="O55" i="1"/>
  <c r="Q55" i="1" s="1"/>
  <c r="B55" i="1" s="1"/>
  <c r="J138" i="1"/>
  <c r="P124" i="1"/>
  <c r="C111" i="1"/>
  <c r="S111" i="1" s="1"/>
  <c r="R123" i="1"/>
  <c r="S123" i="1" s="1"/>
  <c r="T124" i="1"/>
  <c r="U124" i="1"/>
  <c r="H125" i="1" l="1"/>
  <c r="A127" i="1"/>
  <c r="D127" i="1" s="1"/>
  <c r="E127" i="1" s="1"/>
  <c r="F124" i="1"/>
  <c r="G125" i="1" s="1"/>
  <c r="K58" i="1"/>
  <c r="L57" i="1"/>
  <c r="M57" i="1" s="1"/>
  <c r="N57" i="1" s="1"/>
  <c r="I57" i="1"/>
  <c r="O56" i="1"/>
  <c r="Q56" i="1" s="1"/>
  <c r="B56" i="1" s="1"/>
  <c r="T125" i="1"/>
  <c r="U125" i="1"/>
  <c r="R124" i="1"/>
  <c r="S124" i="1" s="1"/>
  <c r="J139" i="1"/>
  <c r="C112" i="1"/>
  <c r="S112" i="1" s="1"/>
  <c r="P125" i="1"/>
  <c r="H126" i="1" l="1"/>
  <c r="A128" i="1"/>
  <c r="D128" i="1" s="1"/>
  <c r="E128" i="1" s="1"/>
  <c r="F125" i="1"/>
  <c r="G126" i="1" s="1"/>
  <c r="I58" i="1"/>
  <c r="O57" i="1"/>
  <c r="Q57" i="1" s="1"/>
  <c r="B57" i="1" s="1"/>
  <c r="K59" i="1"/>
  <c r="L58" i="1"/>
  <c r="M58" i="1" s="1"/>
  <c r="N58" i="1" s="1"/>
  <c r="J140" i="1"/>
  <c r="T126" i="1"/>
  <c r="R125" i="1"/>
  <c r="S125" i="1" s="1"/>
  <c r="U126" i="1"/>
  <c r="P126" i="1"/>
  <c r="C113" i="1"/>
  <c r="H127" i="1" l="1"/>
  <c r="A129" i="1"/>
  <c r="D129" i="1" s="1"/>
  <c r="E129" i="1" s="1"/>
  <c r="F126" i="1"/>
  <c r="G127" i="1" s="1"/>
  <c r="O58" i="1"/>
  <c r="Q58" i="1" s="1"/>
  <c r="B58" i="1" s="1"/>
  <c r="K60" i="1"/>
  <c r="L59" i="1"/>
  <c r="M59" i="1" s="1"/>
  <c r="N59" i="1" s="1"/>
  <c r="I59" i="1"/>
  <c r="R126" i="1"/>
  <c r="S126" i="1" s="1"/>
  <c r="U127" i="1"/>
  <c r="T127" i="1"/>
  <c r="C114" i="1"/>
  <c r="S114" i="1" s="1"/>
  <c r="P127" i="1"/>
  <c r="J141" i="1"/>
  <c r="H128" i="1" l="1"/>
  <c r="A130" i="1"/>
  <c r="D130" i="1" s="1"/>
  <c r="E130" i="1" s="1"/>
  <c r="F127" i="1"/>
  <c r="G128" i="1" s="1"/>
  <c r="I60" i="1"/>
  <c r="O59" i="1"/>
  <c r="Q59" i="1" s="1"/>
  <c r="B59" i="1" s="1"/>
  <c r="K61" i="1"/>
  <c r="L60" i="1"/>
  <c r="M60" i="1" s="1"/>
  <c r="N60" i="1" s="1"/>
  <c r="P128" i="1"/>
  <c r="J142" i="1"/>
  <c r="R127" i="1"/>
  <c r="S127" i="1" s="1"/>
  <c r="U128" i="1"/>
  <c r="T128" i="1"/>
  <c r="C115" i="1"/>
  <c r="H129" i="1" l="1"/>
  <c r="A131" i="1"/>
  <c r="D131" i="1" s="1"/>
  <c r="E131" i="1" s="1"/>
  <c r="F128" i="1"/>
  <c r="G129" i="1" s="1"/>
  <c r="O60" i="1"/>
  <c r="Q60" i="1" s="1"/>
  <c r="B60" i="1" s="1"/>
  <c r="K62" i="1"/>
  <c r="L61" i="1"/>
  <c r="M61" i="1" s="1"/>
  <c r="N61" i="1" s="1"/>
  <c r="I61" i="1"/>
  <c r="J143" i="1"/>
  <c r="C116" i="1"/>
  <c r="R128" i="1"/>
  <c r="T129" i="1"/>
  <c r="U129" i="1"/>
  <c r="P129" i="1"/>
  <c r="H130" i="1" l="1"/>
  <c r="A132" i="1"/>
  <c r="D132" i="1" s="1"/>
  <c r="E132" i="1" s="1"/>
  <c r="F129" i="1"/>
  <c r="G130" i="1" s="1"/>
  <c r="O61" i="1"/>
  <c r="Q61" i="1" s="1"/>
  <c r="B61" i="1" s="1"/>
  <c r="I62" i="1"/>
  <c r="L62" i="1"/>
  <c r="M62" i="1" s="1"/>
  <c r="N62" i="1" s="1"/>
  <c r="K63" i="1"/>
  <c r="P130" i="1"/>
  <c r="C117" i="1"/>
  <c r="J144" i="1"/>
  <c r="T130" i="1"/>
  <c r="R129" i="1"/>
  <c r="S129" i="1" s="1"/>
  <c r="U130" i="1"/>
  <c r="H131" i="1" l="1"/>
  <c r="A133" i="1"/>
  <c r="D133" i="1" s="1"/>
  <c r="E133" i="1" s="1"/>
  <c r="F130" i="1"/>
  <c r="G131" i="1" s="1"/>
  <c r="O62" i="1"/>
  <c r="Q62" i="1" s="1"/>
  <c r="B62" i="1" s="1"/>
  <c r="K64" i="1"/>
  <c r="L63" i="1"/>
  <c r="M63" i="1" s="1"/>
  <c r="N63" i="1" s="1"/>
  <c r="I63" i="1"/>
  <c r="R130" i="1"/>
  <c r="S130" i="1" s="1"/>
  <c r="U131" i="1"/>
  <c r="T131" i="1"/>
  <c r="C118" i="1"/>
  <c r="P131" i="1"/>
  <c r="J145" i="1"/>
  <c r="H132" i="1" l="1"/>
  <c r="A134" i="1"/>
  <c r="D134" i="1" s="1"/>
  <c r="E134" i="1" s="1"/>
  <c r="F131" i="1"/>
  <c r="G132" i="1" s="1"/>
  <c r="I64" i="1"/>
  <c r="O63" i="1"/>
  <c r="Q63" i="1" s="1"/>
  <c r="B63" i="1" s="1"/>
  <c r="L64" i="1"/>
  <c r="M64" i="1" s="1"/>
  <c r="N64" i="1" s="1"/>
  <c r="K65" i="1"/>
  <c r="J146" i="1"/>
  <c r="P132" i="1"/>
  <c r="C119" i="1"/>
  <c r="R131" i="1"/>
  <c r="S131" i="1" s="1"/>
  <c r="U132" i="1"/>
  <c r="T132" i="1"/>
  <c r="H133" i="1" l="1"/>
  <c r="A135" i="1"/>
  <c r="D135" i="1" s="1"/>
  <c r="E135" i="1" s="1"/>
  <c r="F132" i="1"/>
  <c r="G133" i="1" s="1"/>
  <c r="K66" i="1"/>
  <c r="L65" i="1"/>
  <c r="M65" i="1" s="1"/>
  <c r="N65" i="1" s="1"/>
  <c r="O64" i="1"/>
  <c r="Q64" i="1" s="1"/>
  <c r="B64" i="1" s="1"/>
  <c r="I65" i="1"/>
  <c r="T133" i="1"/>
  <c r="U133" i="1"/>
  <c r="R132" i="1"/>
  <c r="S132" i="1" s="1"/>
  <c r="C120" i="1"/>
  <c r="P133" i="1"/>
  <c r="J147" i="1"/>
  <c r="H134" i="1" l="1"/>
  <c r="A136" i="1"/>
  <c r="D136" i="1" s="1"/>
  <c r="E136" i="1" s="1"/>
  <c r="F133" i="1"/>
  <c r="G134" i="1" s="1"/>
  <c r="I66" i="1"/>
  <c r="O65" i="1"/>
  <c r="Q65" i="1" s="1"/>
  <c r="B65" i="1" s="1"/>
  <c r="L66" i="1"/>
  <c r="M66" i="1" s="1"/>
  <c r="N66" i="1" s="1"/>
  <c r="K67" i="1"/>
  <c r="C121" i="1"/>
  <c r="S121" i="1" s="1"/>
  <c r="J148" i="1"/>
  <c r="P134" i="1"/>
  <c r="R133" i="1"/>
  <c r="T134" i="1"/>
  <c r="U134" i="1"/>
  <c r="H135" i="1" l="1"/>
  <c r="A137" i="1"/>
  <c r="D137" i="1" s="1"/>
  <c r="E137" i="1" s="1"/>
  <c r="F134" i="1"/>
  <c r="G135" i="1" s="1"/>
  <c r="L67" i="1"/>
  <c r="M67" i="1" s="1"/>
  <c r="N67" i="1" s="1"/>
  <c r="K68" i="1"/>
  <c r="O66" i="1"/>
  <c r="Q66" i="1" s="1"/>
  <c r="B66" i="1" s="1"/>
  <c r="I67" i="1"/>
  <c r="R134" i="1"/>
  <c r="S134" i="1" s="1"/>
  <c r="U135" i="1"/>
  <c r="T135" i="1"/>
  <c r="C122" i="1"/>
  <c r="J149" i="1"/>
  <c r="P135" i="1"/>
  <c r="H136" i="1" l="1"/>
  <c r="A138" i="1"/>
  <c r="D138" i="1" s="1"/>
  <c r="E138" i="1" s="1"/>
  <c r="F135" i="1"/>
  <c r="G136" i="1" s="1"/>
  <c r="O67" i="1"/>
  <c r="Q67" i="1" s="1"/>
  <c r="B67" i="1" s="1"/>
  <c r="I68" i="1"/>
  <c r="L68" i="1"/>
  <c r="M68" i="1" s="1"/>
  <c r="N68" i="1" s="1"/>
  <c r="K69" i="1"/>
  <c r="T136" i="1"/>
  <c r="U136" i="1"/>
  <c r="R135" i="1"/>
  <c r="P136" i="1"/>
  <c r="J150" i="1"/>
  <c r="C123" i="1"/>
  <c r="A139" i="1" l="1"/>
  <c r="D139" i="1" s="1"/>
  <c r="E139" i="1" s="1"/>
  <c r="H137" i="1"/>
  <c r="F136" i="1"/>
  <c r="G137" i="1" s="1"/>
  <c r="K70" i="1"/>
  <c r="L69" i="1"/>
  <c r="M69" i="1" s="1"/>
  <c r="N69" i="1" s="1"/>
  <c r="O68" i="1"/>
  <c r="Q68" i="1" s="1"/>
  <c r="B68" i="1" s="1"/>
  <c r="I69" i="1"/>
  <c r="C124" i="1"/>
  <c r="R136" i="1"/>
  <c r="S136" i="1" s="1"/>
  <c r="U137" i="1"/>
  <c r="T137" i="1"/>
  <c r="J151" i="1"/>
  <c r="P137" i="1"/>
  <c r="H138" i="1" l="1"/>
  <c r="A140" i="1"/>
  <c r="D140" i="1" s="1"/>
  <c r="E140" i="1" s="1"/>
  <c r="F137" i="1"/>
  <c r="G138" i="1" s="1"/>
  <c r="I70" i="1"/>
  <c r="O69" i="1"/>
  <c r="Q69" i="1" s="1"/>
  <c r="B69" i="1" s="1"/>
  <c r="K71" i="1"/>
  <c r="L70" i="1"/>
  <c r="M70" i="1" s="1"/>
  <c r="N70" i="1" s="1"/>
  <c r="J152" i="1"/>
  <c r="P138" i="1"/>
  <c r="C125" i="1"/>
  <c r="R137" i="1"/>
  <c r="S137" i="1" s="1"/>
  <c r="T138" i="1"/>
  <c r="U138" i="1"/>
  <c r="A141" i="1" l="1"/>
  <c r="D141" i="1" s="1"/>
  <c r="E141" i="1" s="1"/>
  <c r="H139" i="1"/>
  <c r="F138" i="1"/>
  <c r="G139" i="1" s="1"/>
  <c r="O70" i="1"/>
  <c r="Q70" i="1" s="1"/>
  <c r="B70" i="1" s="1"/>
  <c r="L71" i="1"/>
  <c r="M71" i="1" s="1"/>
  <c r="N71" i="1" s="1"/>
  <c r="K72" i="1"/>
  <c r="I71" i="1"/>
  <c r="R138" i="1"/>
  <c r="S138" i="1" s="1"/>
  <c r="T139" i="1"/>
  <c r="U139" i="1"/>
  <c r="P139" i="1"/>
  <c r="J153" i="1"/>
  <c r="C126" i="1"/>
  <c r="H140" i="1" l="1"/>
  <c r="A142" i="1"/>
  <c r="D142" i="1" s="1"/>
  <c r="E142" i="1" s="1"/>
  <c r="F139" i="1"/>
  <c r="G140" i="1" s="1"/>
  <c r="I72" i="1"/>
  <c r="O71" i="1"/>
  <c r="Q71" i="1" s="1"/>
  <c r="B71" i="1" s="1"/>
  <c r="L72" i="1"/>
  <c r="M72" i="1" s="1"/>
  <c r="N72" i="1" s="1"/>
  <c r="K73" i="1"/>
  <c r="C127" i="1"/>
  <c r="P140" i="1"/>
  <c r="J154" i="1"/>
  <c r="T140" i="1"/>
  <c r="R139" i="1"/>
  <c r="S139" i="1" s="1"/>
  <c r="U140" i="1"/>
  <c r="A143" i="1" l="1"/>
  <c r="D143" i="1" s="1"/>
  <c r="E143" i="1" s="1"/>
  <c r="H141" i="1"/>
  <c r="F140" i="1"/>
  <c r="G141" i="1" s="1"/>
  <c r="K74" i="1"/>
  <c r="L73" i="1"/>
  <c r="M73" i="1" s="1"/>
  <c r="N73" i="1" s="1"/>
  <c r="I73" i="1"/>
  <c r="O72" i="1"/>
  <c r="Q72" i="1" s="1"/>
  <c r="B72" i="1" s="1"/>
  <c r="R140" i="1"/>
  <c r="S140" i="1" s="1"/>
  <c r="T141" i="1"/>
  <c r="U141" i="1"/>
  <c r="P141" i="1"/>
  <c r="J155" i="1"/>
  <c r="C128" i="1"/>
  <c r="S128" i="1" s="1"/>
  <c r="H142" i="1" l="1"/>
  <c r="A144" i="1"/>
  <c r="D144" i="1" s="1"/>
  <c r="E144" i="1" s="1"/>
  <c r="F141" i="1"/>
  <c r="G142" i="1" s="1"/>
  <c r="I74" i="1"/>
  <c r="O73" i="1"/>
  <c r="Q73" i="1" s="1"/>
  <c r="B73" i="1" s="1"/>
  <c r="K75" i="1"/>
  <c r="L74" i="1"/>
  <c r="M74" i="1" s="1"/>
  <c r="N74" i="1" s="1"/>
  <c r="J156" i="1"/>
  <c r="C129" i="1"/>
  <c r="P142" i="1"/>
  <c r="T142" i="1"/>
  <c r="R141" i="1"/>
  <c r="S141" i="1" s="1"/>
  <c r="U142" i="1"/>
  <c r="A145" i="1" l="1"/>
  <c r="D145" i="1" s="1"/>
  <c r="E145" i="1" s="1"/>
  <c r="H143" i="1"/>
  <c r="F142" i="1"/>
  <c r="G143" i="1" s="1"/>
  <c r="K76" i="1"/>
  <c r="L75" i="1"/>
  <c r="M75" i="1" s="1"/>
  <c r="N75" i="1" s="1"/>
  <c r="O74" i="1"/>
  <c r="Q74" i="1" s="1"/>
  <c r="B74" i="1" s="1"/>
  <c r="I75" i="1"/>
  <c r="U143" i="1"/>
  <c r="R142" i="1"/>
  <c r="S142" i="1" s="1"/>
  <c r="T143" i="1"/>
  <c r="P143" i="1"/>
  <c r="J157" i="1"/>
  <c r="C130" i="1"/>
  <c r="H144" i="1" l="1"/>
  <c r="A146" i="1"/>
  <c r="D146" i="1" s="1"/>
  <c r="E146" i="1" s="1"/>
  <c r="F143" i="1"/>
  <c r="G144" i="1" s="1"/>
  <c r="O75" i="1"/>
  <c r="Q75" i="1" s="1"/>
  <c r="B75" i="1" s="1"/>
  <c r="I76" i="1"/>
  <c r="L76" i="1"/>
  <c r="M76" i="1" s="1"/>
  <c r="N76" i="1" s="1"/>
  <c r="K77" i="1"/>
  <c r="J158" i="1"/>
  <c r="C131" i="1"/>
  <c r="P144" i="1"/>
  <c r="R143" i="1"/>
  <c r="U144" i="1"/>
  <c r="T144" i="1"/>
  <c r="A147" i="1" l="1"/>
  <c r="D147" i="1" s="1"/>
  <c r="E147" i="1" s="1"/>
  <c r="H145" i="1"/>
  <c r="F144" i="1"/>
  <c r="G145" i="1" s="1"/>
  <c r="I77" i="1"/>
  <c r="L77" i="1"/>
  <c r="M77" i="1" s="1"/>
  <c r="N77" i="1" s="1"/>
  <c r="K78" i="1"/>
  <c r="O76" i="1"/>
  <c r="Q76" i="1" s="1"/>
  <c r="B76" i="1" s="1"/>
  <c r="P145" i="1"/>
  <c r="C132" i="1"/>
  <c r="U145" i="1"/>
  <c r="R144" i="1"/>
  <c r="S144" i="1" s="1"/>
  <c r="T145" i="1"/>
  <c r="J159" i="1"/>
  <c r="H146" i="1" l="1"/>
  <c r="A148" i="1"/>
  <c r="D148" i="1" s="1"/>
  <c r="E148" i="1" s="1"/>
  <c r="F145" i="1"/>
  <c r="G146" i="1" s="1"/>
  <c r="K79" i="1"/>
  <c r="L78" i="1"/>
  <c r="M78" i="1" s="1"/>
  <c r="N78" i="1" s="1"/>
  <c r="I78" i="1"/>
  <c r="O77" i="1"/>
  <c r="Q77" i="1" s="1"/>
  <c r="B77" i="1" s="1"/>
  <c r="C133" i="1"/>
  <c r="S133" i="1" s="1"/>
  <c r="T146" i="1"/>
  <c r="R145" i="1"/>
  <c r="S145" i="1" s="1"/>
  <c r="U146" i="1"/>
  <c r="P146" i="1"/>
  <c r="J160" i="1"/>
  <c r="A149" i="1" l="1"/>
  <c r="D149" i="1" s="1"/>
  <c r="E149" i="1" s="1"/>
  <c r="H147" i="1"/>
  <c r="F146" i="1"/>
  <c r="G147" i="1" s="1"/>
  <c r="I79" i="1"/>
  <c r="O78" i="1"/>
  <c r="Q78" i="1" s="1"/>
  <c r="B78" i="1" s="1"/>
  <c r="K80" i="1"/>
  <c r="L79" i="1"/>
  <c r="M79" i="1" s="1"/>
  <c r="N79" i="1" s="1"/>
  <c r="J161" i="1"/>
  <c r="P147" i="1"/>
  <c r="C134" i="1"/>
  <c r="R146" i="1"/>
  <c r="T147" i="1"/>
  <c r="U147" i="1"/>
  <c r="H148" i="1" l="1"/>
  <c r="A150" i="1"/>
  <c r="D150" i="1" s="1"/>
  <c r="E150" i="1" s="1"/>
  <c r="F147" i="1"/>
  <c r="G148" i="1" s="1"/>
  <c r="L80" i="1"/>
  <c r="M80" i="1" s="1"/>
  <c r="N80" i="1" s="1"/>
  <c r="K81" i="1"/>
  <c r="O79" i="1"/>
  <c r="Q79" i="1" s="1"/>
  <c r="B79" i="1" s="1"/>
  <c r="I80" i="1"/>
  <c r="P148" i="1"/>
  <c r="C135" i="1"/>
  <c r="S135" i="1" s="1"/>
  <c r="T148" i="1"/>
  <c r="R147" i="1"/>
  <c r="S147" i="1" s="1"/>
  <c r="U148" i="1"/>
  <c r="J162" i="1"/>
  <c r="A151" i="1" l="1"/>
  <c r="D151" i="1" s="1"/>
  <c r="E151" i="1" s="1"/>
  <c r="H149" i="1"/>
  <c r="F148" i="1"/>
  <c r="G149" i="1" s="1"/>
  <c r="I81" i="1"/>
  <c r="O80" i="1"/>
  <c r="Q80" i="1" s="1"/>
  <c r="B80" i="1" s="1"/>
  <c r="K82" i="1"/>
  <c r="L81" i="1"/>
  <c r="M81" i="1" s="1"/>
  <c r="N81" i="1" s="1"/>
  <c r="J163" i="1"/>
  <c r="P149" i="1"/>
  <c r="C136" i="1"/>
  <c r="R148" i="1"/>
  <c r="U149" i="1"/>
  <c r="T149" i="1"/>
  <c r="H150" i="1" l="1"/>
  <c r="A152" i="1"/>
  <c r="D152" i="1" s="1"/>
  <c r="E152" i="1" s="1"/>
  <c r="F149" i="1"/>
  <c r="G150" i="1" s="1"/>
  <c r="K83" i="1"/>
  <c r="L82" i="1"/>
  <c r="M82" i="1" s="1"/>
  <c r="N82" i="1" s="1"/>
  <c r="I82" i="1"/>
  <c r="O81" i="1"/>
  <c r="Q81" i="1" s="1"/>
  <c r="B81" i="1" s="1"/>
  <c r="R149" i="1"/>
  <c r="S149" i="1" s="1"/>
  <c r="U150" i="1"/>
  <c r="T150" i="1"/>
  <c r="J164" i="1"/>
  <c r="C137" i="1"/>
  <c r="P150" i="1"/>
  <c r="A153" i="1" l="1"/>
  <c r="D153" i="1" s="1"/>
  <c r="E153" i="1" s="1"/>
  <c r="H151" i="1"/>
  <c r="F150" i="1"/>
  <c r="G151" i="1" s="1"/>
  <c r="O82" i="1"/>
  <c r="Q82" i="1" s="1"/>
  <c r="B82" i="1" s="1"/>
  <c r="I83" i="1"/>
  <c r="K84" i="1"/>
  <c r="L83" i="1"/>
  <c r="M83" i="1" s="1"/>
  <c r="N83" i="1" s="1"/>
  <c r="P151" i="1"/>
  <c r="J165" i="1"/>
  <c r="T151" i="1"/>
  <c r="U151" i="1"/>
  <c r="R150" i="1"/>
  <c r="C138" i="1"/>
  <c r="H152" i="1" l="1"/>
  <c r="A154" i="1"/>
  <c r="D154" i="1" s="1"/>
  <c r="E154" i="1" s="1"/>
  <c r="F151" i="1"/>
  <c r="G152" i="1" s="1"/>
  <c r="L84" i="1"/>
  <c r="M84" i="1" s="1"/>
  <c r="N84" i="1" s="1"/>
  <c r="K85" i="1"/>
  <c r="O83" i="1"/>
  <c r="Q83" i="1" s="1"/>
  <c r="B83" i="1" s="1"/>
  <c r="I84" i="1"/>
  <c r="J166" i="1"/>
  <c r="P152" i="1"/>
  <c r="R151" i="1"/>
  <c r="S151" i="1" s="1"/>
  <c r="U152" i="1"/>
  <c r="T152" i="1"/>
  <c r="C139" i="1"/>
  <c r="A155" i="1" l="1"/>
  <c r="D155" i="1" s="1"/>
  <c r="E155" i="1" s="1"/>
  <c r="H153" i="1"/>
  <c r="F152" i="1"/>
  <c r="G153" i="1" s="1"/>
  <c r="I85" i="1"/>
  <c r="O84" i="1"/>
  <c r="Q84" i="1" s="1"/>
  <c r="B84" i="1" s="1"/>
  <c r="L85" i="1"/>
  <c r="M85" i="1" s="1"/>
  <c r="N85" i="1" s="1"/>
  <c r="K86" i="1"/>
  <c r="T153" i="1"/>
  <c r="R152" i="1"/>
  <c r="S152" i="1" s="1"/>
  <c r="U153" i="1"/>
  <c r="C140" i="1"/>
  <c r="P153" i="1"/>
  <c r="J167" i="1"/>
  <c r="H154" i="1" l="1"/>
  <c r="A156" i="1"/>
  <c r="D156" i="1" s="1"/>
  <c r="E156" i="1" s="1"/>
  <c r="F153" i="1"/>
  <c r="G154" i="1" s="1"/>
  <c r="K87" i="1"/>
  <c r="L86" i="1"/>
  <c r="M86" i="1" s="1"/>
  <c r="N86" i="1" s="1"/>
  <c r="I86" i="1"/>
  <c r="O85" i="1"/>
  <c r="Q85" i="1" s="1"/>
  <c r="B85" i="1" s="1"/>
  <c r="R153" i="1"/>
  <c r="S153" i="1" s="1"/>
  <c r="U154" i="1"/>
  <c r="T154" i="1"/>
  <c r="C141" i="1"/>
  <c r="J168" i="1"/>
  <c r="P154" i="1"/>
  <c r="A157" i="1" l="1"/>
  <c r="D157" i="1" s="1"/>
  <c r="E157" i="1" s="1"/>
  <c r="H155" i="1"/>
  <c r="F154" i="1"/>
  <c r="G155" i="1" s="1"/>
  <c r="O86" i="1"/>
  <c r="Q86" i="1" s="1"/>
  <c r="B86" i="1" s="1"/>
  <c r="I87" i="1"/>
  <c r="L87" i="1"/>
  <c r="M87" i="1" s="1"/>
  <c r="N87" i="1" s="1"/>
  <c r="K88" i="1"/>
  <c r="J169" i="1"/>
  <c r="C142" i="1"/>
  <c r="P155" i="1"/>
  <c r="T155" i="1"/>
  <c r="R154" i="1"/>
  <c r="U155" i="1"/>
  <c r="H156" i="1" l="1"/>
  <c r="A158" i="1"/>
  <c r="D158" i="1" s="1"/>
  <c r="E158" i="1" s="1"/>
  <c r="F155" i="1"/>
  <c r="G156" i="1" s="1"/>
  <c r="K89" i="1"/>
  <c r="L88" i="1"/>
  <c r="M88" i="1" s="1"/>
  <c r="N88" i="1" s="1"/>
  <c r="I88" i="1"/>
  <c r="O87" i="1"/>
  <c r="Q87" i="1" s="1"/>
  <c r="B87" i="1" s="1"/>
  <c r="C143" i="1"/>
  <c r="S143" i="1" s="1"/>
  <c r="P156" i="1"/>
  <c r="J170" i="1"/>
  <c r="R155" i="1"/>
  <c r="S155" i="1" s="1"/>
  <c r="U156" i="1"/>
  <c r="T156" i="1"/>
  <c r="A159" i="1" l="1"/>
  <c r="D159" i="1" s="1"/>
  <c r="E159" i="1" s="1"/>
  <c r="H157" i="1"/>
  <c r="F156" i="1"/>
  <c r="G157" i="1" s="1"/>
  <c r="I89" i="1"/>
  <c r="O88" i="1"/>
  <c r="Q88" i="1" s="1"/>
  <c r="B88" i="1" s="1"/>
  <c r="L89" i="1"/>
  <c r="M89" i="1" s="1"/>
  <c r="N89" i="1" s="1"/>
  <c r="K90" i="1"/>
  <c r="J171" i="1"/>
  <c r="P157" i="1"/>
  <c r="C144" i="1"/>
  <c r="U157" i="1"/>
  <c r="R156" i="1"/>
  <c r="S156" i="1" s="1"/>
  <c r="T157" i="1"/>
  <c r="A160" i="1" l="1"/>
  <c r="D160" i="1" s="1"/>
  <c r="E160" i="1" s="1"/>
  <c r="H158" i="1"/>
  <c r="F157" i="1"/>
  <c r="G158" i="1" s="1"/>
  <c r="K91" i="1"/>
  <c r="L90" i="1"/>
  <c r="M90" i="1" s="1"/>
  <c r="N90" i="1" s="1"/>
  <c r="I90" i="1"/>
  <c r="O89" i="1"/>
  <c r="Q89" i="1" s="1"/>
  <c r="B89" i="1" s="1"/>
  <c r="P158" i="1"/>
  <c r="J172" i="1"/>
  <c r="C145" i="1"/>
  <c r="R157" i="1"/>
  <c r="U158" i="1"/>
  <c r="T158" i="1"/>
  <c r="H159" i="1" l="1"/>
  <c r="A161" i="1"/>
  <c r="D161" i="1" s="1"/>
  <c r="E161" i="1" s="1"/>
  <c r="F158" i="1"/>
  <c r="G159" i="1" s="1"/>
  <c r="O90" i="1"/>
  <c r="Q90" i="1" s="1"/>
  <c r="B90" i="1" s="1"/>
  <c r="I91" i="1"/>
  <c r="K92" i="1"/>
  <c r="L91" i="1"/>
  <c r="M91" i="1" s="1"/>
  <c r="N91" i="1" s="1"/>
  <c r="P159" i="1"/>
  <c r="J173" i="1"/>
  <c r="C146" i="1"/>
  <c r="S146" i="1" s="1"/>
  <c r="U159" i="1"/>
  <c r="R158" i="1"/>
  <c r="S158" i="1" s="1"/>
  <c r="T159" i="1"/>
  <c r="A162" i="1" l="1"/>
  <c r="D162" i="1" s="1"/>
  <c r="E162" i="1" s="1"/>
  <c r="H160" i="1"/>
  <c r="F159" i="1"/>
  <c r="G160" i="1" s="1"/>
  <c r="K93" i="1"/>
  <c r="L92" i="1"/>
  <c r="M92" i="1" s="1"/>
  <c r="N92" i="1" s="1"/>
  <c r="O91" i="1"/>
  <c r="Q91" i="1" s="1"/>
  <c r="B91" i="1" s="1"/>
  <c r="I92" i="1"/>
  <c r="T160" i="1"/>
  <c r="R159" i="1"/>
  <c r="S159" i="1" s="1"/>
  <c r="U160" i="1"/>
  <c r="C147" i="1"/>
  <c r="J174" i="1"/>
  <c r="P160" i="1"/>
  <c r="H161" i="1" l="1"/>
  <c r="A163" i="1"/>
  <c r="D163" i="1" s="1"/>
  <c r="E163" i="1" s="1"/>
  <c r="F160" i="1"/>
  <c r="G161" i="1" s="1"/>
  <c r="I93" i="1"/>
  <c r="O92" i="1"/>
  <c r="Q92" i="1" s="1"/>
  <c r="B92" i="1" s="1"/>
  <c r="L93" i="1"/>
  <c r="M93" i="1" s="1"/>
  <c r="N93" i="1" s="1"/>
  <c r="K94" i="1"/>
  <c r="C148" i="1"/>
  <c r="S148" i="1" s="1"/>
  <c r="T161" i="1"/>
  <c r="U161" i="1"/>
  <c r="R160" i="1"/>
  <c r="S160" i="1" s="1"/>
  <c r="J175" i="1"/>
  <c r="P161" i="1"/>
  <c r="A164" i="1" l="1"/>
  <c r="D164" i="1" s="1"/>
  <c r="E164" i="1" s="1"/>
  <c r="H162" i="1"/>
  <c r="F161" i="1"/>
  <c r="G162" i="1" s="1"/>
  <c r="L94" i="1"/>
  <c r="M94" i="1" s="1"/>
  <c r="N94" i="1" s="1"/>
  <c r="K95" i="1"/>
  <c r="I94" i="1"/>
  <c r="O93" i="1"/>
  <c r="Q93" i="1" s="1"/>
  <c r="B93" i="1" s="1"/>
  <c r="P162" i="1"/>
  <c r="J176" i="1"/>
  <c r="C149" i="1"/>
  <c r="T162" i="1"/>
  <c r="U162" i="1"/>
  <c r="R161" i="1"/>
  <c r="S161" i="1" s="1"/>
  <c r="H163" i="1" l="1"/>
  <c r="A165" i="1"/>
  <c r="D165" i="1" s="1"/>
  <c r="E165" i="1" s="1"/>
  <c r="F162" i="1"/>
  <c r="G163" i="1" s="1"/>
  <c r="I95" i="1"/>
  <c r="O94" i="1"/>
  <c r="Q94" i="1" s="1"/>
  <c r="B94" i="1" s="1"/>
  <c r="K96" i="1"/>
  <c r="L95" i="1"/>
  <c r="M95" i="1" s="1"/>
  <c r="N95" i="1" s="1"/>
  <c r="R162" i="1"/>
  <c r="S162" i="1" s="1"/>
  <c r="U163" i="1"/>
  <c r="T163" i="1"/>
  <c r="C150" i="1"/>
  <c r="S150" i="1" s="1"/>
  <c r="J177" i="1"/>
  <c r="P163" i="1"/>
  <c r="A166" i="1" l="1"/>
  <c r="D166" i="1" s="1"/>
  <c r="E166" i="1" s="1"/>
  <c r="H164" i="1"/>
  <c r="F163" i="1"/>
  <c r="G164" i="1" s="1"/>
  <c r="L96" i="1"/>
  <c r="M96" i="1" s="1"/>
  <c r="N96" i="1" s="1"/>
  <c r="K97" i="1"/>
  <c r="O95" i="1"/>
  <c r="Q95" i="1" s="1"/>
  <c r="B95" i="1" s="1"/>
  <c r="I96" i="1"/>
  <c r="J178" i="1"/>
  <c r="P164" i="1"/>
  <c r="R163" i="1"/>
  <c r="S163" i="1" s="1"/>
  <c r="U164" i="1"/>
  <c r="T164" i="1"/>
  <c r="C151" i="1"/>
  <c r="H165" i="1" l="1"/>
  <c r="A167" i="1"/>
  <c r="D167" i="1" s="1"/>
  <c r="E167" i="1" s="1"/>
  <c r="F164" i="1"/>
  <c r="G165" i="1" s="1"/>
  <c r="I97" i="1"/>
  <c r="O96" i="1"/>
  <c r="Q96" i="1" s="1"/>
  <c r="B96" i="1" s="1"/>
  <c r="L97" i="1"/>
  <c r="M97" i="1" s="1"/>
  <c r="N97" i="1" s="1"/>
  <c r="K98" i="1"/>
  <c r="C152" i="1"/>
  <c r="P165" i="1"/>
  <c r="J179" i="1"/>
  <c r="R164" i="1"/>
  <c r="U165" i="1"/>
  <c r="T165" i="1"/>
  <c r="A168" i="1" l="1"/>
  <c r="D168" i="1" s="1"/>
  <c r="E168" i="1" s="1"/>
  <c r="H166" i="1"/>
  <c r="F165" i="1"/>
  <c r="G166" i="1" s="1"/>
  <c r="K99" i="1"/>
  <c r="L98" i="1"/>
  <c r="M98" i="1" s="1"/>
  <c r="N98" i="1" s="1"/>
  <c r="O97" i="1"/>
  <c r="Q97" i="1" s="1"/>
  <c r="B97" i="1" s="1"/>
  <c r="I98" i="1"/>
  <c r="J180" i="1"/>
  <c r="P166" i="1"/>
  <c r="T166" i="1"/>
  <c r="R165" i="1"/>
  <c r="S165" i="1" s="1"/>
  <c r="U166" i="1"/>
  <c r="C153" i="1"/>
  <c r="H167" i="1" l="1"/>
  <c r="A169" i="1"/>
  <c r="D169" i="1" s="1"/>
  <c r="E169" i="1" s="1"/>
  <c r="F166" i="1"/>
  <c r="G167" i="1" s="1"/>
  <c r="I99" i="1"/>
  <c r="O98" i="1"/>
  <c r="Q98" i="1" s="1"/>
  <c r="B98" i="1" s="1"/>
  <c r="L99" i="1"/>
  <c r="M99" i="1" s="1"/>
  <c r="N99" i="1" s="1"/>
  <c r="K100" i="1"/>
  <c r="P167" i="1"/>
  <c r="C154" i="1"/>
  <c r="S154" i="1" s="1"/>
  <c r="R166" i="1"/>
  <c r="S166" i="1" s="1"/>
  <c r="T167" i="1"/>
  <c r="U167" i="1"/>
  <c r="J181" i="1"/>
  <c r="A170" i="1" l="1"/>
  <c r="D170" i="1" s="1"/>
  <c r="E170" i="1" s="1"/>
  <c r="H168" i="1"/>
  <c r="F167" i="1"/>
  <c r="G168" i="1" s="1"/>
  <c r="L100" i="1"/>
  <c r="M100" i="1" s="1"/>
  <c r="N100" i="1" s="1"/>
  <c r="K101" i="1"/>
  <c r="I100" i="1"/>
  <c r="O99" i="1"/>
  <c r="Q99" i="1" s="1"/>
  <c r="B99" i="1" s="1"/>
  <c r="R167" i="1"/>
  <c r="S167" i="1" s="1"/>
  <c r="T168" i="1"/>
  <c r="U168" i="1"/>
  <c r="J182" i="1"/>
  <c r="C155" i="1"/>
  <c r="P168" i="1"/>
  <c r="H169" i="1" l="1"/>
  <c r="A171" i="1"/>
  <c r="D171" i="1" s="1"/>
  <c r="E171" i="1" s="1"/>
  <c r="F168" i="1"/>
  <c r="G169" i="1" s="1"/>
  <c r="I101" i="1"/>
  <c r="O100" i="1"/>
  <c r="Q100" i="1" s="1"/>
  <c r="B100" i="1" s="1"/>
  <c r="L101" i="1"/>
  <c r="M101" i="1" s="1"/>
  <c r="N101" i="1" s="1"/>
  <c r="K102" i="1"/>
  <c r="T169" i="1"/>
  <c r="U169" i="1"/>
  <c r="R168" i="1"/>
  <c r="S168" i="1" s="1"/>
  <c r="J183" i="1"/>
  <c r="P169" i="1"/>
  <c r="C156" i="1"/>
  <c r="A172" i="1" l="1"/>
  <c r="D172" i="1" s="1"/>
  <c r="E172" i="1" s="1"/>
  <c r="H170" i="1"/>
  <c r="F169" i="1"/>
  <c r="G170" i="1" s="1"/>
  <c r="K103" i="1"/>
  <c r="L102" i="1"/>
  <c r="M102" i="1" s="1"/>
  <c r="N102" i="1" s="1"/>
  <c r="O101" i="1"/>
  <c r="Q101" i="1" s="1"/>
  <c r="B101" i="1" s="1"/>
  <c r="I102" i="1"/>
  <c r="C157" i="1"/>
  <c r="S157" i="1" s="1"/>
  <c r="P170" i="1"/>
  <c r="J184" i="1"/>
  <c r="R169" i="1"/>
  <c r="S169" i="1" s="1"/>
  <c r="U170" i="1"/>
  <c r="T170" i="1"/>
  <c r="H171" i="1" l="1"/>
  <c r="A173" i="1"/>
  <c r="D173" i="1" s="1"/>
  <c r="E173" i="1" s="1"/>
  <c r="F170" i="1"/>
  <c r="G171" i="1" s="1"/>
  <c r="I103" i="1"/>
  <c r="O102" i="1"/>
  <c r="Q102" i="1" s="1"/>
  <c r="B102" i="1" s="1"/>
  <c r="K104" i="1"/>
  <c r="L103" i="1"/>
  <c r="M103" i="1" s="1"/>
  <c r="N103" i="1" s="1"/>
  <c r="C158" i="1"/>
  <c r="U171" i="1"/>
  <c r="R170" i="1"/>
  <c r="S170" i="1" s="1"/>
  <c r="T171" i="1"/>
  <c r="J185" i="1"/>
  <c r="P171" i="1"/>
  <c r="A174" i="1" l="1"/>
  <c r="D174" i="1" s="1"/>
  <c r="E174" i="1" s="1"/>
  <c r="H172" i="1"/>
  <c r="F171" i="1"/>
  <c r="G172" i="1" s="1"/>
  <c r="K105" i="1"/>
  <c r="L104" i="1"/>
  <c r="M104" i="1" s="1"/>
  <c r="N104" i="1" s="1"/>
  <c r="O103" i="1"/>
  <c r="Q103" i="1" s="1"/>
  <c r="B103" i="1" s="1"/>
  <c r="I104" i="1"/>
  <c r="U172" i="1"/>
  <c r="T172" i="1"/>
  <c r="R171" i="1"/>
  <c r="S171" i="1" s="1"/>
  <c r="C159" i="1"/>
  <c r="J186" i="1"/>
  <c r="P172" i="1"/>
  <c r="H173" i="1" l="1"/>
  <c r="A175" i="1"/>
  <c r="D175" i="1" s="1"/>
  <c r="E175" i="1" s="1"/>
  <c r="F172" i="1"/>
  <c r="G173" i="1" s="1"/>
  <c r="I105" i="1"/>
  <c r="O104" i="1"/>
  <c r="Q104" i="1" s="1"/>
  <c r="B104" i="1" s="1"/>
  <c r="L105" i="1"/>
  <c r="M105" i="1" s="1"/>
  <c r="N105" i="1" s="1"/>
  <c r="K106" i="1"/>
  <c r="C160" i="1"/>
  <c r="P173" i="1"/>
  <c r="J187" i="1"/>
  <c r="T173" i="1"/>
  <c r="U173" i="1"/>
  <c r="R172" i="1"/>
  <c r="A176" i="1" l="1"/>
  <c r="D176" i="1" s="1"/>
  <c r="E176" i="1" s="1"/>
  <c r="H174" i="1"/>
  <c r="F173" i="1"/>
  <c r="G174" i="1" s="1"/>
  <c r="K107" i="1"/>
  <c r="L106" i="1"/>
  <c r="M106" i="1" s="1"/>
  <c r="N106" i="1" s="1"/>
  <c r="I106" i="1"/>
  <c r="O105" i="1"/>
  <c r="Q105" i="1" s="1"/>
  <c r="B105" i="1" s="1"/>
  <c r="C161" i="1"/>
  <c r="R173" i="1"/>
  <c r="S173" i="1" s="1"/>
  <c r="U174" i="1"/>
  <c r="T174" i="1"/>
  <c r="J188" i="1"/>
  <c r="P174" i="1"/>
  <c r="H175" i="1" l="1"/>
  <c r="A177" i="1"/>
  <c r="D177" i="1" s="1"/>
  <c r="E177" i="1" s="1"/>
  <c r="F174" i="1"/>
  <c r="G175" i="1" s="1"/>
  <c r="O106" i="1"/>
  <c r="Q106" i="1" s="1"/>
  <c r="B106" i="1" s="1"/>
  <c r="I107" i="1"/>
  <c r="L107" i="1"/>
  <c r="M107" i="1" s="1"/>
  <c r="N107" i="1" s="1"/>
  <c r="K108" i="1"/>
  <c r="P175" i="1"/>
  <c r="R174" i="1"/>
  <c r="U175" i="1"/>
  <c r="T175" i="1"/>
  <c r="J189" i="1"/>
  <c r="C162" i="1"/>
  <c r="A178" i="1" l="1"/>
  <c r="D178" i="1" s="1"/>
  <c r="E178" i="1" s="1"/>
  <c r="H176" i="1"/>
  <c r="F175" i="1"/>
  <c r="G176" i="1" s="1"/>
  <c r="K109" i="1"/>
  <c r="L108" i="1"/>
  <c r="M108" i="1" s="1"/>
  <c r="N108" i="1" s="1"/>
  <c r="O107" i="1"/>
  <c r="Q107" i="1" s="1"/>
  <c r="B107" i="1" s="1"/>
  <c r="I108" i="1"/>
  <c r="U176" i="1"/>
  <c r="T176" i="1"/>
  <c r="R175" i="1"/>
  <c r="C163" i="1"/>
  <c r="P176" i="1"/>
  <c r="J190" i="1"/>
  <c r="H177" i="1" l="1"/>
  <c r="A179" i="1"/>
  <c r="D179" i="1" s="1"/>
  <c r="E179" i="1" s="1"/>
  <c r="F176" i="1"/>
  <c r="G177" i="1" s="1"/>
  <c r="O108" i="1"/>
  <c r="Q108" i="1" s="1"/>
  <c r="B108" i="1" s="1"/>
  <c r="I109" i="1"/>
  <c r="L109" i="1"/>
  <c r="M109" i="1" s="1"/>
  <c r="N109" i="1" s="1"/>
  <c r="K110" i="1"/>
  <c r="J191" i="1"/>
  <c r="P177" i="1"/>
  <c r="T177" i="1"/>
  <c r="R176" i="1"/>
  <c r="U177" i="1"/>
  <c r="C164" i="1"/>
  <c r="S164" i="1" s="1"/>
  <c r="A180" i="1" l="1"/>
  <c r="D180" i="1" s="1"/>
  <c r="E180" i="1" s="1"/>
  <c r="H178" i="1"/>
  <c r="F177" i="1"/>
  <c r="G178" i="1" s="1"/>
  <c r="K111" i="1"/>
  <c r="L110" i="1"/>
  <c r="M110" i="1" s="1"/>
  <c r="N110" i="1" s="1"/>
  <c r="O109" i="1"/>
  <c r="Q109" i="1" s="1"/>
  <c r="B109" i="1" s="1"/>
  <c r="I110" i="1"/>
  <c r="P178" i="1"/>
  <c r="C165" i="1"/>
  <c r="R177" i="1"/>
  <c r="S177" i="1" s="1"/>
  <c r="U178" i="1"/>
  <c r="T178" i="1"/>
  <c r="J192" i="1"/>
  <c r="H179" i="1" l="1"/>
  <c r="A181" i="1"/>
  <c r="D181" i="1" s="1"/>
  <c r="E181" i="1" s="1"/>
  <c r="F178" i="1"/>
  <c r="G179" i="1" s="1"/>
  <c r="O110" i="1"/>
  <c r="Q110" i="1" s="1"/>
  <c r="B110" i="1" s="1"/>
  <c r="I111" i="1"/>
  <c r="K112" i="1"/>
  <c r="L111" i="1"/>
  <c r="M111" i="1" s="1"/>
  <c r="N111" i="1" s="1"/>
  <c r="C166" i="1"/>
  <c r="P179" i="1"/>
  <c r="R178" i="1"/>
  <c r="U179" i="1"/>
  <c r="T179" i="1"/>
  <c r="J193" i="1"/>
  <c r="A182" i="1" l="1"/>
  <c r="D182" i="1" s="1"/>
  <c r="E182" i="1" s="1"/>
  <c r="H180" i="1"/>
  <c r="F179" i="1"/>
  <c r="G180" i="1" s="1"/>
  <c r="L112" i="1"/>
  <c r="M112" i="1" s="1"/>
  <c r="N112" i="1" s="1"/>
  <c r="K113" i="1"/>
  <c r="O111" i="1"/>
  <c r="Q111" i="1" s="1"/>
  <c r="B111" i="1" s="1"/>
  <c r="I112" i="1"/>
  <c r="T180" i="1"/>
  <c r="R179" i="1"/>
  <c r="S179" i="1" s="1"/>
  <c r="U180" i="1"/>
  <c r="P180" i="1"/>
  <c r="C167" i="1"/>
  <c r="J194" i="1"/>
  <c r="H181" i="1" l="1"/>
  <c r="A183" i="1"/>
  <c r="D183" i="1" s="1"/>
  <c r="E183" i="1" s="1"/>
  <c r="F180" i="1"/>
  <c r="G181" i="1" s="1"/>
  <c r="I113" i="1"/>
  <c r="O112" i="1"/>
  <c r="Q112" i="1" s="1"/>
  <c r="B112" i="1" s="1"/>
  <c r="K114" i="1"/>
  <c r="L113" i="1"/>
  <c r="M113" i="1" s="1"/>
  <c r="N113" i="1" s="1"/>
  <c r="U181" i="1"/>
  <c r="T181" i="1"/>
  <c r="R180" i="1"/>
  <c r="S180" i="1" s="1"/>
  <c r="J195" i="1"/>
  <c r="C168" i="1"/>
  <c r="P181" i="1"/>
  <c r="A184" i="1" l="1"/>
  <c r="D184" i="1" s="1"/>
  <c r="E184" i="1" s="1"/>
  <c r="H182" i="1"/>
  <c r="F181" i="1"/>
  <c r="G182" i="1" s="1"/>
  <c r="L114" i="1"/>
  <c r="M114" i="1" s="1"/>
  <c r="N114" i="1" s="1"/>
  <c r="K115" i="1"/>
  <c r="O113" i="1"/>
  <c r="Q113" i="1" s="1"/>
  <c r="B113" i="1" s="1"/>
  <c r="I114" i="1"/>
  <c r="R181" i="1"/>
  <c r="S181" i="1" s="1"/>
  <c r="U182" i="1"/>
  <c r="T182" i="1"/>
  <c r="J196" i="1"/>
  <c r="P182" i="1"/>
  <c r="C169" i="1"/>
  <c r="H183" i="1" l="1"/>
  <c r="A185" i="1"/>
  <c r="D185" i="1" s="1"/>
  <c r="E185" i="1" s="1"/>
  <c r="F182" i="1"/>
  <c r="G183" i="1" s="1"/>
  <c r="O114" i="1"/>
  <c r="Q114" i="1" s="1"/>
  <c r="B114" i="1" s="1"/>
  <c r="I115" i="1"/>
  <c r="K116" i="1"/>
  <c r="L115" i="1"/>
  <c r="M115" i="1" s="1"/>
  <c r="N115" i="1" s="1"/>
  <c r="C170" i="1"/>
  <c r="P183" i="1"/>
  <c r="R182" i="1"/>
  <c r="S182" i="1" s="1"/>
  <c r="T183" i="1"/>
  <c r="U183" i="1"/>
  <c r="J197" i="1"/>
  <c r="A186" i="1" l="1"/>
  <c r="D186" i="1" s="1"/>
  <c r="E186" i="1" s="1"/>
  <c r="H184" i="1"/>
  <c r="F183" i="1"/>
  <c r="G184" i="1" s="1"/>
  <c r="K117" i="1"/>
  <c r="L116" i="1"/>
  <c r="M116" i="1" s="1"/>
  <c r="N116" i="1" s="1"/>
  <c r="O115" i="1"/>
  <c r="Q115" i="1" s="1"/>
  <c r="B115" i="1" s="1"/>
  <c r="I116" i="1"/>
  <c r="R183" i="1"/>
  <c r="S183" i="1" s="1"/>
  <c r="U184" i="1"/>
  <c r="T184" i="1"/>
  <c r="J198" i="1"/>
  <c r="P184" i="1"/>
  <c r="C171" i="1"/>
  <c r="H185" i="1" l="1"/>
  <c r="A187" i="1"/>
  <c r="D187" i="1" s="1"/>
  <c r="E187" i="1" s="1"/>
  <c r="F184" i="1"/>
  <c r="G185" i="1" s="1"/>
  <c r="I117" i="1"/>
  <c r="O116" i="1"/>
  <c r="Q116" i="1" s="1"/>
  <c r="B116" i="1" s="1"/>
  <c r="L117" i="1"/>
  <c r="M117" i="1" s="1"/>
  <c r="N117" i="1" s="1"/>
  <c r="K118" i="1"/>
  <c r="J199" i="1"/>
  <c r="R184" i="1"/>
  <c r="S184" i="1" s="1"/>
  <c r="U185" i="1"/>
  <c r="T185" i="1"/>
  <c r="C172" i="1"/>
  <c r="S172" i="1" s="1"/>
  <c r="P185" i="1"/>
  <c r="A188" i="1" l="1"/>
  <c r="D188" i="1" s="1"/>
  <c r="E188" i="1" s="1"/>
  <c r="H186" i="1"/>
  <c r="F185" i="1"/>
  <c r="G186" i="1" s="1"/>
  <c r="L118" i="1"/>
  <c r="M118" i="1" s="1"/>
  <c r="N118" i="1" s="1"/>
  <c r="K119" i="1"/>
  <c r="O117" i="1"/>
  <c r="Q117" i="1" s="1"/>
  <c r="B117" i="1" s="1"/>
  <c r="I118" i="1"/>
  <c r="J200" i="1"/>
  <c r="R185" i="1"/>
  <c r="U186" i="1"/>
  <c r="T186" i="1"/>
  <c r="P186" i="1"/>
  <c r="C173" i="1"/>
  <c r="H187" i="1" l="1"/>
  <c r="A189" i="1"/>
  <c r="D189" i="1" s="1"/>
  <c r="E189" i="1" s="1"/>
  <c r="F186" i="1"/>
  <c r="G187" i="1" s="1"/>
  <c r="I119" i="1"/>
  <c r="O118" i="1"/>
  <c r="Q118" i="1" s="1"/>
  <c r="B118" i="1" s="1"/>
  <c r="L119" i="1"/>
  <c r="M119" i="1" s="1"/>
  <c r="N119" i="1" s="1"/>
  <c r="K120" i="1"/>
  <c r="C174" i="1"/>
  <c r="S174" i="1" s="1"/>
  <c r="R186" i="1"/>
  <c r="S186" i="1" s="1"/>
  <c r="U187" i="1"/>
  <c r="T187" i="1"/>
  <c r="P187" i="1"/>
  <c r="J201" i="1"/>
  <c r="A190" i="1" l="1"/>
  <c r="D190" i="1" s="1"/>
  <c r="E190" i="1" s="1"/>
  <c r="H188" i="1"/>
  <c r="F187" i="1"/>
  <c r="G188" i="1" s="1"/>
  <c r="L120" i="1"/>
  <c r="M120" i="1" s="1"/>
  <c r="N120" i="1" s="1"/>
  <c r="K121" i="1"/>
  <c r="O119" i="1"/>
  <c r="Q119" i="1" s="1"/>
  <c r="B119" i="1" s="1"/>
  <c r="I120" i="1"/>
  <c r="J202" i="1"/>
  <c r="P188" i="1"/>
  <c r="C175" i="1"/>
  <c r="S175" i="1" s="1"/>
  <c r="R187" i="1"/>
  <c r="S187" i="1" s="1"/>
  <c r="T188" i="1"/>
  <c r="U188" i="1"/>
  <c r="H189" i="1" l="1"/>
  <c r="A191" i="1"/>
  <c r="D191" i="1" s="1"/>
  <c r="E191" i="1" s="1"/>
  <c r="F188" i="1"/>
  <c r="G189" i="1" s="1"/>
  <c r="O120" i="1"/>
  <c r="Q120" i="1" s="1"/>
  <c r="B120" i="1" s="1"/>
  <c r="I121" i="1"/>
  <c r="K122" i="1"/>
  <c r="L121" i="1"/>
  <c r="M121" i="1" s="1"/>
  <c r="N121" i="1" s="1"/>
  <c r="R188" i="1"/>
  <c r="S188" i="1" s="1"/>
  <c r="U189" i="1"/>
  <c r="T189" i="1"/>
  <c r="J203" i="1"/>
  <c r="C176" i="1"/>
  <c r="S176" i="1" s="1"/>
  <c r="P189" i="1"/>
  <c r="A192" i="1" l="1"/>
  <c r="D192" i="1" s="1"/>
  <c r="E192" i="1" s="1"/>
  <c r="H190" i="1"/>
  <c r="F189" i="1"/>
  <c r="G190" i="1" s="1"/>
  <c r="L122" i="1"/>
  <c r="M122" i="1" s="1"/>
  <c r="N122" i="1" s="1"/>
  <c r="K123" i="1"/>
  <c r="O121" i="1"/>
  <c r="Q121" i="1" s="1"/>
  <c r="B121" i="1" s="1"/>
  <c r="I122" i="1"/>
  <c r="R189" i="1"/>
  <c r="S189" i="1" s="1"/>
  <c r="T190" i="1"/>
  <c r="U190" i="1"/>
  <c r="P190" i="1"/>
  <c r="C177" i="1"/>
  <c r="J204" i="1"/>
  <c r="H191" i="1" l="1"/>
  <c r="A193" i="1"/>
  <c r="D193" i="1" s="1"/>
  <c r="E193" i="1" s="1"/>
  <c r="F190" i="1"/>
  <c r="G191" i="1" s="1"/>
  <c r="O122" i="1"/>
  <c r="Q122" i="1" s="1"/>
  <c r="B122" i="1" s="1"/>
  <c r="I123" i="1"/>
  <c r="L123" i="1"/>
  <c r="M123" i="1" s="1"/>
  <c r="N123" i="1" s="1"/>
  <c r="K124" i="1"/>
  <c r="C178" i="1"/>
  <c r="S178" i="1" s="1"/>
  <c r="P191" i="1"/>
  <c r="J205" i="1"/>
  <c r="R190" i="1"/>
  <c r="S190" i="1" s="1"/>
  <c r="U191" i="1"/>
  <c r="T191" i="1"/>
  <c r="A194" i="1" l="1"/>
  <c r="D194" i="1" s="1"/>
  <c r="E194" i="1" s="1"/>
  <c r="H192" i="1"/>
  <c r="F191" i="1"/>
  <c r="G192" i="1" s="1"/>
  <c r="L124" i="1"/>
  <c r="M124" i="1" s="1"/>
  <c r="N124" i="1" s="1"/>
  <c r="K125" i="1"/>
  <c r="O123" i="1"/>
  <c r="Q123" i="1" s="1"/>
  <c r="B123" i="1" s="1"/>
  <c r="I124" i="1"/>
  <c r="R191" i="1"/>
  <c r="T192" i="1"/>
  <c r="U192" i="1"/>
  <c r="J206" i="1"/>
  <c r="P192" i="1"/>
  <c r="C179" i="1"/>
  <c r="H193" i="1" l="1"/>
  <c r="A195" i="1"/>
  <c r="D195" i="1" s="1"/>
  <c r="E195" i="1" s="1"/>
  <c r="F192" i="1"/>
  <c r="G193" i="1" s="1"/>
  <c r="O124" i="1"/>
  <c r="Q124" i="1" s="1"/>
  <c r="B124" i="1" s="1"/>
  <c r="I125" i="1"/>
  <c r="L125" i="1"/>
  <c r="M125" i="1" s="1"/>
  <c r="N125" i="1" s="1"/>
  <c r="K126" i="1"/>
  <c r="C180" i="1"/>
  <c r="P193" i="1"/>
  <c r="U193" i="1"/>
  <c r="R192" i="1"/>
  <c r="S192" i="1" s="1"/>
  <c r="T193" i="1"/>
  <c r="J207" i="1"/>
  <c r="A196" i="1" l="1"/>
  <c r="D196" i="1" s="1"/>
  <c r="E196" i="1" s="1"/>
  <c r="H194" i="1"/>
  <c r="F193" i="1"/>
  <c r="G194" i="1" s="1"/>
  <c r="K127" i="1"/>
  <c r="L126" i="1"/>
  <c r="M126" i="1" s="1"/>
  <c r="N126" i="1" s="1"/>
  <c r="O125" i="1"/>
  <c r="Q125" i="1" s="1"/>
  <c r="B125" i="1" s="1"/>
  <c r="I126" i="1"/>
  <c r="J208" i="1"/>
  <c r="P194" i="1"/>
  <c r="R193" i="1"/>
  <c r="S193" i="1" s="1"/>
  <c r="U194" i="1"/>
  <c r="T194" i="1"/>
  <c r="C181" i="1"/>
  <c r="H195" i="1" l="1"/>
  <c r="A197" i="1"/>
  <c r="D197" i="1" s="1"/>
  <c r="E197" i="1" s="1"/>
  <c r="F194" i="1"/>
  <c r="G195" i="1" s="1"/>
  <c r="O126" i="1"/>
  <c r="Q126" i="1" s="1"/>
  <c r="B126" i="1" s="1"/>
  <c r="I127" i="1"/>
  <c r="K128" i="1"/>
  <c r="L127" i="1"/>
  <c r="M127" i="1" s="1"/>
  <c r="N127" i="1" s="1"/>
  <c r="C182" i="1"/>
  <c r="P195" i="1"/>
  <c r="J209" i="1"/>
  <c r="R194" i="1"/>
  <c r="S194" i="1" s="1"/>
  <c r="U195" i="1"/>
  <c r="T195" i="1"/>
  <c r="A198" i="1" l="1"/>
  <c r="D198" i="1" s="1"/>
  <c r="E198" i="1" s="1"/>
  <c r="H196" i="1"/>
  <c r="F195" i="1"/>
  <c r="G196" i="1" s="1"/>
  <c r="K129" i="1"/>
  <c r="L128" i="1"/>
  <c r="M128" i="1" s="1"/>
  <c r="N128" i="1" s="1"/>
  <c r="I128" i="1"/>
  <c r="O127" i="1"/>
  <c r="Q127" i="1" s="1"/>
  <c r="B127" i="1" s="1"/>
  <c r="R195" i="1"/>
  <c r="S195" i="1" s="1"/>
  <c r="U196" i="1"/>
  <c r="T196" i="1"/>
  <c r="J210" i="1"/>
  <c r="P196" i="1"/>
  <c r="C183" i="1"/>
  <c r="H197" i="1" l="1"/>
  <c r="A199" i="1"/>
  <c r="D199" i="1" s="1"/>
  <c r="E199" i="1" s="1"/>
  <c r="F196" i="1"/>
  <c r="G197" i="1" s="1"/>
  <c r="I129" i="1"/>
  <c r="O128" i="1"/>
  <c r="Q128" i="1" s="1"/>
  <c r="B128" i="1" s="1"/>
  <c r="L129" i="1"/>
  <c r="M129" i="1" s="1"/>
  <c r="N129" i="1" s="1"/>
  <c r="K130" i="1"/>
  <c r="R196" i="1"/>
  <c r="S196" i="1" s="1"/>
  <c r="U197" i="1"/>
  <c r="T197" i="1"/>
  <c r="J211" i="1"/>
  <c r="C184" i="1"/>
  <c r="P197" i="1"/>
  <c r="H198" i="1" l="1"/>
  <c r="A200" i="1"/>
  <c r="D200" i="1" s="1"/>
  <c r="E200" i="1" s="1"/>
  <c r="F197" i="1"/>
  <c r="G198" i="1" s="1"/>
  <c r="K131" i="1"/>
  <c r="L130" i="1"/>
  <c r="M130" i="1" s="1"/>
  <c r="N130" i="1" s="1"/>
  <c r="I130" i="1"/>
  <c r="O129" i="1"/>
  <c r="Q129" i="1" s="1"/>
  <c r="B129" i="1" s="1"/>
  <c r="P198" i="1"/>
  <c r="J212" i="1"/>
  <c r="R197" i="1"/>
  <c r="T198" i="1"/>
  <c r="U198" i="1"/>
  <c r="C185" i="1"/>
  <c r="S185" i="1" s="1"/>
  <c r="H199" i="1" l="1"/>
  <c r="A201" i="1"/>
  <c r="D201" i="1" s="1"/>
  <c r="E201" i="1" s="1"/>
  <c r="F198" i="1"/>
  <c r="G199" i="1" s="1"/>
  <c r="O130" i="1"/>
  <c r="Q130" i="1" s="1"/>
  <c r="B130" i="1" s="1"/>
  <c r="I131" i="1"/>
  <c r="L131" i="1"/>
  <c r="M131" i="1" s="1"/>
  <c r="N131" i="1" s="1"/>
  <c r="K132" i="1"/>
  <c r="P199" i="1"/>
  <c r="C186" i="1"/>
  <c r="J213" i="1"/>
  <c r="R198" i="1"/>
  <c r="T199" i="1"/>
  <c r="U199" i="1"/>
  <c r="A202" i="1" l="1"/>
  <c r="D202" i="1" s="1"/>
  <c r="E202" i="1" s="1"/>
  <c r="H200" i="1"/>
  <c r="F199" i="1"/>
  <c r="G200" i="1" s="1"/>
  <c r="K133" i="1"/>
  <c r="L132" i="1"/>
  <c r="M132" i="1" s="1"/>
  <c r="N132" i="1" s="1"/>
  <c r="O131" i="1"/>
  <c r="Q131" i="1" s="1"/>
  <c r="B131" i="1" s="1"/>
  <c r="I132" i="1"/>
  <c r="P200" i="1"/>
  <c r="C187" i="1"/>
  <c r="J214" i="1"/>
  <c r="R199" i="1"/>
  <c r="S199" i="1" s="1"/>
  <c r="T200" i="1"/>
  <c r="U200" i="1"/>
  <c r="H201" i="1" l="1"/>
  <c r="A203" i="1"/>
  <c r="D203" i="1" s="1"/>
  <c r="E203" i="1" s="1"/>
  <c r="F200" i="1"/>
  <c r="G201" i="1" s="1"/>
  <c r="I133" i="1"/>
  <c r="O132" i="1"/>
  <c r="Q132" i="1" s="1"/>
  <c r="B132" i="1" s="1"/>
  <c r="L133" i="1"/>
  <c r="M133" i="1" s="1"/>
  <c r="N133" i="1" s="1"/>
  <c r="K134" i="1"/>
  <c r="C188" i="1"/>
  <c r="P201" i="1"/>
  <c r="J215" i="1"/>
  <c r="R200" i="1"/>
  <c r="S200" i="1" s="1"/>
  <c r="U201" i="1"/>
  <c r="T201" i="1"/>
  <c r="A204" i="1" l="1"/>
  <c r="D204" i="1" s="1"/>
  <c r="E204" i="1" s="1"/>
  <c r="H202" i="1"/>
  <c r="F201" i="1"/>
  <c r="G202" i="1" s="1"/>
  <c r="K135" i="1"/>
  <c r="L134" i="1"/>
  <c r="M134" i="1" s="1"/>
  <c r="N134" i="1" s="1"/>
  <c r="I134" i="1"/>
  <c r="O133" i="1"/>
  <c r="Q133" i="1" s="1"/>
  <c r="B133" i="1" s="1"/>
  <c r="R201" i="1"/>
  <c r="S201" i="1" s="1"/>
  <c r="T202" i="1"/>
  <c r="U202" i="1"/>
  <c r="J216" i="1"/>
  <c r="P202" i="1"/>
  <c r="C189" i="1"/>
  <c r="H203" i="1" l="1"/>
  <c r="A205" i="1"/>
  <c r="D205" i="1" s="1"/>
  <c r="E205" i="1" s="1"/>
  <c r="F202" i="1"/>
  <c r="G203" i="1" s="1"/>
  <c r="O134" i="1"/>
  <c r="Q134" i="1" s="1"/>
  <c r="B134" i="1" s="1"/>
  <c r="I135" i="1"/>
  <c r="L135" i="1"/>
  <c r="M135" i="1" s="1"/>
  <c r="N135" i="1" s="1"/>
  <c r="K136" i="1"/>
  <c r="R202" i="1"/>
  <c r="S202" i="1" s="1"/>
  <c r="U203" i="1"/>
  <c r="T203" i="1"/>
  <c r="J217" i="1"/>
  <c r="C190" i="1"/>
  <c r="P203" i="1"/>
  <c r="A206" i="1" l="1"/>
  <c r="D206" i="1" s="1"/>
  <c r="E206" i="1" s="1"/>
  <c r="H204" i="1"/>
  <c r="F203" i="1"/>
  <c r="G204" i="1" s="1"/>
  <c r="K137" i="1"/>
  <c r="L136" i="1"/>
  <c r="M136" i="1" s="1"/>
  <c r="N136" i="1" s="1"/>
  <c r="O135" i="1"/>
  <c r="Q135" i="1" s="1"/>
  <c r="B135" i="1" s="1"/>
  <c r="I136" i="1"/>
  <c r="P204" i="1"/>
  <c r="R203" i="1"/>
  <c r="S203" i="1" s="1"/>
  <c r="U204" i="1"/>
  <c r="T204" i="1"/>
  <c r="J218" i="1"/>
  <c r="C191" i="1"/>
  <c r="S191" i="1" s="1"/>
  <c r="H205" i="1" l="1"/>
  <c r="A207" i="1"/>
  <c r="D207" i="1" s="1"/>
  <c r="E207" i="1" s="1"/>
  <c r="F204" i="1"/>
  <c r="G205" i="1" s="1"/>
  <c r="O136" i="1"/>
  <c r="Q136" i="1" s="1"/>
  <c r="B136" i="1" s="1"/>
  <c r="I137" i="1"/>
  <c r="L137" i="1"/>
  <c r="M137" i="1" s="1"/>
  <c r="N137" i="1" s="1"/>
  <c r="K138" i="1"/>
  <c r="R204" i="1"/>
  <c r="U205" i="1"/>
  <c r="T205" i="1"/>
  <c r="C192" i="1"/>
  <c r="P205" i="1"/>
  <c r="J219" i="1"/>
  <c r="A208" i="1" l="1"/>
  <c r="D208" i="1" s="1"/>
  <c r="E208" i="1" s="1"/>
  <c r="H206" i="1"/>
  <c r="F205" i="1"/>
  <c r="G206" i="1" s="1"/>
  <c r="K139" i="1"/>
  <c r="L138" i="1"/>
  <c r="M138" i="1" s="1"/>
  <c r="N138" i="1" s="1"/>
  <c r="I138" i="1"/>
  <c r="O137" i="1"/>
  <c r="Q137" i="1" s="1"/>
  <c r="B137" i="1" s="1"/>
  <c r="C193" i="1"/>
  <c r="R205" i="1"/>
  <c r="S205" i="1" s="1"/>
  <c r="U206" i="1"/>
  <c r="T206" i="1"/>
  <c r="J220" i="1"/>
  <c r="P206" i="1"/>
  <c r="H207" i="1" l="1"/>
  <c r="A209" i="1"/>
  <c r="D209" i="1" s="1"/>
  <c r="E209" i="1" s="1"/>
  <c r="F206" i="1"/>
  <c r="G207" i="1" s="1"/>
  <c r="O138" i="1"/>
  <c r="Q138" i="1" s="1"/>
  <c r="B138" i="1" s="1"/>
  <c r="I139" i="1"/>
  <c r="L139" i="1"/>
  <c r="M139" i="1" s="1"/>
  <c r="N139" i="1" s="1"/>
  <c r="K140" i="1"/>
  <c r="C194" i="1"/>
  <c r="R206" i="1"/>
  <c r="T207" i="1"/>
  <c r="U207" i="1"/>
  <c r="J221" i="1"/>
  <c r="P207" i="1"/>
  <c r="A210" i="1" l="1"/>
  <c r="D210" i="1" s="1"/>
  <c r="E210" i="1" s="1"/>
  <c r="H208" i="1"/>
  <c r="F207" i="1"/>
  <c r="G208" i="1" s="1"/>
  <c r="K141" i="1"/>
  <c r="L140" i="1"/>
  <c r="M140" i="1" s="1"/>
  <c r="N140" i="1" s="1"/>
  <c r="O139" i="1"/>
  <c r="Q139" i="1" s="1"/>
  <c r="B139" i="1" s="1"/>
  <c r="I140" i="1"/>
  <c r="R207" i="1"/>
  <c r="U208" i="1"/>
  <c r="T208" i="1"/>
  <c r="P208" i="1"/>
  <c r="J222" i="1"/>
  <c r="C195" i="1"/>
  <c r="H209" i="1" l="1"/>
  <c r="A211" i="1"/>
  <c r="D211" i="1" s="1"/>
  <c r="E211" i="1" s="1"/>
  <c r="F208" i="1"/>
  <c r="G209" i="1" s="1"/>
  <c r="O140" i="1"/>
  <c r="Q140" i="1" s="1"/>
  <c r="B140" i="1" s="1"/>
  <c r="I141" i="1"/>
  <c r="L141" i="1"/>
  <c r="M141" i="1" s="1"/>
  <c r="N141" i="1" s="1"/>
  <c r="K142" i="1"/>
  <c r="R208" i="1"/>
  <c r="S208" i="1" s="1"/>
  <c r="U209" i="1"/>
  <c r="T209" i="1"/>
  <c r="J223" i="1"/>
  <c r="C196" i="1"/>
  <c r="P209" i="1"/>
  <c r="A212" i="1" l="1"/>
  <c r="D212" i="1" s="1"/>
  <c r="E212" i="1" s="1"/>
  <c r="H210" i="1"/>
  <c r="F209" i="1"/>
  <c r="G210" i="1" s="1"/>
  <c r="K143" i="1"/>
  <c r="L142" i="1"/>
  <c r="M142" i="1" s="1"/>
  <c r="N142" i="1" s="1"/>
  <c r="O141" i="1"/>
  <c r="Q141" i="1" s="1"/>
  <c r="B141" i="1" s="1"/>
  <c r="I142" i="1"/>
  <c r="R209" i="1"/>
  <c r="S209" i="1" s="1"/>
  <c r="U210" i="1"/>
  <c r="T210" i="1"/>
  <c r="J224" i="1"/>
  <c r="P210" i="1"/>
  <c r="C197" i="1"/>
  <c r="S197" i="1" s="1"/>
  <c r="H211" i="1" l="1"/>
  <c r="A213" i="1"/>
  <c r="D213" i="1" s="1"/>
  <c r="E213" i="1" s="1"/>
  <c r="F210" i="1"/>
  <c r="G211" i="1" s="1"/>
  <c r="O142" i="1"/>
  <c r="Q142" i="1" s="1"/>
  <c r="B142" i="1" s="1"/>
  <c r="I143" i="1"/>
  <c r="L143" i="1"/>
  <c r="M143" i="1" s="1"/>
  <c r="N143" i="1" s="1"/>
  <c r="K144" i="1"/>
  <c r="R210" i="1"/>
  <c r="S210" i="1" s="1"/>
  <c r="U211" i="1"/>
  <c r="T211" i="1"/>
  <c r="J225" i="1"/>
  <c r="C198" i="1"/>
  <c r="S198" i="1" s="1"/>
  <c r="P211" i="1"/>
  <c r="A214" i="1" l="1"/>
  <c r="D214" i="1" s="1"/>
  <c r="E214" i="1" s="1"/>
  <c r="H212" i="1"/>
  <c r="F211" i="1"/>
  <c r="G212" i="1" s="1"/>
  <c r="K145" i="1"/>
  <c r="L144" i="1"/>
  <c r="M144" i="1" s="1"/>
  <c r="N144" i="1" s="1"/>
  <c r="O143" i="1"/>
  <c r="Q143" i="1" s="1"/>
  <c r="B143" i="1" s="1"/>
  <c r="I144" i="1"/>
  <c r="J226" i="1"/>
  <c r="R211" i="1"/>
  <c r="S211" i="1" s="1"/>
  <c r="U212" i="1"/>
  <c r="T212" i="1"/>
  <c r="P212" i="1"/>
  <c r="C199" i="1"/>
  <c r="H213" i="1" l="1"/>
  <c r="A215" i="1"/>
  <c r="D215" i="1" s="1"/>
  <c r="E215" i="1" s="1"/>
  <c r="F212" i="1"/>
  <c r="G213" i="1" s="1"/>
  <c r="O144" i="1"/>
  <c r="Q144" i="1" s="1"/>
  <c r="B144" i="1" s="1"/>
  <c r="I145" i="1"/>
  <c r="L145" i="1"/>
  <c r="M145" i="1" s="1"/>
  <c r="N145" i="1" s="1"/>
  <c r="K146" i="1"/>
  <c r="C200" i="1"/>
  <c r="P213" i="1"/>
  <c r="J227" i="1"/>
  <c r="R212" i="1"/>
  <c r="S212" i="1" s="1"/>
  <c r="T213" i="1"/>
  <c r="U213" i="1"/>
  <c r="A216" i="1" l="1"/>
  <c r="D216" i="1" s="1"/>
  <c r="E216" i="1" s="1"/>
  <c r="H214" i="1"/>
  <c r="F213" i="1"/>
  <c r="G214" i="1" s="1"/>
  <c r="K147" i="1"/>
  <c r="L146" i="1"/>
  <c r="M146" i="1" s="1"/>
  <c r="N146" i="1" s="1"/>
  <c r="O145" i="1"/>
  <c r="Q145" i="1" s="1"/>
  <c r="B145" i="1" s="1"/>
  <c r="I146" i="1"/>
  <c r="R213" i="1"/>
  <c r="T214" i="1"/>
  <c r="U214" i="1"/>
  <c r="J228" i="1"/>
  <c r="P214" i="1"/>
  <c r="C201" i="1"/>
  <c r="H215" i="1" l="1"/>
  <c r="A217" i="1"/>
  <c r="D217" i="1" s="1"/>
  <c r="E217" i="1" s="1"/>
  <c r="F214" i="1"/>
  <c r="G215" i="1" s="1"/>
  <c r="O146" i="1"/>
  <c r="Q146" i="1" s="1"/>
  <c r="B146" i="1" s="1"/>
  <c r="I147" i="1"/>
  <c r="K148" i="1"/>
  <c r="L147" i="1"/>
  <c r="M147" i="1" s="1"/>
  <c r="N147" i="1" s="1"/>
  <c r="P215" i="1"/>
  <c r="J229" i="1"/>
  <c r="C202" i="1"/>
  <c r="R214" i="1"/>
  <c r="S214" i="1" s="1"/>
  <c r="T215" i="1"/>
  <c r="U215" i="1"/>
  <c r="A218" i="1" l="1"/>
  <c r="D218" i="1" s="1"/>
  <c r="E218" i="1" s="1"/>
  <c r="H216" i="1"/>
  <c r="F215" i="1"/>
  <c r="G216" i="1" s="1"/>
  <c r="K149" i="1"/>
  <c r="L148" i="1"/>
  <c r="M148" i="1" s="1"/>
  <c r="N148" i="1" s="1"/>
  <c r="I148" i="1"/>
  <c r="O147" i="1"/>
  <c r="Q147" i="1" s="1"/>
  <c r="B147" i="1" s="1"/>
  <c r="R215" i="1"/>
  <c r="S215" i="1" s="1"/>
  <c r="U216" i="1"/>
  <c r="T216" i="1"/>
  <c r="J230" i="1"/>
  <c r="P216" i="1"/>
  <c r="C203" i="1"/>
  <c r="H217" i="1" l="1"/>
  <c r="A219" i="1"/>
  <c r="D219" i="1" s="1"/>
  <c r="E219" i="1" s="1"/>
  <c r="F216" i="1"/>
  <c r="G217" i="1" s="1"/>
  <c r="O148" i="1"/>
  <c r="Q148" i="1" s="1"/>
  <c r="B148" i="1" s="1"/>
  <c r="I149" i="1"/>
  <c r="K150" i="1"/>
  <c r="L149" i="1"/>
  <c r="M149" i="1" s="1"/>
  <c r="N149" i="1" s="1"/>
  <c r="C204" i="1"/>
  <c r="S204" i="1" s="1"/>
  <c r="P217" i="1"/>
  <c r="J231" i="1"/>
  <c r="R216" i="1"/>
  <c r="S216" i="1" s="1"/>
  <c r="T217" i="1"/>
  <c r="U217" i="1"/>
  <c r="A220" i="1" l="1"/>
  <c r="D220" i="1" s="1"/>
  <c r="E220" i="1" s="1"/>
  <c r="H218" i="1"/>
  <c r="F217" i="1"/>
  <c r="G218" i="1" s="1"/>
  <c r="L150" i="1"/>
  <c r="M150" i="1" s="1"/>
  <c r="N150" i="1" s="1"/>
  <c r="K151" i="1"/>
  <c r="I150" i="1"/>
  <c r="O149" i="1"/>
  <c r="Q149" i="1" s="1"/>
  <c r="B149" i="1" s="1"/>
  <c r="J232" i="1"/>
  <c r="P218" i="1"/>
  <c r="C205" i="1"/>
  <c r="R217" i="1"/>
  <c r="S217" i="1" s="1"/>
  <c r="T218" i="1"/>
  <c r="U218" i="1"/>
  <c r="H219" i="1" l="1"/>
  <c r="A221" i="1"/>
  <c r="D221" i="1" s="1"/>
  <c r="E221" i="1" s="1"/>
  <c r="F218" i="1"/>
  <c r="G219" i="1" s="1"/>
  <c r="O150" i="1"/>
  <c r="Q150" i="1" s="1"/>
  <c r="B150" i="1" s="1"/>
  <c r="I151" i="1"/>
  <c r="L151" i="1"/>
  <c r="M151" i="1" s="1"/>
  <c r="N151" i="1" s="1"/>
  <c r="K152" i="1"/>
  <c r="J233" i="1"/>
  <c r="P219" i="1"/>
  <c r="C206" i="1"/>
  <c r="S206" i="1" s="1"/>
  <c r="R218" i="1"/>
  <c r="S218" i="1" s="1"/>
  <c r="U219" i="1"/>
  <c r="T219" i="1"/>
  <c r="A222" i="1" l="1"/>
  <c r="D222" i="1" s="1"/>
  <c r="E222" i="1" s="1"/>
  <c r="H220" i="1"/>
  <c r="O151" i="1"/>
  <c r="Q151" i="1" s="1"/>
  <c r="B151" i="1" s="1"/>
  <c r="F219" i="1"/>
  <c r="G220" i="1" s="1"/>
  <c r="L152" i="1"/>
  <c r="M152" i="1" s="1"/>
  <c r="N152" i="1" s="1"/>
  <c r="K153" i="1"/>
  <c r="I152" i="1"/>
  <c r="J234" i="1"/>
  <c r="R219" i="1"/>
  <c r="T220" i="1"/>
  <c r="U220" i="1"/>
  <c r="C207" i="1"/>
  <c r="S207" i="1" s="1"/>
  <c r="P220" i="1"/>
  <c r="H221" i="1" l="1"/>
  <c r="A223" i="1"/>
  <c r="D223" i="1" s="1"/>
  <c r="E223" i="1" s="1"/>
  <c r="F220" i="1"/>
  <c r="G221" i="1" s="1"/>
  <c r="O152" i="1"/>
  <c r="Q152" i="1" s="1"/>
  <c r="B152" i="1" s="1"/>
  <c r="I153" i="1"/>
  <c r="K154" i="1"/>
  <c r="L153" i="1"/>
  <c r="M153" i="1" s="1"/>
  <c r="N153" i="1" s="1"/>
  <c r="J235" i="1"/>
  <c r="R220" i="1"/>
  <c r="T221" i="1"/>
  <c r="U221" i="1"/>
  <c r="P221" i="1"/>
  <c r="C208" i="1"/>
  <c r="A224" i="1" l="1"/>
  <c r="D224" i="1" s="1"/>
  <c r="E224" i="1" s="1"/>
  <c r="H222" i="1"/>
  <c r="F221" i="1"/>
  <c r="G222" i="1" s="1"/>
  <c r="O153" i="1"/>
  <c r="Q153" i="1" s="1"/>
  <c r="B153" i="1" s="1"/>
  <c r="L154" i="1"/>
  <c r="M154" i="1" s="1"/>
  <c r="N154" i="1" s="1"/>
  <c r="K155" i="1"/>
  <c r="I154" i="1"/>
  <c r="R221" i="1"/>
  <c r="S221" i="1" s="1"/>
  <c r="T222" i="1"/>
  <c r="U222" i="1"/>
  <c r="J236" i="1"/>
  <c r="C209" i="1"/>
  <c r="P222" i="1"/>
  <c r="H223" i="1" l="1"/>
  <c r="A225" i="1"/>
  <c r="D225" i="1" s="1"/>
  <c r="E225" i="1" s="1"/>
  <c r="F222" i="1"/>
  <c r="G223" i="1" s="1"/>
  <c r="O154" i="1"/>
  <c r="Q154" i="1" s="1"/>
  <c r="B154" i="1" s="1"/>
  <c r="I155" i="1"/>
  <c r="K156" i="1"/>
  <c r="L155" i="1"/>
  <c r="M155" i="1" s="1"/>
  <c r="N155" i="1" s="1"/>
  <c r="P223" i="1"/>
  <c r="C210" i="1"/>
  <c r="J237" i="1"/>
  <c r="R222" i="1"/>
  <c r="S222" i="1" s="1"/>
  <c r="U223" i="1"/>
  <c r="T223" i="1"/>
  <c r="A226" i="1" l="1"/>
  <c r="D226" i="1" s="1"/>
  <c r="E226" i="1" s="1"/>
  <c r="H224" i="1"/>
  <c r="O155" i="1"/>
  <c r="Q155" i="1" s="1"/>
  <c r="B155" i="1" s="1"/>
  <c r="F223" i="1"/>
  <c r="G224" i="1" s="1"/>
  <c r="L156" i="1"/>
  <c r="M156" i="1" s="1"/>
  <c r="N156" i="1" s="1"/>
  <c r="K157" i="1"/>
  <c r="I156" i="1"/>
  <c r="J238" i="1"/>
  <c r="P224" i="1"/>
  <c r="C211" i="1"/>
  <c r="R223" i="1"/>
  <c r="S223" i="1" s="1"/>
  <c r="U224" i="1"/>
  <c r="T224" i="1"/>
  <c r="H225" i="1" l="1"/>
  <c r="A227" i="1"/>
  <c r="D227" i="1" s="1"/>
  <c r="E227" i="1" s="1"/>
  <c r="F224" i="1"/>
  <c r="G225" i="1" s="1"/>
  <c r="O156" i="1"/>
  <c r="Q156" i="1" s="1"/>
  <c r="B156" i="1" s="1"/>
  <c r="I157" i="1"/>
  <c r="L157" i="1"/>
  <c r="M157" i="1" s="1"/>
  <c r="N157" i="1" s="1"/>
  <c r="K158" i="1"/>
  <c r="P225" i="1"/>
  <c r="R224" i="1"/>
  <c r="S224" i="1" s="1"/>
  <c r="U225" i="1"/>
  <c r="T225" i="1"/>
  <c r="C212" i="1"/>
  <c r="J239" i="1"/>
  <c r="A228" i="1" l="1"/>
  <c r="D228" i="1" s="1"/>
  <c r="E228" i="1" s="1"/>
  <c r="H226" i="1"/>
  <c r="F225" i="1"/>
  <c r="G226" i="1" s="1"/>
  <c r="O157" i="1"/>
  <c r="Q157" i="1" s="1"/>
  <c r="B157" i="1" s="1"/>
  <c r="L158" i="1"/>
  <c r="M158" i="1" s="1"/>
  <c r="N158" i="1" s="1"/>
  <c r="K159" i="1"/>
  <c r="I158" i="1"/>
  <c r="R225" i="1"/>
  <c r="S225" i="1" s="1"/>
  <c r="U226" i="1"/>
  <c r="T226" i="1"/>
  <c r="J240" i="1"/>
  <c r="P226" i="1"/>
  <c r="C213" i="1"/>
  <c r="S213" i="1" s="1"/>
  <c r="H227" i="1" l="1"/>
  <c r="A229" i="1"/>
  <c r="D229" i="1" s="1"/>
  <c r="E229" i="1" s="1"/>
  <c r="F226" i="1"/>
  <c r="G227" i="1" s="1"/>
  <c r="O158" i="1"/>
  <c r="Q158" i="1" s="1"/>
  <c r="B158" i="1" s="1"/>
  <c r="I159" i="1"/>
  <c r="K160" i="1"/>
  <c r="L159" i="1"/>
  <c r="M159" i="1" s="1"/>
  <c r="N159" i="1" s="1"/>
  <c r="J241" i="1"/>
  <c r="C214" i="1"/>
  <c r="P227" i="1"/>
  <c r="R226" i="1"/>
  <c r="S226" i="1" s="1"/>
  <c r="U227" i="1"/>
  <c r="T227" i="1"/>
  <c r="A230" i="1" l="1"/>
  <c r="D230" i="1" s="1"/>
  <c r="E230" i="1" s="1"/>
  <c r="H228" i="1"/>
  <c r="O159" i="1"/>
  <c r="Q159" i="1" s="1"/>
  <c r="B159" i="1" s="1"/>
  <c r="F227" i="1"/>
  <c r="G228" i="1" s="1"/>
  <c r="L160" i="1"/>
  <c r="M160" i="1" s="1"/>
  <c r="N160" i="1" s="1"/>
  <c r="K161" i="1"/>
  <c r="I160" i="1"/>
  <c r="P228" i="1"/>
  <c r="C215" i="1"/>
  <c r="J242" i="1"/>
  <c r="R227" i="1"/>
  <c r="S227" i="1" s="1"/>
  <c r="U228" i="1"/>
  <c r="T228" i="1"/>
  <c r="H229" i="1" l="1"/>
  <c r="A231" i="1"/>
  <c r="D231" i="1" s="1"/>
  <c r="E231" i="1" s="1"/>
  <c r="F228" i="1"/>
  <c r="G229" i="1" s="1"/>
  <c r="O160" i="1"/>
  <c r="Q160" i="1" s="1"/>
  <c r="B160" i="1" s="1"/>
  <c r="I161" i="1"/>
  <c r="L161" i="1"/>
  <c r="M161" i="1" s="1"/>
  <c r="N161" i="1" s="1"/>
  <c r="K162" i="1"/>
  <c r="U229" i="1"/>
  <c r="R228" i="1"/>
  <c r="S228" i="1" s="1"/>
  <c r="T229" i="1"/>
  <c r="J243" i="1"/>
  <c r="C216" i="1"/>
  <c r="P229" i="1"/>
  <c r="H230" i="1" l="1"/>
  <c r="A232" i="1"/>
  <c r="D232" i="1" s="1"/>
  <c r="E232" i="1" s="1"/>
  <c r="O161" i="1"/>
  <c r="Q161" i="1" s="1"/>
  <c r="B161" i="1" s="1"/>
  <c r="F229" i="1"/>
  <c r="G230" i="1" s="1"/>
  <c r="K163" i="1"/>
  <c r="L162" i="1"/>
  <c r="M162" i="1" s="1"/>
  <c r="N162" i="1" s="1"/>
  <c r="I162" i="1"/>
  <c r="J244" i="1"/>
  <c r="P230" i="1"/>
  <c r="C217" i="1"/>
  <c r="T230" i="1"/>
  <c r="R229" i="1"/>
  <c r="U230" i="1"/>
  <c r="H231" i="1" l="1"/>
  <c r="A233" i="1"/>
  <c r="D233" i="1" s="1"/>
  <c r="E233" i="1" s="1"/>
  <c r="F230" i="1"/>
  <c r="G231" i="1" s="1"/>
  <c r="O162" i="1"/>
  <c r="Q162" i="1" s="1"/>
  <c r="B162" i="1" s="1"/>
  <c r="I163" i="1"/>
  <c r="L163" i="1"/>
  <c r="M163" i="1" s="1"/>
  <c r="N163" i="1" s="1"/>
  <c r="K164" i="1"/>
  <c r="P231" i="1"/>
  <c r="J245" i="1"/>
  <c r="R230" i="1"/>
  <c r="S230" i="1" s="1"/>
  <c r="U231" i="1"/>
  <c r="T231" i="1"/>
  <c r="C218" i="1"/>
  <c r="H232" i="1" l="1"/>
  <c r="A234" i="1"/>
  <c r="D234" i="1" s="1"/>
  <c r="E234" i="1" s="1"/>
  <c r="F231" i="1"/>
  <c r="G232" i="1" s="1"/>
  <c r="O163" i="1"/>
  <c r="Q163" i="1" s="1"/>
  <c r="B163" i="1" s="1"/>
  <c r="K165" i="1"/>
  <c r="L164" i="1"/>
  <c r="M164" i="1" s="1"/>
  <c r="N164" i="1" s="1"/>
  <c r="I164" i="1"/>
  <c r="U232" i="1"/>
  <c r="R231" i="1"/>
  <c r="S231" i="1" s="1"/>
  <c r="T232" i="1"/>
  <c r="C219" i="1"/>
  <c r="S219" i="1" s="1"/>
  <c r="J246" i="1"/>
  <c r="P232" i="1"/>
  <c r="H233" i="1" l="1"/>
  <c r="A235" i="1"/>
  <c r="D235" i="1" s="1"/>
  <c r="E235" i="1" s="1"/>
  <c r="F232" i="1"/>
  <c r="G233" i="1" s="1"/>
  <c r="O164" i="1"/>
  <c r="Q164" i="1" s="1"/>
  <c r="B164" i="1" s="1"/>
  <c r="I165" i="1"/>
  <c r="L165" i="1"/>
  <c r="M165" i="1" s="1"/>
  <c r="N165" i="1" s="1"/>
  <c r="K166" i="1"/>
  <c r="C220" i="1"/>
  <c r="S220" i="1" s="1"/>
  <c r="P233" i="1"/>
  <c r="J247" i="1"/>
  <c r="U233" i="1"/>
  <c r="T233" i="1"/>
  <c r="R232" i="1"/>
  <c r="S232" i="1" s="1"/>
  <c r="H234" i="1" l="1"/>
  <c r="A236" i="1"/>
  <c r="D236" i="1" s="1"/>
  <c r="E236" i="1" s="1"/>
  <c r="F233" i="1"/>
  <c r="G234" i="1" s="1"/>
  <c r="O165" i="1"/>
  <c r="Q165" i="1" s="1"/>
  <c r="B165" i="1" s="1"/>
  <c r="L166" i="1"/>
  <c r="M166" i="1" s="1"/>
  <c r="N166" i="1" s="1"/>
  <c r="K167" i="1"/>
  <c r="I166" i="1"/>
  <c r="P234" i="1"/>
  <c r="C221" i="1"/>
  <c r="J248" i="1"/>
  <c r="T234" i="1"/>
  <c r="R233" i="1"/>
  <c r="U234" i="1"/>
  <c r="H235" i="1" l="1"/>
  <c r="A237" i="1"/>
  <c r="D237" i="1" s="1"/>
  <c r="E237" i="1" s="1"/>
  <c r="F234" i="1"/>
  <c r="G235" i="1" s="1"/>
  <c r="O166" i="1"/>
  <c r="Q166" i="1" s="1"/>
  <c r="B166" i="1" s="1"/>
  <c r="I167" i="1"/>
  <c r="L167" i="1"/>
  <c r="M167" i="1" s="1"/>
  <c r="N167" i="1" s="1"/>
  <c r="K168" i="1"/>
  <c r="J249" i="1"/>
  <c r="T235" i="1"/>
  <c r="R234" i="1"/>
  <c r="U235" i="1"/>
  <c r="C222" i="1"/>
  <c r="P235" i="1"/>
  <c r="H236" i="1" l="1"/>
  <c r="A238" i="1"/>
  <c r="D238" i="1" s="1"/>
  <c r="E238" i="1" s="1"/>
  <c r="F235" i="1"/>
  <c r="G236" i="1" s="1"/>
  <c r="O167" i="1"/>
  <c r="Q167" i="1" s="1"/>
  <c r="B167" i="1" s="1"/>
  <c r="L168" i="1"/>
  <c r="M168" i="1" s="1"/>
  <c r="N168" i="1" s="1"/>
  <c r="K169" i="1"/>
  <c r="I168" i="1"/>
  <c r="P236" i="1"/>
  <c r="T236" i="1"/>
  <c r="R235" i="1"/>
  <c r="S235" i="1" s="1"/>
  <c r="U236" i="1"/>
  <c r="C223" i="1"/>
  <c r="J250" i="1"/>
  <c r="H237" i="1" l="1"/>
  <c r="A239" i="1"/>
  <c r="D239" i="1" s="1"/>
  <c r="E239" i="1" s="1"/>
  <c r="F236" i="1"/>
  <c r="G237" i="1" s="1"/>
  <c r="O168" i="1"/>
  <c r="Q168" i="1" s="1"/>
  <c r="B168" i="1" s="1"/>
  <c r="I169" i="1"/>
  <c r="K170" i="1"/>
  <c r="L169" i="1"/>
  <c r="M169" i="1" s="1"/>
  <c r="N169" i="1" s="1"/>
  <c r="J251" i="1"/>
  <c r="C224" i="1"/>
  <c r="U237" i="1"/>
  <c r="T237" i="1"/>
  <c r="R236" i="1"/>
  <c r="P237" i="1"/>
  <c r="H238" i="1" l="1"/>
  <c r="A240" i="1"/>
  <c r="D240" i="1" s="1"/>
  <c r="E240" i="1" s="1"/>
  <c r="F237" i="1"/>
  <c r="G238" i="1" s="1"/>
  <c r="O169" i="1"/>
  <c r="Q169" i="1" s="1"/>
  <c r="B169" i="1" s="1"/>
  <c r="K171" i="1"/>
  <c r="L170" i="1"/>
  <c r="M170" i="1" s="1"/>
  <c r="N170" i="1" s="1"/>
  <c r="I170" i="1"/>
  <c r="P238" i="1"/>
  <c r="C225" i="1"/>
  <c r="T238" i="1"/>
  <c r="R237" i="1"/>
  <c r="S237" i="1" s="1"/>
  <c r="U238" i="1"/>
  <c r="J252" i="1"/>
  <c r="H239" i="1" l="1"/>
  <c r="A241" i="1"/>
  <c r="D241" i="1" s="1"/>
  <c r="E241" i="1" s="1"/>
  <c r="F238" i="1"/>
  <c r="G239" i="1" s="1"/>
  <c r="O170" i="1"/>
  <c r="Q170" i="1" s="1"/>
  <c r="I171" i="1"/>
  <c r="K172" i="1"/>
  <c r="L171" i="1"/>
  <c r="M171" i="1" s="1"/>
  <c r="N171" i="1" s="1"/>
  <c r="C226" i="1"/>
  <c r="P239" i="1"/>
  <c r="J253" i="1"/>
  <c r="R238" i="1"/>
  <c r="U239" i="1"/>
  <c r="T239" i="1"/>
  <c r="H240" i="1" l="1"/>
  <c r="B170" i="1"/>
  <c r="A242" i="1"/>
  <c r="D242" i="1" s="1"/>
  <c r="E242" i="1" s="1"/>
  <c r="O171" i="1"/>
  <c r="Q171" i="1" s="1"/>
  <c r="B171" i="1" s="1"/>
  <c r="F239" i="1"/>
  <c r="G240" i="1" s="1"/>
  <c r="K173" i="1"/>
  <c r="L172" i="1"/>
  <c r="M172" i="1" s="1"/>
  <c r="N172" i="1" s="1"/>
  <c r="I172" i="1"/>
  <c r="J254" i="1"/>
  <c r="P240" i="1"/>
  <c r="T240" i="1"/>
  <c r="R239" i="1"/>
  <c r="S239" i="1" s="1"/>
  <c r="U240" i="1"/>
  <c r="C227" i="1"/>
  <c r="H241" i="1" l="1"/>
  <c r="A243" i="1"/>
  <c r="D243" i="1" s="1"/>
  <c r="E243" i="1" s="1"/>
  <c r="F240" i="1"/>
  <c r="G241" i="1" s="1"/>
  <c r="O172" i="1"/>
  <c r="Q172" i="1" s="1"/>
  <c r="I173" i="1"/>
  <c r="L173" i="1"/>
  <c r="M173" i="1" s="1"/>
  <c r="N173" i="1" s="1"/>
  <c r="K174" i="1"/>
  <c r="J255" i="1"/>
  <c r="R240" i="1"/>
  <c r="U241" i="1"/>
  <c r="T241" i="1"/>
  <c r="C228" i="1"/>
  <c r="P241" i="1"/>
  <c r="B172" i="1" l="1"/>
  <c r="A244" i="1"/>
  <c r="D244" i="1" s="1"/>
  <c r="E244" i="1" s="1"/>
  <c r="H242" i="1"/>
  <c r="O173" i="1"/>
  <c r="Q173" i="1" s="1"/>
  <c r="B173" i="1" s="1"/>
  <c r="F241" i="1"/>
  <c r="G242" i="1" s="1"/>
  <c r="K175" i="1"/>
  <c r="L174" i="1"/>
  <c r="M174" i="1" s="1"/>
  <c r="N174" i="1" s="1"/>
  <c r="I174" i="1"/>
  <c r="P242" i="1"/>
  <c r="T242" i="1"/>
  <c r="R241" i="1"/>
  <c r="S241" i="1" s="1"/>
  <c r="U242" i="1"/>
  <c r="J256" i="1"/>
  <c r="C229" i="1"/>
  <c r="S229" i="1" s="1"/>
  <c r="H243" i="1" l="1"/>
  <c r="A245" i="1"/>
  <c r="D245" i="1" s="1"/>
  <c r="E245" i="1" s="1"/>
  <c r="F242" i="1"/>
  <c r="G243" i="1" s="1"/>
  <c r="O174" i="1"/>
  <c r="Q174" i="1" s="1"/>
  <c r="I175" i="1"/>
  <c r="K176" i="1"/>
  <c r="L175" i="1"/>
  <c r="M175" i="1" s="1"/>
  <c r="N175" i="1" s="1"/>
  <c r="J257" i="1"/>
  <c r="P243" i="1"/>
  <c r="C230" i="1"/>
  <c r="U243" i="1"/>
  <c r="R242" i="1"/>
  <c r="S242" i="1" s="1"/>
  <c r="T243" i="1"/>
  <c r="B174" i="1" l="1"/>
  <c r="A246" i="1"/>
  <c r="D246" i="1" s="1"/>
  <c r="E246" i="1" s="1"/>
  <c r="H244" i="1"/>
  <c r="O175" i="1"/>
  <c r="Q175" i="1" s="1"/>
  <c r="B175" i="1" s="1"/>
  <c r="F243" i="1"/>
  <c r="G244" i="1" s="1"/>
  <c r="K177" i="1"/>
  <c r="L176" i="1"/>
  <c r="M176" i="1" s="1"/>
  <c r="N176" i="1" s="1"/>
  <c r="I176" i="1"/>
  <c r="J258" i="1"/>
  <c r="C231" i="1"/>
  <c r="P244" i="1"/>
  <c r="T244" i="1"/>
  <c r="R243" i="1"/>
  <c r="S243" i="1" s="1"/>
  <c r="U244" i="1"/>
  <c r="H245" i="1" l="1"/>
  <c r="A247" i="1"/>
  <c r="D247" i="1" s="1"/>
  <c r="E247" i="1" s="1"/>
  <c r="F244" i="1"/>
  <c r="G245" i="1" s="1"/>
  <c r="O176" i="1"/>
  <c r="Q176" i="1" s="1"/>
  <c r="I177" i="1"/>
  <c r="K178" i="1"/>
  <c r="L177" i="1"/>
  <c r="M177" i="1" s="1"/>
  <c r="N177" i="1" s="1"/>
  <c r="P245" i="1"/>
  <c r="C232" i="1"/>
  <c r="J259" i="1"/>
  <c r="U245" i="1"/>
  <c r="T245" i="1"/>
  <c r="R244" i="1"/>
  <c r="S244" i="1" s="1"/>
  <c r="B176" i="1" l="1"/>
  <c r="A248" i="1"/>
  <c r="D248" i="1" s="1"/>
  <c r="E248" i="1" s="1"/>
  <c r="H246" i="1"/>
  <c r="O177" i="1"/>
  <c r="Q177" i="1" s="1"/>
  <c r="B177" i="1" s="1"/>
  <c r="F245" i="1"/>
  <c r="G246" i="1" s="1"/>
  <c r="L178" i="1"/>
  <c r="M178" i="1" s="1"/>
  <c r="N178" i="1" s="1"/>
  <c r="K179" i="1"/>
  <c r="I178" i="1"/>
  <c r="J260" i="1"/>
  <c r="P246" i="1"/>
  <c r="C233" i="1"/>
  <c r="S233" i="1" s="1"/>
  <c r="T246" i="1"/>
  <c r="R245" i="1"/>
  <c r="S245" i="1" s="1"/>
  <c r="U246" i="1"/>
  <c r="H247" i="1" l="1"/>
  <c r="A249" i="1"/>
  <c r="D249" i="1" s="1"/>
  <c r="E249" i="1" s="1"/>
  <c r="F246" i="1"/>
  <c r="G247" i="1" s="1"/>
  <c r="O178" i="1"/>
  <c r="Q178" i="1" s="1"/>
  <c r="I179" i="1"/>
  <c r="L179" i="1"/>
  <c r="M179" i="1" s="1"/>
  <c r="N179" i="1" s="1"/>
  <c r="K180" i="1"/>
  <c r="P247" i="1"/>
  <c r="J261" i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J497" i="1" s="1"/>
  <c r="J498" i="1" s="1"/>
  <c r="J499" i="1" s="1"/>
  <c r="J500" i="1" s="1"/>
  <c r="J501" i="1" s="1"/>
  <c r="J502" i="1" s="1"/>
  <c r="J503" i="1" s="1"/>
  <c r="J504" i="1" s="1"/>
  <c r="C234" i="1"/>
  <c r="S234" i="1" s="1"/>
  <c r="T247" i="1"/>
  <c r="R246" i="1"/>
  <c r="S246" i="1" s="1"/>
  <c r="U247" i="1"/>
  <c r="J505" i="1" l="1"/>
  <c r="B178" i="1"/>
  <c r="A250" i="1"/>
  <c r="D250" i="1" s="1"/>
  <c r="E250" i="1" s="1"/>
  <c r="H248" i="1"/>
  <c r="F247" i="1"/>
  <c r="G248" i="1" s="1"/>
  <c r="O179" i="1"/>
  <c r="Q179" i="1" s="1"/>
  <c r="B179" i="1" s="1"/>
  <c r="L180" i="1"/>
  <c r="M180" i="1" s="1"/>
  <c r="N180" i="1" s="1"/>
  <c r="K181" i="1"/>
  <c r="I180" i="1"/>
  <c r="P248" i="1"/>
  <c r="C235" i="1"/>
  <c r="R247" i="1"/>
  <c r="S247" i="1" s="1"/>
  <c r="T248" i="1"/>
  <c r="U248" i="1"/>
  <c r="J506" i="1" l="1"/>
  <c r="H249" i="1"/>
  <c r="A251" i="1"/>
  <c r="D251" i="1" s="1"/>
  <c r="E251" i="1" s="1"/>
  <c r="F248" i="1"/>
  <c r="G249" i="1" s="1"/>
  <c r="O180" i="1"/>
  <c r="Q180" i="1" s="1"/>
  <c r="I181" i="1"/>
  <c r="L181" i="1"/>
  <c r="M181" i="1" s="1"/>
  <c r="N181" i="1" s="1"/>
  <c r="K182" i="1"/>
  <c r="C236" i="1"/>
  <c r="S236" i="1" s="1"/>
  <c r="P249" i="1"/>
  <c r="R248" i="1"/>
  <c r="U249" i="1"/>
  <c r="T249" i="1"/>
  <c r="J507" i="1" l="1"/>
  <c r="B180" i="1"/>
  <c r="A252" i="1"/>
  <c r="D252" i="1" s="1"/>
  <c r="E252" i="1" s="1"/>
  <c r="H250" i="1"/>
  <c r="O181" i="1"/>
  <c r="Q181" i="1" s="1"/>
  <c r="B181" i="1" s="1"/>
  <c r="F249" i="1"/>
  <c r="G250" i="1" s="1"/>
  <c r="L182" i="1"/>
  <c r="M182" i="1" s="1"/>
  <c r="N182" i="1" s="1"/>
  <c r="K183" i="1"/>
  <c r="I182" i="1"/>
  <c r="T250" i="1"/>
  <c r="R249" i="1"/>
  <c r="S249" i="1" s="1"/>
  <c r="U250" i="1"/>
  <c r="P250" i="1"/>
  <c r="C237" i="1"/>
  <c r="J508" i="1" l="1"/>
  <c r="H251" i="1"/>
  <c r="A253" i="1"/>
  <c r="D253" i="1" s="1"/>
  <c r="E253" i="1" s="1"/>
  <c r="F250" i="1"/>
  <c r="G251" i="1" s="1"/>
  <c r="O182" i="1"/>
  <c r="Q182" i="1" s="1"/>
  <c r="I183" i="1"/>
  <c r="L183" i="1"/>
  <c r="M183" i="1" s="1"/>
  <c r="N183" i="1" s="1"/>
  <c r="K184" i="1"/>
  <c r="T251" i="1"/>
  <c r="R250" i="1"/>
  <c r="S250" i="1" s="1"/>
  <c r="U251" i="1"/>
  <c r="C238" i="1"/>
  <c r="S238" i="1" s="1"/>
  <c r="P251" i="1"/>
  <c r="J509" i="1" l="1"/>
  <c r="B182" i="1"/>
  <c r="A254" i="1"/>
  <c r="D254" i="1" s="1"/>
  <c r="E254" i="1" s="1"/>
  <c r="H252" i="1"/>
  <c r="F251" i="1"/>
  <c r="G252" i="1" s="1"/>
  <c r="O183" i="1"/>
  <c r="Q183" i="1" s="1"/>
  <c r="B183" i="1" s="1"/>
  <c r="L184" i="1"/>
  <c r="M184" i="1" s="1"/>
  <c r="N184" i="1" s="1"/>
  <c r="K185" i="1"/>
  <c r="I184" i="1"/>
  <c r="P252" i="1"/>
  <c r="C239" i="1"/>
  <c r="R251" i="1"/>
  <c r="S251" i="1" s="1"/>
  <c r="U252" i="1"/>
  <c r="T252" i="1"/>
  <c r="J510" i="1" l="1"/>
  <c r="H253" i="1"/>
  <c r="A255" i="1"/>
  <c r="D255" i="1" s="1"/>
  <c r="E255" i="1" s="1"/>
  <c r="F252" i="1"/>
  <c r="G253" i="1" s="1"/>
  <c r="O184" i="1"/>
  <c r="Q184" i="1" s="1"/>
  <c r="I185" i="1"/>
  <c r="K186" i="1"/>
  <c r="L185" i="1"/>
  <c r="M185" i="1" s="1"/>
  <c r="N185" i="1" s="1"/>
  <c r="P253" i="1"/>
  <c r="U253" i="1"/>
  <c r="R252" i="1"/>
  <c r="S252" i="1" s="1"/>
  <c r="T253" i="1"/>
  <c r="C240" i="1"/>
  <c r="S240" i="1" s="1"/>
  <c r="J511" i="1" l="1"/>
  <c r="B184" i="1"/>
  <c r="A256" i="1"/>
  <c r="D256" i="1" s="1"/>
  <c r="E256" i="1" s="1"/>
  <c r="H254" i="1"/>
  <c r="O185" i="1"/>
  <c r="Q185" i="1" s="1"/>
  <c r="B185" i="1" s="1"/>
  <c r="F253" i="1"/>
  <c r="G254" i="1" s="1"/>
  <c r="L186" i="1"/>
  <c r="M186" i="1" s="1"/>
  <c r="N186" i="1" s="1"/>
  <c r="K187" i="1"/>
  <c r="I186" i="1"/>
  <c r="C241" i="1"/>
  <c r="P254" i="1"/>
  <c r="T254" i="1"/>
  <c r="R253" i="1"/>
  <c r="S253" i="1" s="1"/>
  <c r="U254" i="1"/>
  <c r="J512" i="1" l="1"/>
  <c r="H255" i="1"/>
  <c r="A257" i="1"/>
  <c r="D257" i="1" s="1"/>
  <c r="E257" i="1" s="1"/>
  <c r="F254" i="1"/>
  <c r="G255" i="1" s="1"/>
  <c r="O186" i="1"/>
  <c r="Q186" i="1" s="1"/>
  <c r="I187" i="1"/>
  <c r="L187" i="1"/>
  <c r="M187" i="1" s="1"/>
  <c r="N187" i="1" s="1"/>
  <c r="K188" i="1"/>
  <c r="P255" i="1"/>
  <c r="U255" i="1"/>
  <c r="R254" i="1"/>
  <c r="S254" i="1" s="1"/>
  <c r="T255" i="1"/>
  <c r="C242" i="1"/>
  <c r="J513" i="1" l="1"/>
  <c r="B186" i="1"/>
  <c r="A258" i="1"/>
  <c r="D258" i="1" s="1"/>
  <c r="E258" i="1" s="1"/>
  <c r="H256" i="1"/>
  <c r="O187" i="1"/>
  <c r="Q187" i="1" s="1"/>
  <c r="B187" i="1" s="1"/>
  <c r="F255" i="1"/>
  <c r="G256" i="1" s="1"/>
  <c r="I188" i="1"/>
  <c r="L188" i="1"/>
  <c r="M188" i="1" s="1"/>
  <c r="N188" i="1" s="1"/>
  <c r="K189" i="1"/>
  <c r="R255" i="1"/>
  <c r="U256" i="1"/>
  <c r="T256" i="1"/>
  <c r="C243" i="1"/>
  <c r="P256" i="1"/>
  <c r="J514" i="1" l="1"/>
  <c r="H257" i="1"/>
  <c r="A259" i="1"/>
  <c r="D259" i="1" s="1"/>
  <c r="E259" i="1" s="1"/>
  <c r="O188" i="1"/>
  <c r="Q188" i="1" s="1"/>
  <c r="F256" i="1"/>
  <c r="G257" i="1" s="1"/>
  <c r="I189" i="1"/>
  <c r="L189" i="1"/>
  <c r="M189" i="1" s="1"/>
  <c r="N189" i="1" s="1"/>
  <c r="K190" i="1"/>
  <c r="U257" i="1"/>
  <c r="R256" i="1"/>
  <c r="T257" i="1"/>
  <c r="P257" i="1"/>
  <c r="C244" i="1"/>
  <c r="J515" i="1" l="1"/>
  <c r="B188" i="1"/>
  <c r="A260" i="1"/>
  <c r="D260" i="1" s="1"/>
  <c r="E260" i="1" s="1"/>
  <c r="H258" i="1"/>
  <c r="O189" i="1"/>
  <c r="Q189" i="1" s="1"/>
  <c r="B189" i="1" s="1"/>
  <c r="F257" i="1"/>
  <c r="G258" i="1" s="1"/>
  <c r="L190" i="1"/>
  <c r="M190" i="1" s="1"/>
  <c r="N190" i="1" s="1"/>
  <c r="K191" i="1"/>
  <c r="I190" i="1"/>
  <c r="R257" i="1"/>
  <c r="S257" i="1" s="1"/>
  <c r="U258" i="1"/>
  <c r="T258" i="1"/>
  <c r="C245" i="1"/>
  <c r="P258" i="1"/>
  <c r="J516" i="1" l="1"/>
  <c r="H259" i="1"/>
  <c r="A261" i="1"/>
  <c r="D261" i="1" s="1"/>
  <c r="E261" i="1" s="1"/>
  <c r="F258" i="1"/>
  <c r="G259" i="1" s="1"/>
  <c r="O190" i="1"/>
  <c r="Q190" i="1" s="1"/>
  <c r="I191" i="1"/>
  <c r="L191" i="1"/>
  <c r="M191" i="1" s="1"/>
  <c r="N191" i="1" s="1"/>
  <c r="K192" i="1"/>
  <c r="P259" i="1"/>
  <c r="C246" i="1"/>
  <c r="U259" i="1"/>
  <c r="T259" i="1"/>
  <c r="R258" i="1"/>
  <c r="S258" i="1" s="1"/>
  <c r="A262" i="1" l="1"/>
  <c r="D262" i="1" s="1"/>
  <c r="E262" i="1" s="1"/>
  <c r="J517" i="1"/>
  <c r="B190" i="1"/>
  <c r="H260" i="1"/>
  <c r="O191" i="1"/>
  <c r="Q191" i="1" s="1"/>
  <c r="B191" i="1" s="1"/>
  <c r="F259" i="1"/>
  <c r="G260" i="1" s="1"/>
  <c r="L192" i="1"/>
  <c r="M192" i="1" s="1"/>
  <c r="N192" i="1" s="1"/>
  <c r="K193" i="1"/>
  <c r="I192" i="1"/>
  <c r="C247" i="1"/>
  <c r="P260" i="1"/>
  <c r="T260" i="1"/>
  <c r="R259" i="1"/>
  <c r="S259" i="1" s="1"/>
  <c r="U260" i="1"/>
  <c r="P262" i="1" l="1"/>
  <c r="R262" i="1" s="1"/>
  <c r="S262" i="1" s="1"/>
  <c r="A263" i="1"/>
  <c r="D263" i="1" s="1"/>
  <c r="E263" i="1" s="1"/>
  <c r="F262" i="1"/>
  <c r="J518" i="1"/>
  <c r="H261" i="1"/>
  <c r="F260" i="1"/>
  <c r="G261" i="1" s="1"/>
  <c r="O192" i="1"/>
  <c r="Q192" i="1" s="1"/>
  <c r="I193" i="1"/>
  <c r="L193" i="1"/>
  <c r="M193" i="1" s="1"/>
  <c r="N193" i="1" s="1"/>
  <c r="K194" i="1"/>
  <c r="F261" i="1"/>
  <c r="C248" i="1"/>
  <c r="S248" i="1" s="1"/>
  <c r="P261" i="1"/>
  <c r="U261" i="1"/>
  <c r="R260" i="1"/>
  <c r="T261" i="1"/>
  <c r="P263" i="1" l="1"/>
  <c r="R263" i="1" s="1"/>
  <c r="S263" i="1" s="1"/>
  <c r="A264" i="1"/>
  <c r="D264" i="1" s="1"/>
  <c r="E264" i="1" s="1"/>
  <c r="F263" i="1"/>
  <c r="U262" i="1"/>
  <c r="U263" i="1" s="1"/>
  <c r="T262" i="1"/>
  <c r="T263" i="1" s="1"/>
  <c r="H262" i="1"/>
  <c r="J519" i="1"/>
  <c r="G262" i="1"/>
  <c r="B192" i="1"/>
  <c r="O193" i="1"/>
  <c r="Q193" i="1" s="1"/>
  <c r="B193" i="1" s="1"/>
  <c r="I194" i="1"/>
  <c r="L194" i="1"/>
  <c r="M194" i="1" s="1"/>
  <c r="N194" i="1" s="1"/>
  <c r="K195" i="1"/>
  <c r="C249" i="1"/>
  <c r="R261" i="1"/>
  <c r="H263" i="1" l="1"/>
  <c r="T264" i="1"/>
  <c r="U264" i="1"/>
  <c r="P264" i="1"/>
  <c r="R264" i="1" s="1"/>
  <c r="S264" i="1" s="1"/>
  <c r="A265" i="1"/>
  <c r="D265" i="1" s="1"/>
  <c r="E265" i="1" s="1"/>
  <c r="F264" i="1"/>
  <c r="I262" i="1"/>
  <c r="G263" i="1"/>
  <c r="J520" i="1"/>
  <c r="O194" i="1"/>
  <c r="Q194" i="1" s="1"/>
  <c r="I195" i="1"/>
  <c r="L195" i="1"/>
  <c r="M195" i="1" s="1"/>
  <c r="N195" i="1" s="1"/>
  <c r="K196" i="1"/>
  <c r="C250" i="1"/>
  <c r="H264" i="1" l="1"/>
  <c r="A266" i="1"/>
  <c r="D266" i="1" s="1"/>
  <c r="E266" i="1" s="1"/>
  <c r="T265" i="1"/>
  <c r="U265" i="1"/>
  <c r="P265" i="1"/>
  <c r="R265" i="1" s="1"/>
  <c r="S265" i="1" s="1"/>
  <c r="F265" i="1"/>
  <c r="I263" i="1"/>
  <c r="G264" i="1"/>
  <c r="H265" i="1" s="1"/>
  <c r="J521" i="1"/>
  <c r="B194" i="1"/>
  <c r="O195" i="1"/>
  <c r="Q195" i="1" s="1"/>
  <c r="B195" i="1" s="1"/>
  <c r="L196" i="1"/>
  <c r="M196" i="1" s="1"/>
  <c r="N196" i="1" s="1"/>
  <c r="K197" i="1"/>
  <c r="I196" i="1"/>
  <c r="C251" i="1"/>
  <c r="A267" i="1" l="1"/>
  <c r="D267" i="1" s="1"/>
  <c r="E267" i="1" s="1"/>
  <c r="H266" i="1"/>
  <c r="T266" i="1"/>
  <c r="U266" i="1"/>
  <c r="P266" i="1"/>
  <c r="R266" i="1" s="1"/>
  <c r="S266" i="1" s="1"/>
  <c r="F266" i="1"/>
  <c r="J522" i="1"/>
  <c r="I264" i="1"/>
  <c r="G265" i="1"/>
  <c r="O196" i="1"/>
  <c r="Q196" i="1" s="1"/>
  <c r="I197" i="1"/>
  <c r="L197" i="1"/>
  <c r="M197" i="1" s="1"/>
  <c r="N197" i="1" s="1"/>
  <c r="K198" i="1"/>
  <c r="C252" i="1"/>
  <c r="H267" i="1" l="1"/>
  <c r="T267" i="1"/>
  <c r="P267" i="1"/>
  <c r="R267" i="1" s="1"/>
  <c r="S267" i="1" s="1"/>
  <c r="A268" i="1"/>
  <c r="D268" i="1" s="1"/>
  <c r="E268" i="1" s="1"/>
  <c r="U267" i="1"/>
  <c r="F267" i="1"/>
  <c r="I265" i="1"/>
  <c r="G266" i="1"/>
  <c r="J523" i="1"/>
  <c r="B196" i="1"/>
  <c r="O197" i="1"/>
  <c r="Q197" i="1" s="1"/>
  <c r="B197" i="1" s="1"/>
  <c r="L198" i="1"/>
  <c r="M198" i="1" s="1"/>
  <c r="N198" i="1" s="1"/>
  <c r="K199" i="1"/>
  <c r="I198" i="1"/>
  <c r="C253" i="1"/>
  <c r="H268" i="1" l="1"/>
  <c r="A269" i="1"/>
  <c r="D269" i="1" s="1"/>
  <c r="E269" i="1" s="1"/>
  <c r="T268" i="1"/>
  <c r="P268" i="1"/>
  <c r="R268" i="1" s="1"/>
  <c r="S268" i="1" s="1"/>
  <c r="U268" i="1"/>
  <c r="F268" i="1"/>
  <c r="J524" i="1"/>
  <c r="I266" i="1"/>
  <c r="G267" i="1"/>
  <c r="O198" i="1"/>
  <c r="Q198" i="1" s="1"/>
  <c r="I199" i="1"/>
  <c r="L199" i="1"/>
  <c r="M199" i="1" s="1"/>
  <c r="N199" i="1" s="1"/>
  <c r="K200" i="1"/>
  <c r="C254" i="1"/>
  <c r="T269" i="1" l="1"/>
  <c r="P269" i="1"/>
  <c r="R269" i="1" s="1"/>
  <c r="S269" i="1" s="1"/>
  <c r="A270" i="1"/>
  <c r="D270" i="1" s="1"/>
  <c r="E270" i="1" s="1"/>
  <c r="U269" i="1"/>
  <c r="H269" i="1"/>
  <c r="F269" i="1"/>
  <c r="J525" i="1"/>
  <c r="I267" i="1"/>
  <c r="G268" i="1"/>
  <c r="B198" i="1"/>
  <c r="O199" i="1"/>
  <c r="Q199" i="1" s="1"/>
  <c r="B199" i="1" s="1"/>
  <c r="I200" i="1"/>
  <c r="L200" i="1"/>
  <c r="M200" i="1" s="1"/>
  <c r="N200" i="1" s="1"/>
  <c r="K201" i="1"/>
  <c r="C255" i="1"/>
  <c r="S255" i="1" s="1"/>
  <c r="T270" i="1" l="1"/>
  <c r="P270" i="1"/>
  <c r="R270" i="1" s="1"/>
  <c r="S270" i="1" s="1"/>
  <c r="H270" i="1"/>
  <c r="U270" i="1"/>
  <c r="A271" i="1"/>
  <c r="D271" i="1" s="1"/>
  <c r="E271" i="1" s="1"/>
  <c r="F270" i="1"/>
  <c r="J526" i="1"/>
  <c r="I268" i="1"/>
  <c r="G269" i="1"/>
  <c r="O200" i="1"/>
  <c r="Q200" i="1" s="1"/>
  <c r="I201" i="1"/>
  <c r="K202" i="1"/>
  <c r="L201" i="1"/>
  <c r="M201" i="1" s="1"/>
  <c r="N201" i="1" s="1"/>
  <c r="C256" i="1"/>
  <c r="S256" i="1" s="1"/>
  <c r="T271" i="1" l="1"/>
  <c r="H271" i="1"/>
  <c r="P271" i="1"/>
  <c r="R271" i="1" s="1"/>
  <c r="S271" i="1" s="1"/>
  <c r="A272" i="1"/>
  <c r="D272" i="1" s="1"/>
  <c r="E272" i="1" s="1"/>
  <c r="U271" i="1"/>
  <c r="F271" i="1"/>
  <c r="J527" i="1"/>
  <c r="I269" i="1"/>
  <c r="G270" i="1"/>
  <c r="B200" i="1"/>
  <c r="O201" i="1"/>
  <c r="Q201" i="1" s="1"/>
  <c r="B201" i="1" s="1"/>
  <c r="L202" i="1"/>
  <c r="M202" i="1" s="1"/>
  <c r="N202" i="1" s="1"/>
  <c r="K203" i="1"/>
  <c r="I202" i="1"/>
  <c r="C257" i="1"/>
  <c r="H272" i="1" l="1"/>
  <c r="A273" i="1"/>
  <c r="D273" i="1" s="1"/>
  <c r="E273" i="1" s="1"/>
  <c r="T272" i="1"/>
  <c r="P272" i="1"/>
  <c r="R272" i="1" s="1"/>
  <c r="S272" i="1" s="1"/>
  <c r="U272" i="1"/>
  <c r="F272" i="1"/>
  <c r="I270" i="1"/>
  <c r="G271" i="1"/>
  <c r="J528" i="1"/>
  <c r="O202" i="1"/>
  <c r="Q202" i="1" s="1"/>
  <c r="I203" i="1"/>
  <c r="L203" i="1"/>
  <c r="M203" i="1" s="1"/>
  <c r="N203" i="1" s="1"/>
  <c r="K204" i="1"/>
  <c r="C258" i="1"/>
  <c r="U273" i="1" l="1"/>
  <c r="T273" i="1"/>
  <c r="P273" i="1"/>
  <c r="R273" i="1" s="1"/>
  <c r="S273" i="1" s="1"/>
  <c r="A274" i="1"/>
  <c r="D274" i="1" s="1"/>
  <c r="E274" i="1" s="1"/>
  <c r="F273" i="1"/>
  <c r="I271" i="1"/>
  <c r="G272" i="1"/>
  <c r="H273" i="1" s="1"/>
  <c r="J529" i="1"/>
  <c r="B202" i="1"/>
  <c r="O203" i="1"/>
  <c r="Q203" i="1" s="1"/>
  <c r="B203" i="1" s="1"/>
  <c r="I204" i="1"/>
  <c r="L204" i="1"/>
  <c r="M204" i="1" s="1"/>
  <c r="N204" i="1" s="1"/>
  <c r="K205" i="1"/>
  <c r="C259" i="1"/>
  <c r="A275" i="1" l="1"/>
  <c r="D275" i="1" s="1"/>
  <c r="E275" i="1" s="1"/>
  <c r="H274" i="1"/>
  <c r="U274" i="1"/>
  <c r="T274" i="1"/>
  <c r="P274" i="1"/>
  <c r="R274" i="1" s="1"/>
  <c r="S274" i="1" s="1"/>
  <c r="F274" i="1"/>
  <c r="I272" i="1"/>
  <c r="G273" i="1"/>
  <c r="J530" i="1"/>
  <c r="O204" i="1"/>
  <c r="Q204" i="1" s="1"/>
  <c r="L205" i="1"/>
  <c r="M205" i="1" s="1"/>
  <c r="N205" i="1" s="1"/>
  <c r="K206" i="1"/>
  <c r="I205" i="1"/>
  <c r="C260" i="1"/>
  <c r="S260" i="1" s="1"/>
  <c r="T275" i="1" l="1"/>
  <c r="H275" i="1"/>
  <c r="P275" i="1"/>
  <c r="R275" i="1" s="1"/>
  <c r="S275" i="1" s="1"/>
  <c r="A276" i="1"/>
  <c r="D276" i="1" s="1"/>
  <c r="E276" i="1" s="1"/>
  <c r="U275" i="1"/>
  <c r="F275" i="1"/>
  <c r="I273" i="1"/>
  <c r="G274" i="1"/>
  <c r="J531" i="1"/>
  <c r="B204" i="1"/>
  <c r="O205" i="1"/>
  <c r="Q205" i="1" s="1"/>
  <c r="B205" i="1" s="1"/>
  <c r="I206" i="1"/>
  <c r="L206" i="1"/>
  <c r="M206" i="1" s="1"/>
  <c r="N206" i="1" s="1"/>
  <c r="K207" i="1"/>
  <c r="C261" i="1"/>
  <c r="T276" i="1" l="1"/>
  <c r="U276" i="1"/>
  <c r="H276" i="1"/>
  <c r="A277" i="1"/>
  <c r="D277" i="1" s="1"/>
  <c r="E277" i="1" s="1"/>
  <c r="P276" i="1"/>
  <c r="R276" i="1" s="1"/>
  <c r="S276" i="1" s="1"/>
  <c r="F276" i="1"/>
  <c r="S261" i="1"/>
  <c r="C262" i="1" s="1"/>
  <c r="J532" i="1"/>
  <c r="I274" i="1"/>
  <c r="G275" i="1"/>
  <c r="O206" i="1"/>
  <c r="Q206" i="1" s="1"/>
  <c r="I207" i="1"/>
  <c r="L207" i="1"/>
  <c r="M207" i="1" s="1"/>
  <c r="N207" i="1" s="1"/>
  <c r="K208" i="1"/>
  <c r="C263" i="1" l="1"/>
  <c r="T277" i="1"/>
  <c r="P277" i="1"/>
  <c r="R277" i="1" s="1"/>
  <c r="S277" i="1" s="1"/>
  <c r="A278" i="1"/>
  <c r="D278" i="1" s="1"/>
  <c r="E278" i="1" s="1"/>
  <c r="U277" i="1"/>
  <c r="F277" i="1"/>
  <c r="I275" i="1"/>
  <c r="G276" i="1"/>
  <c r="H277" i="1" s="1"/>
  <c r="J533" i="1"/>
  <c r="B206" i="1"/>
  <c r="O207" i="1"/>
  <c r="Q207" i="1" s="1"/>
  <c r="B207" i="1" s="1"/>
  <c r="L208" i="1"/>
  <c r="M208" i="1" s="1"/>
  <c r="N208" i="1" s="1"/>
  <c r="K209" i="1"/>
  <c r="I208" i="1"/>
  <c r="C264" i="1" l="1"/>
  <c r="P278" i="1"/>
  <c r="R278" i="1" s="1"/>
  <c r="S278" i="1" s="1"/>
  <c r="T278" i="1"/>
  <c r="U278" i="1"/>
  <c r="A279" i="1"/>
  <c r="D279" i="1" s="1"/>
  <c r="E279" i="1" s="1"/>
  <c r="F278" i="1"/>
  <c r="J534" i="1"/>
  <c r="I276" i="1"/>
  <c r="G277" i="1"/>
  <c r="H278" i="1" s="1"/>
  <c r="O208" i="1"/>
  <c r="Q208" i="1" s="1"/>
  <c r="I209" i="1"/>
  <c r="L209" i="1"/>
  <c r="M209" i="1" s="1"/>
  <c r="N209" i="1" s="1"/>
  <c r="K210" i="1"/>
  <c r="C265" i="1" l="1"/>
  <c r="H279" i="1"/>
  <c r="U279" i="1"/>
  <c r="T279" i="1"/>
  <c r="P279" i="1"/>
  <c r="R279" i="1" s="1"/>
  <c r="S279" i="1" s="1"/>
  <c r="A280" i="1"/>
  <c r="D280" i="1" s="1"/>
  <c r="E280" i="1" s="1"/>
  <c r="F279" i="1"/>
  <c r="I277" i="1"/>
  <c r="G278" i="1"/>
  <c r="J535" i="1"/>
  <c r="B208" i="1"/>
  <c r="O209" i="1"/>
  <c r="Q209" i="1" s="1"/>
  <c r="B209" i="1" s="1"/>
  <c r="K211" i="1"/>
  <c r="L210" i="1"/>
  <c r="M210" i="1" s="1"/>
  <c r="N210" i="1" s="1"/>
  <c r="I210" i="1"/>
  <c r="C266" i="1" l="1"/>
  <c r="P280" i="1"/>
  <c r="R280" i="1" s="1"/>
  <c r="S280" i="1" s="1"/>
  <c r="T280" i="1"/>
  <c r="U280" i="1"/>
  <c r="A281" i="1"/>
  <c r="D281" i="1" s="1"/>
  <c r="E281" i="1" s="1"/>
  <c r="F280" i="1"/>
  <c r="J536" i="1"/>
  <c r="I278" i="1"/>
  <c r="G279" i="1"/>
  <c r="H280" i="1" s="1"/>
  <c r="O210" i="1"/>
  <c r="Q210" i="1" s="1"/>
  <c r="I211" i="1"/>
  <c r="K212" i="1"/>
  <c r="L211" i="1"/>
  <c r="M211" i="1" s="1"/>
  <c r="N211" i="1" s="1"/>
  <c r="C267" i="1" l="1"/>
  <c r="H281" i="1"/>
  <c r="U281" i="1"/>
  <c r="P281" i="1"/>
  <c r="R281" i="1" s="1"/>
  <c r="S281" i="1" s="1"/>
  <c r="T281" i="1"/>
  <c r="A282" i="1"/>
  <c r="D282" i="1" s="1"/>
  <c r="E282" i="1" s="1"/>
  <c r="F281" i="1"/>
  <c r="I279" i="1"/>
  <c r="G280" i="1"/>
  <c r="J537" i="1"/>
  <c r="B210" i="1"/>
  <c r="O211" i="1"/>
  <c r="Q211" i="1" s="1"/>
  <c r="B211" i="1" s="1"/>
  <c r="L212" i="1"/>
  <c r="M212" i="1" s="1"/>
  <c r="N212" i="1" s="1"/>
  <c r="K213" i="1"/>
  <c r="I212" i="1"/>
  <c r="C268" i="1" l="1"/>
  <c r="U282" i="1"/>
  <c r="A283" i="1"/>
  <c r="D283" i="1" s="1"/>
  <c r="E283" i="1" s="1"/>
  <c r="H282" i="1"/>
  <c r="P282" i="1"/>
  <c r="R282" i="1" s="1"/>
  <c r="S282" i="1" s="1"/>
  <c r="T282" i="1"/>
  <c r="F282" i="1"/>
  <c r="I280" i="1"/>
  <c r="G281" i="1"/>
  <c r="J538" i="1"/>
  <c r="O212" i="1"/>
  <c r="Q212" i="1" s="1"/>
  <c r="I213" i="1"/>
  <c r="K214" i="1"/>
  <c r="L213" i="1"/>
  <c r="M213" i="1" s="1"/>
  <c r="N213" i="1" s="1"/>
  <c r="C269" i="1" l="1"/>
  <c r="P283" i="1"/>
  <c r="R283" i="1" s="1"/>
  <c r="S283" i="1" s="1"/>
  <c r="T283" i="1"/>
  <c r="U283" i="1"/>
  <c r="A284" i="1"/>
  <c r="D284" i="1" s="1"/>
  <c r="E284" i="1" s="1"/>
  <c r="F283" i="1"/>
  <c r="J539" i="1"/>
  <c r="I281" i="1"/>
  <c r="G282" i="1"/>
  <c r="H283" i="1" s="1"/>
  <c r="B212" i="1"/>
  <c r="O213" i="1"/>
  <c r="Q213" i="1" s="1"/>
  <c r="B213" i="1" s="1"/>
  <c r="K215" i="1"/>
  <c r="L214" i="1"/>
  <c r="M214" i="1" s="1"/>
  <c r="N214" i="1" s="1"/>
  <c r="I214" i="1"/>
  <c r="C270" i="1" l="1"/>
  <c r="T284" i="1"/>
  <c r="U284" i="1"/>
  <c r="A285" i="1"/>
  <c r="D285" i="1" s="1"/>
  <c r="E285" i="1" s="1"/>
  <c r="P284" i="1"/>
  <c r="R284" i="1" s="1"/>
  <c r="S284" i="1" s="1"/>
  <c r="F284" i="1"/>
  <c r="J540" i="1"/>
  <c r="I282" i="1"/>
  <c r="G283" i="1"/>
  <c r="H284" i="1" s="1"/>
  <c r="O214" i="1"/>
  <c r="Q214" i="1" s="1"/>
  <c r="I215" i="1"/>
  <c r="L215" i="1"/>
  <c r="M215" i="1" s="1"/>
  <c r="N215" i="1" s="1"/>
  <c r="K216" i="1"/>
  <c r="C271" i="1" l="1"/>
  <c r="A286" i="1"/>
  <c r="D286" i="1" s="1"/>
  <c r="E286" i="1" s="1"/>
  <c r="P285" i="1"/>
  <c r="R285" i="1" s="1"/>
  <c r="H285" i="1"/>
  <c r="U285" i="1"/>
  <c r="T285" i="1"/>
  <c r="F285" i="1"/>
  <c r="I283" i="1"/>
  <c r="G284" i="1"/>
  <c r="J541" i="1"/>
  <c r="B214" i="1"/>
  <c r="O215" i="1"/>
  <c r="Q215" i="1" s="1"/>
  <c r="B215" i="1" s="1"/>
  <c r="I216" i="1"/>
  <c r="L216" i="1"/>
  <c r="M216" i="1" s="1"/>
  <c r="N216" i="1" s="1"/>
  <c r="K217" i="1"/>
  <c r="C272" i="1" l="1"/>
  <c r="T286" i="1"/>
  <c r="A287" i="1"/>
  <c r="D287" i="1" s="1"/>
  <c r="E287" i="1" s="1"/>
  <c r="P286" i="1"/>
  <c r="R286" i="1" s="1"/>
  <c r="S286" i="1" s="1"/>
  <c r="U286" i="1"/>
  <c r="F286" i="1"/>
  <c r="I284" i="1"/>
  <c r="G285" i="1"/>
  <c r="H286" i="1" s="1"/>
  <c r="J542" i="1"/>
  <c r="O216" i="1"/>
  <c r="Q216" i="1" s="1"/>
  <c r="K218" i="1"/>
  <c r="L217" i="1"/>
  <c r="M217" i="1" s="1"/>
  <c r="N217" i="1" s="1"/>
  <c r="I217" i="1"/>
  <c r="C273" i="1" l="1"/>
  <c r="U287" i="1"/>
  <c r="T287" i="1"/>
  <c r="P287" i="1"/>
  <c r="R287" i="1" s="1"/>
  <c r="S287" i="1" s="1"/>
  <c r="H287" i="1"/>
  <c r="A288" i="1"/>
  <c r="D288" i="1" s="1"/>
  <c r="E288" i="1" s="1"/>
  <c r="F287" i="1"/>
  <c r="J543" i="1"/>
  <c r="I285" i="1"/>
  <c r="G286" i="1"/>
  <c r="B216" i="1"/>
  <c r="O217" i="1"/>
  <c r="Q217" i="1" s="1"/>
  <c r="B217" i="1" s="1"/>
  <c r="I218" i="1"/>
  <c r="K219" i="1"/>
  <c r="L218" i="1"/>
  <c r="M218" i="1" s="1"/>
  <c r="N218" i="1" s="1"/>
  <c r="C274" i="1" l="1"/>
  <c r="U288" i="1"/>
  <c r="T288" i="1"/>
  <c r="P288" i="1"/>
  <c r="R288" i="1" s="1"/>
  <c r="S288" i="1" s="1"/>
  <c r="A289" i="1"/>
  <c r="D289" i="1" s="1"/>
  <c r="E289" i="1" s="1"/>
  <c r="H288" i="1"/>
  <c r="F288" i="1"/>
  <c r="I286" i="1"/>
  <c r="G287" i="1"/>
  <c r="J544" i="1"/>
  <c r="O218" i="1"/>
  <c r="Q218" i="1" s="1"/>
  <c r="L219" i="1"/>
  <c r="M219" i="1" s="1"/>
  <c r="N219" i="1" s="1"/>
  <c r="K220" i="1"/>
  <c r="I219" i="1"/>
  <c r="C275" i="1" l="1"/>
  <c r="H289" i="1"/>
  <c r="P289" i="1"/>
  <c r="R289" i="1" s="1"/>
  <c r="S289" i="1" s="1"/>
  <c r="U289" i="1"/>
  <c r="T289" i="1"/>
  <c r="A290" i="1"/>
  <c r="D290" i="1" s="1"/>
  <c r="E290" i="1" s="1"/>
  <c r="F289" i="1"/>
  <c r="I287" i="1"/>
  <c r="G288" i="1"/>
  <c r="J545" i="1"/>
  <c r="B218" i="1"/>
  <c r="O219" i="1"/>
  <c r="Q219" i="1" s="1"/>
  <c r="B219" i="1" s="1"/>
  <c r="I220" i="1"/>
  <c r="L220" i="1"/>
  <c r="M220" i="1" s="1"/>
  <c r="N220" i="1" s="1"/>
  <c r="K221" i="1"/>
  <c r="C276" i="1" l="1"/>
  <c r="T290" i="1"/>
  <c r="U290" i="1"/>
  <c r="H290" i="1"/>
  <c r="P290" i="1"/>
  <c r="R290" i="1" s="1"/>
  <c r="S290" i="1" s="1"/>
  <c r="A291" i="1"/>
  <c r="D291" i="1" s="1"/>
  <c r="E291" i="1" s="1"/>
  <c r="F290" i="1"/>
  <c r="I288" i="1"/>
  <c r="G289" i="1"/>
  <c r="J546" i="1"/>
  <c r="O220" i="1"/>
  <c r="Q220" i="1" s="1"/>
  <c r="K222" i="1"/>
  <c r="L221" i="1"/>
  <c r="M221" i="1" s="1"/>
  <c r="N221" i="1" s="1"/>
  <c r="I221" i="1"/>
  <c r="C277" i="1" l="1"/>
  <c r="A292" i="1"/>
  <c r="D292" i="1" s="1"/>
  <c r="E292" i="1" s="1"/>
  <c r="P291" i="1"/>
  <c r="R291" i="1" s="1"/>
  <c r="S291" i="1" s="1"/>
  <c r="T291" i="1"/>
  <c r="H291" i="1"/>
  <c r="U291" i="1"/>
  <c r="F291" i="1"/>
  <c r="J547" i="1"/>
  <c r="I289" i="1"/>
  <c r="G290" i="1"/>
  <c r="B220" i="1"/>
  <c r="O221" i="1"/>
  <c r="Q221" i="1" s="1"/>
  <c r="B221" i="1" s="1"/>
  <c r="I222" i="1"/>
  <c r="L222" i="1"/>
  <c r="M222" i="1" s="1"/>
  <c r="N222" i="1" s="1"/>
  <c r="K223" i="1"/>
  <c r="C278" i="1" l="1"/>
  <c r="H292" i="1"/>
  <c r="T292" i="1"/>
  <c r="U292" i="1"/>
  <c r="A293" i="1"/>
  <c r="D293" i="1" s="1"/>
  <c r="E293" i="1" s="1"/>
  <c r="P292" i="1"/>
  <c r="R292" i="1" s="1"/>
  <c r="S292" i="1" s="1"/>
  <c r="F292" i="1"/>
  <c r="I290" i="1"/>
  <c r="G291" i="1"/>
  <c r="J548" i="1"/>
  <c r="O222" i="1"/>
  <c r="Q222" i="1" s="1"/>
  <c r="L223" i="1"/>
  <c r="M223" i="1" s="1"/>
  <c r="N223" i="1" s="1"/>
  <c r="K224" i="1"/>
  <c r="I223" i="1"/>
  <c r="C279" i="1" l="1"/>
  <c r="P293" i="1"/>
  <c r="R293" i="1" s="1"/>
  <c r="S293" i="1" s="1"/>
  <c r="A294" i="1"/>
  <c r="D294" i="1" s="1"/>
  <c r="E294" i="1" s="1"/>
  <c r="H293" i="1"/>
  <c r="U293" i="1"/>
  <c r="T293" i="1"/>
  <c r="F293" i="1"/>
  <c r="J549" i="1"/>
  <c r="I291" i="1"/>
  <c r="G292" i="1"/>
  <c r="B222" i="1"/>
  <c r="O223" i="1"/>
  <c r="Q223" i="1" s="1"/>
  <c r="B223" i="1" s="1"/>
  <c r="I224" i="1"/>
  <c r="L224" i="1"/>
  <c r="M224" i="1" s="1"/>
  <c r="N224" i="1" s="1"/>
  <c r="K225" i="1"/>
  <c r="C280" i="1" l="1"/>
  <c r="T294" i="1"/>
  <c r="H294" i="1"/>
  <c r="U294" i="1"/>
  <c r="A295" i="1"/>
  <c r="D295" i="1" s="1"/>
  <c r="E295" i="1" s="1"/>
  <c r="P294" i="1"/>
  <c r="R294" i="1" s="1"/>
  <c r="S294" i="1" s="1"/>
  <c r="F294" i="1"/>
  <c r="I292" i="1"/>
  <c r="G293" i="1"/>
  <c r="J550" i="1"/>
  <c r="O224" i="1"/>
  <c r="Q224" i="1" s="1"/>
  <c r="B224" i="1" s="1"/>
  <c r="K226" i="1"/>
  <c r="L225" i="1"/>
  <c r="M225" i="1" s="1"/>
  <c r="N225" i="1" s="1"/>
  <c r="I225" i="1"/>
  <c r="C281" i="1" l="1"/>
  <c r="U295" i="1"/>
  <c r="T295" i="1"/>
  <c r="A296" i="1"/>
  <c r="D296" i="1" s="1"/>
  <c r="E296" i="1" s="1"/>
  <c r="P295" i="1"/>
  <c r="R295" i="1" s="1"/>
  <c r="S295" i="1" s="1"/>
  <c r="F295" i="1"/>
  <c r="J551" i="1"/>
  <c r="I293" i="1"/>
  <c r="G294" i="1"/>
  <c r="H295" i="1" s="1"/>
  <c r="O225" i="1"/>
  <c r="Q225" i="1" s="1"/>
  <c r="B225" i="1" s="1"/>
  <c r="I226" i="1"/>
  <c r="K227" i="1"/>
  <c r="L226" i="1"/>
  <c r="M226" i="1" s="1"/>
  <c r="N226" i="1" s="1"/>
  <c r="C282" i="1" l="1"/>
  <c r="A297" i="1"/>
  <c r="D297" i="1" s="1"/>
  <c r="E297" i="1" s="1"/>
  <c r="P296" i="1"/>
  <c r="R296" i="1" s="1"/>
  <c r="S296" i="1" s="1"/>
  <c r="T296" i="1"/>
  <c r="H296" i="1"/>
  <c r="U296" i="1"/>
  <c r="F296" i="1"/>
  <c r="J552" i="1"/>
  <c r="I294" i="1"/>
  <c r="G295" i="1"/>
  <c r="O226" i="1"/>
  <c r="Q226" i="1" s="1"/>
  <c r="B226" i="1" s="1"/>
  <c r="I227" i="1"/>
  <c r="K228" i="1"/>
  <c r="L227" i="1"/>
  <c r="M227" i="1" s="1"/>
  <c r="N227" i="1" s="1"/>
  <c r="C283" i="1" l="1"/>
  <c r="H297" i="1"/>
  <c r="T297" i="1"/>
  <c r="U297" i="1"/>
  <c r="A298" i="1"/>
  <c r="D298" i="1" s="1"/>
  <c r="E298" i="1" s="1"/>
  <c r="P297" i="1"/>
  <c r="R297" i="1" s="1"/>
  <c r="S297" i="1" s="1"/>
  <c r="F297" i="1"/>
  <c r="I295" i="1"/>
  <c r="G296" i="1"/>
  <c r="J553" i="1"/>
  <c r="O227" i="1"/>
  <c r="Q227" i="1" s="1"/>
  <c r="B227" i="1" s="1"/>
  <c r="K229" i="1"/>
  <c r="L228" i="1"/>
  <c r="M228" i="1" s="1"/>
  <c r="N228" i="1" s="1"/>
  <c r="I228" i="1"/>
  <c r="C284" i="1" l="1"/>
  <c r="A299" i="1"/>
  <c r="D299" i="1" s="1"/>
  <c r="E299" i="1" s="1"/>
  <c r="U298" i="1"/>
  <c r="T298" i="1"/>
  <c r="P298" i="1"/>
  <c r="R298" i="1" s="1"/>
  <c r="S298" i="1" s="1"/>
  <c r="F298" i="1"/>
  <c r="J554" i="1"/>
  <c r="I296" i="1"/>
  <c r="G297" i="1"/>
  <c r="H298" i="1" s="1"/>
  <c r="O228" i="1"/>
  <c r="Q228" i="1" s="1"/>
  <c r="B228" i="1" s="1"/>
  <c r="I229" i="1"/>
  <c r="K230" i="1"/>
  <c r="L229" i="1"/>
  <c r="M229" i="1" s="1"/>
  <c r="N229" i="1" s="1"/>
  <c r="C285" i="1" l="1"/>
  <c r="S285" i="1" s="1"/>
  <c r="U299" i="1"/>
  <c r="P299" i="1"/>
  <c r="R299" i="1" s="1"/>
  <c r="S299" i="1" s="1"/>
  <c r="T299" i="1"/>
  <c r="A300" i="1"/>
  <c r="D300" i="1" s="1"/>
  <c r="E300" i="1" s="1"/>
  <c r="F299" i="1"/>
  <c r="J555" i="1"/>
  <c r="I297" i="1"/>
  <c r="G298" i="1"/>
  <c r="H299" i="1" s="1"/>
  <c r="O229" i="1"/>
  <c r="Q229" i="1" s="1"/>
  <c r="B229" i="1" s="1"/>
  <c r="L230" i="1"/>
  <c r="M230" i="1" s="1"/>
  <c r="N230" i="1" s="1"/>
  <c r="K231" i="1"/>
  <c r="I230" i="1"/>
  <c r="C286" i="1" l="1"/>
  <c r="A301" i="1"/>
  <c r="D301" i="1" s="1"/>
  <c r="E301" i="1" s="1"/>
  <c r="T300" i="1"/>
  <c r="H300" i="1"/>
  <c r="U300" i="1"/>
  <c r="P300" i="1"/>
  <c r="R300" i="1" s="1"/>
  <c r="S300" i="1" s="1"/>
  <c r="F300" i="1"/>
  <c r="I298" i="1"/>
  <c r="G299" i="1"/>
  <c r="J556" i="1"/>
  <c r="O230" i="1"/>
  <c r="Q230" i="1" s="1"/>
  <c r="B230" i="1" s="1"/>
  <c r="I231" i="1"/>
  <c r="L231" i="1"/>
  <c r="M231" i="1" s="1"/>
  <c r="N231" i="1" s="1"/>
  <c r="K232" i="1"/>
  <c r="C287" i="1" l="1"/>
  <c r="T301" i="1"/>
  <c r="U301" i="1"/>
  <c r="A302" i="1"/>
  <c r="D302" i="1" s="1"/>
  <c r="E302" i="1" s="1"/>
  <c r="P301" i="1"/>
  <c r="R301" i="1" s="1"/>
  <c r="S301" i="1" s="1"/>
  <c r="F301" i="1"/>
  <c r="J557" i="1"/>
  <c r="I299" i="1"/>
  <c r="G300" i="1"/>
  <c r="H301" i="1" s="1"/>
  <c r="O231" i="1"/>
  <c r="Q231" i="1" s="1"/>
  <c r="B231" i="1" s="1"/>
  <c r="L232" i="1"/>
  <c r="M232" i="1" s="1"/>
  <c r="N232" i="1" s="1"/>
  <c r="K233" i="1"/>
  <c r="I232" i="1"/>
  <c r="C288" i="1" l="1"/>
  <c r="A303" i="1"/>
  <c r="D303" i="1" s="1"/>
  <c r="E303" i="1" s="1"/>
  <c r="P302" i="1"/>
  <c r="R302" i="1" s="1"/>
  <c r="S302" i="1" s="1"/>
  <c r="H302" i="1"/>
  <c r="U302" i="1"/>
  <c r="T302" i="1"/>
  <c r="F302" i="1"/>
  <c r="I300" i="1"/>
  <c r="G301" i="1"/>
  <c r="J558" i="1"/>
  <c r="O232" i="1"/>
  <c r="Q232" i="1" s="1"/>
  <c r="B232" i="1" s="1"/>
  <c r="I233" i="1"/>
  <c r="K234" i="1"/>
  <c r="L233" i="1"/>
  <c r="M233" i="1" s="1"/>
  <c r="N233" i="1" s="1"/>
  <c r="C289" i="1" l="1"/>
  <c r="T303" i="1"/>
  <c r="H303" i="1"/>
  <c r="U303" i="1"/>
  <c r="A304" i="1"/>
  <c r="D304" i="1" s="1"/>
  <c r="E304" i="1" s="1"/>
  <c r="P303" i="1"/>
  <c r="R303" i="1" s="1"/>
  <c r="S303" i="1" s="1"/>
  <c r="F303" i="1"/>
  <c r="I301" i="1"/>
  <c r="G302" i="1"/>
  <c r="J559" i="1"/>
  <c r="O233" i="1"/>
  <c r="Q233" i="1" s="1"/>
  <c r="B233" i="1" s="1"/>
  <c r="K235" i="1"/>
  <c r="L234" i="1"/>
  <c r="M234" i="1" s="1"/>
  <c r="N234" i="1" s="1"/>
  <c r="I234" i="1"/>
  <c r="C290" i="1" l="1"/>
  <c r="U304" i="1"/>
  <c r="T304" i="1"/>
  <c r="P304" i="1"/>
  <c r="R304" i="1" s="1"/>
  <c r="S304" i="1" s="1"/>
  <c r="A305" i="1"/>
  <c r="D305" i="1" s="1"/>
  <c r="E305" i="1" s="1"/>
  <c r="H304" i="1"/>
  <c r="F304" i="1"/>
  <c r="J560" i="1"/>
  <c r="I302" i="1"/>
  <c r="G303" i="1"/>
  <c r="O234" i="1"/>
  <c r="Q234" i="1" s="1"/>
  <c r="B234" i="1" s="1"/>
  <c r="I235" i="1"/>
  <c r="L235" i="1"/>
  <c r="M235" i="1" s="1"/>
  <c r="N235" i="1" s="1"/>
  <c r="K236" i="1"/>
  <c r="C291" i="1" l="1"/>
  <c r="T305" i="1"/>
  <c r="U305" i="1"/>
  <c r="P305" i="1"/>
  <c r="R305" i="1" s="1"/>
  <c r="A306" i="1"/>
  <c r="D306" i="1" s="1"/>
  <c r="E306" i="1" s="1"/>
  <c r="F305" i="1"/>
  <c r="I303" i="1"/>
  <c r="G304" i="1"/>
  <c r="H305" i="1" s="1"/>
  <c r="J561" i="1"/>
  <c r="O235" i="1"/>
  <c r="Q235" i="1" s="1"/>
  <c r="B235" i="1" s="1"/>
  <c r="L236" i="1"/>
  <c r="M236" i="1" s="1"/>
  <c r="N236" i="1" s="1"/>
  <c r="K237" i="1"/>
  <c r="I236" i="1"/>
  <c r="C292" i="1" l="1"/>
  <c r="A307" i="1"/>
  <c r="D307" i="1" s="1"/>
  <c r="E307" i="1" s="1"/>
  <c r="U306" i="1"/>
  <c r="T306" i="1"/>
  <c r="P306" i="1"/>
  <c r="R306" i="1" s="1"/>
  <c r="S306" i="1" s="1"/>
  <c r="F306" i="1"/>
  <c r="I304" i="1"/>
  <c r="G305" i="1"/>
  <c r="H306" i="1" s="1"/>
  <c r="J562" i="1"/>
  <c r="O236" i="1"/>
  <c r="Q236" i="1" s="1"/>
  <c r="B236" i="1" s="1"/>
  <c r="I237" i="1"/>
  <c r="K238" i="1"/>
  <c r="L237" i="1"/>
  <c r="M237" i="1" s="1"/>
  <c r="N237" i="1" s="1"/>
  <c r="C293" i="1" l="1"/>
  <c r="A308" i="1"/>
  <c r="D308" i="1" s="1"/>
  <c r="E308" i="1" s="1"/>
  <c r="P307" i="1"/>
  <c r="R307" i="1" s="1"/>
  <c r="S307" i="1" s="1"/>
  <c r="T307" i="1"/>
  <c r="H307" i="1"/>
  <c r="U307" i="1"/>
  <c r="F307" i="1"/>
  <c r="I305" i="1"/>
  <c r="G306" i="1"/>
  <c r="J563" i="1"/>
  <c r="O237" i="1"/>
  <c r="Q237" i="1" s="1"/>
  <c r="B237" i="1" s="1"/>
  <c r="K239" i="1"/>
  <c r="L238" i="1"/>
  <c r="M238" i="1" s="1"/>
  <c r="N238" i="1" s="1"/>
  <c r="I238" i="1"/>
  <c r="C294" i="1" l="1"/>
  <c r="H308" i="1"/>
  <c r="U308" i="1"/>
  <c r="T308" i="1"/>
  <c r="P308" i="1"/>
  <c r="R308" i="1" s="1"/>
  <c r="S308" i="1" s="1"/>
  <c r="A309" i="1"/>
  <c r="D309" i="1" s="1"/>
  <c r="E309" i="1" s="1"/>
  <c r="F308" i="1"/>
  <c r="I306" i="1"/>
  <c r="G307" i="1"/>
  <c r="J564" i="1"/>
  <c r="O238" i="1"/>
  <c r="Q238" i="1" s="1"/>
  <c r="B238" i="1" s="1"/>
  <c r="I239" i="1"/>
  <c r="K240" i="1"/>
  <c r="L239" i="1"/>
  <c r="M239" i="1" s="1"/>
  <c r="N239" i="1" s="1"/>
  <c r="C295" i="1" l="1"/>
  <c r="T309" i="1"/>
  <c r="H309" i="1"/>
  <c r="U309" i="1"/>
  <c r="P309" i="1"/>
  <c r="R309" i="1" s="1"/>
  <c r="S309" i="1" s="1"/>
  <c r="A310" i="1"/>
  <c r="D310" i="1" s="1"/>
  <c r="E310" i="1" s="1"/>
  <c r="F309" i="1"/>
  <c r="J565" i="1"/>
  <c r="I307" i="1"/>
  <c r="G308" i="1"/>
  <c r="O239" i="1"/>
  <c r="Q239" i="1" s="1"/>
  <c r="B239" i="1" s="1"/>
  <c r="K241" i="1"/>
  <c r="L240" i="1"/>
  <c r="M240" i="1" s="1"/>
  <c r="N240" i="1" s="1"/>
  <c r="I240" i="1"/>
  <c r="C296" i="1" l="1"/>
  <c r="T310" i="1"/>
  <c r="U310" i="1"/>
  <c r="P310" i="1"/>
  <c r="R310" i="1" s="1"/>
  <c r="S310" i="1" s="1"/>
  <c r="A311" i="1"/>
  <c r="D311" i="1" s="1"/>
  <c r="E311" i="1" s="1"/>
  <c r="H310" i="1"/>
  <c r="F310" i="1"/>
  <c r="I308" i="1"/>
  <c r="G309" i="1"/>
  <c r="J566" i="1"/>
  <c r="O240" i="1"/>
  <c r="Q240" i="1" s="1"/>
  <c r="B240" i="1" s="1"/>
  <c r="I241" i="1"/>
  <c r="K242" i="1"/>
  <c r="L241" i="1"/>
  <c r="M241" i="1" s="1"/>
  <c r="N241" i="1" s="1"/>
  <c r="C297" i="1" l="1"/>
  <c r="H311" i="1"/>
  <c r="T311" i="1"/>
  <c r="U311" i="1"/>
  <c r="A312" i="1"/>
  <c r="D312" i="1" s="1"/>
  <c r="E312" i="1" s="1"/>
  <c r="P311" i="1"/>
  <c r="R311" i="1" s="1"/>
  <c r="S311" i="1" s="1"/>
  <c r="F311" i="1"/>
  <c r="I309" i="1"/>
  <c r="G310" i="1"/>
  <c r="J567" i="1"/>
  <c r="O241" i="1"/>
  <c r="Q241" i="1" s="1"/>
  <c r="B241" i="1" s="1"/>
  <c r="K243" i="1"/>
  <c r="L242" i="1"/>
  <c r="M242" i="1" s="1"/>
  <c r="N242" i="1" s="1"/>
  <c r="I242" i="1"/>
  <c r="C298" i="1" l="1"/>
  <c r="U312" i="1"/>
  <c r="T312" i="1"/>
  <c r="A313" i="1"/>
  <c r="D313" i="1" s="1"/>
  <c r="E313" i="1" s="1"/>
  <c r="P312" i="1"/>
  <c r="R312" i="1" s="1"/>
  <c r="S312" i="1" s="1"/>
  <c r="H312" i="1"/>
  <c r="F312" i="1"/>
  <c r="I310" i="1"/>
  <c r="G311" i="1"/>
  <c r="J568" i="1"/>
  <c r="O242" i="1"/>
  <c r="Q242" i="1" s="1"/>
  <c r="B242" i="1" s="1"/>
  <c r="I243" i="1"/>
  <c r="K244" i="1"/>
  <c r="L243" i="1"/>
  <c r="M243" i="1" s="1"/>
  <c r="N243" i="1" s="1"/>
  <c r="C299" i="1" l="1"/>
  <c r="U313" i="1"/>
  <c r="H313" i="1"/>
  <c r="T313" i="1"/>
  <c r="A314" i="1"/>
  <c r="D314" i="1" s="1"/>
  <c r="E314" i="1" s="1"/>
  <c r="P313" i="1"/>
  <c r="R313" i="1" s="1"/>
  <c r="S313" i="1" s="1"/>
  <c r="F313" i="1"/>
  <c r="I311" i="1"/>
  <c r="G312" i="1"/>
  <c r="J569" i="1"/>
  <c r="O243" i="1"/>
  <c r="Q243" i="1" s="1"/>
  <c r="B243" i="1" s="1"/>
  <c r="L244" i="1"/>
  <c r="M244" i="1" s="1"/>
  <c r="N244" i="1" s="1"/>
  <c r="K245" i="1"/>
  <c r="I244" i="1"/>
  <c r="C300" i="1" l="1"/>
  <c r="H314" i="1"/>
  <c r="T314" i="1"/>
  <c r="P314" i="1"/>
  <c r="R314" i="1" s="1"/>
  <c r="S314" i="1" s="1"/>
  <c r="A315" i="1"/>
  <c r="D315" i="1" s="1"/>
  <c r="E315" i="1" s="1"/>
  <c r="U314" i="1"/>
  <c r="F314" i="1"/>
  <c r="J570" i="1"/>
  <c r="I312" i="1"/>
  <c r="G313" i="1"/>
  <c r="O244" i="1"/>
  <c r="Q244" i="1" s="1"/>
  <c r="B244" i="1" s="1"/>
  <c r="I245" i="1"/>
  <c r="L245" i="1"/>
  <c r="M245" i="1" s="1"/>
  <c r="N245" i="1" s="1"/>
  <c r="K246" i="1"/>
  <c r="C301" i="1" l="1"/>
  <c r="T315" i="1"/>
  <c r="U315" i="1"/>
  <c r="H315" i="1"/>
  <c r="A316" i="1"/>
  <c r="D316" i="1" s="1"/>
  <c r="E316" i="1" s="1"/>
  <c r="P315" i="1"/>
  <c r="R315" i="1" s="1"/>
  <c r="S315" i="1" s="1"/>
  <c r="F315" i="1"/>
  <c r="I313" i="1"/>
  <c r="G314" i="1"/>
  <c r="J571" i="1"/>
  <c r="O245" i="1"/>
  <c r="Q245" i="1" s="1"/>
  <c r="B245" i="1" s="1"/>
  <c r="L246" i="1"/>
  <c r="M246" i="1" s="1"/>
  <c r="N246" i="1" s="1"/>
  <c r="K247" i="1"/>
  <c r="I246" i="1"/>
  <c r="C302" i="1" l="1"/>
  <c r="U316" i="1"/>
  <c r="T316" i="1"/>
  <c r="P316" i="1"/>
  <c r="R316" i="1" s="1"/>
  <c r="S316" i="1" s="1"/>
  <c r="A317" i="1"/>
  <c r="D317" i="1" s="1"/>
  <c r="E317" i="1" s="1"/>
  <c r="F316" i="1"/>
  <c r="I314" i="1"/>
  <c r="G315" i="1"/>
  <c r="H316" i="1" s="1"/>
  <c r="J572" i="1"/>
  <c r="O246" i="1"/>
  <c r="Q246" i="1" s="1"/>
  <c r="B246" i="1" s="1"/>
  <c r="I247" i="1"/>
  <c r="K248" i="1"/>
  <c r="L247" i="1"/>
  <c r="M247" i="1" s="1"/>
  <c r="N247" i="1" s="1"/>
  <c r="C303" i="1" l="1"/>
  <c r="P317" i="1"/>
  <c r="R317" i="1" s="1"/>
  <c r="S317" i="1" s="1"/>
  <c r="T317" i="1"/>
  <c r="U317" i="1"/>
  <c r="A318" i="1"/>
  <c r="D318" i="1" s="1"/>
  <c r="E318" i="1" s="1"/>
  <c r="F317" i="1"/>
  <c r="J573" i="1"/>
  <c r="I315" i="1"/>
  <c r="G316" i="1"/>
  <c r="H317" i="1" s="1"/>
  <c r="O247" i="1"/>
  <c r="Q247" i="1" s="1"/>
  <c r="B247" i="1" s="1"/>
  <c r="K249" i="1"/>
  <c r="L248" i="1"/>
  <c r="M248" i="1" s="1"/>
  <c r="N248" i="1" s="1"/>
  <c r="I248" i="1"/>
  <c r="C304" i="1" l="1"/>
  <c r="H318" i="1"/>
  <c r="P318" i="1"/>
  <c r="R318" i="1" s="1"/>
  <c r="S318" i="1" s="1"/>
  <c r="U318" i="1"/>
  <c r="T318" i="1"/>
  <c r="A319" i="1"/>
  <c r="D319" i="1" s="1"/>
  <c r="E319" i="1" s="1"/>
  <c r="F318" i="1"/>
  <c r="I316" i="1"/>
  <c r="G317" i="1"/>
  <c r="J574" i="1"/>
  <c r="O248" i="1"/>
  <c r="Q248" i="1" s="1"/>
  <c r="B248" i="1" s="1"/>
  <c r="I249" i="1"/>
  <c r="K250" i="1"/>
  <c r="L249" i="1"/>
  <c r="M249" i="1" s="1"/>
  <c r="N249" i="1" s="1"/>
  <c r="C305" i="1" l="1"/>
  <c r="P319" i="1"/>
  <c r="R319" i="1" s="1"/>
  <c r="S319" i="1" s="1"/>
  <c r="T319" i="1"/>
  <c r="U319" i="1"/>
  <c r="A320" i="1"/>
  <c r="D320" i="1" s="1"/>
  <c r="E320" i="1" s="1"/>
  <c r="F319" i="1"/>
  <c r="J575" i="1"/>
  <c r="I317" i="1"/>
  <c r="G318" i="1"/>
  <c r="H319" i="1" s="1"/>
  <c r="O249" i="1"/>
  <c r="Q249" i="1" s="1"/>
  <c r="B249" i="1" s="1"/>
  <c r="L250" i="1"/>
  <c r="M250" i="1" s="1"/>
  <c r="N250" i="1" s="1"/>
  <c r="K251" i="1"/>
  <c r="I250" i="1"/>
  <c r="S305" i="1" l="1"/>
  <c r="C306" i="1" s="1"/>
  <c r="P320" i="1"/>
  <c r="R320" i="1" s="1"/>
  <c r="S320" i="1" s="1"/>
  <c r="U320" i="1"/>
  <c r="H320" i="1"/>
  <c r="T320" i="1"/>
  <c r="A321" i="1"/>
  <c r="D321" i="1" s="1"/>
  <c r="E321" i="1" s="1"/>
  <c r="F320" i="1"/>
  <c r="I318" i="1"/>
  <c r="G319" i="1"/>
  <c r="J576" i="1"/>
  <c r="O250" i="1"/>
  <c r="Q250" i="1" s="1"/>
  <c r="B250" i="1" s="1"/>
  <c r="I251" i="1"/>
  <c r="L251" i="1"/>
  <c r="M251" i="1" s="1"/>
  <c r="N251" i="1" s="1"/>
  <c r="K252" i="1"/>
  <c r="C307" i="1" l="1"/>
  <c r="T321" i="1"/>
  <c r="H321" i="1"/>
  <c r="A322" i="1"/>
  <c r="D322" i="1" s="1"/>
  <c r="E322" i="1" s="1"/>
  <c r="U321" i="1"/>
  <c r="P321" i="1"/>
  <c r="R321" i="1" s="1"/>
  <c r="S321" i="1" s="1"/>
  <c r="F321" i="1"/>
  <c r="J577" i="1"/>
  <c r="I319" i="1"/>
  <c r="G320" i="1"/>
  <c r="O251" i="1"/>
  <c r="Q251" i="1" s="1"/>
  <c r="B251" i="1" s="1"/>
  <c r="K253" i="1"/>
  <c r="L252" i="1"/>
  <c r="M252" i="1" s="1"/>
  <c r="N252" i="1" s="1"/>
  <c r="I252" i="1"/>
  <c r="C308" i="1" l="1"/>
  <c r="H322" i="1"/>
  <c r="P322" i="1"/>
  <c r="R322" i="1" s="1"/>
  <c r="S322" i="1" s="1"/>
  <c r="A323" i="1"/>
  <c r="D323" i="1" s="1"/>
  <c r="E323" i="1" s="1"/>
  <c r="T322" i="1"/>
  <c r="U322" i="1"/>
  <c r="F322" i="1"/>
  <c r="J578" i="1"/>
  <c r="I320" i="1"/>
  <c r="G321" i="1"/>
  <c r="O252" i="1"/>
  <c r="Q252" i="1" s="1"/>
  <c r="B252" i="1" s="1"/>
  <c r="I253" i="1"/>
  <c r="L253" i="1"/>
  <c r="M253" i="1" s="1"/>
  <c r="N253" i="1" s="1"/>
  <c r="K254" i="1"/>
  <c r="C309" i="1" l="1"/>
  <c r="P323" i="1"/>
  <c r="R323" i="1" s="1"/>
  <c r="S323" i="1" s="1"/>
  <c r="U323" i="1"/>
  <c r="T323" i="1"/>
  <c r="A324" i="1"/>
  <c r="D324" i="1" s="1"/>
  <c r="E324" i="1" s="1"/>
  <c r="F323" i="1"/>
  <c r="J579" i="1"/>
  <c r="I321" i="1"/>
  <c r="G322" i="1"/>
  <c r="H323" i="1" s="1"/>
  <c r="O253" i="1"/>
  <c r="Q253" i="1" s="1"/>
  <c r="B253" i="1" s="1"/>
  <c r="L254" i="1"/>
  <c r="M254" i="1" s="1"/>
  <c r="N254" i="1" s="1"/>
  <c r="K255" i="1"/>
  <c r="I254" i="1"/>
  <c r="C310" i="1" l="1"/>
  <c r="H324" i="1"/>
  <c r="A325" i="1"/>
  <c r="D325" i="1" s="1"/>
  <c r="E325" i="1" s="1"/>
  <c r="P324" i="1"/>
  <c r="R324" i="1" s="1"/>
  <c r="S324" i="1" s="1"/>
  <c r="T324" i="1"/>
  <c r="U324" i="1"/>
  <c r="F324" i="1"/>
  <c r="I322" i="1"/>
  <c r="G323" i="1"/>
  <c r="J580" i="1"/>
  <c r="O254" i="1"/>
  <c r="Q254" i="1" s="1"/>
  <c r="B254" i="1" s="1"/>
  <c r="I255" i="1"/>
  <c r="L255" i="1"/>
  <c r="M255" i="1" s="1"/>
  <c r="N255" i="1" s="1"/>
  <c r="K256" i="1"/>
  <c r="C311" i="1" l="1"/>
  <c r="T325" i="1"/>
  <c r="P325" i="1"/>
  <c r="R325" i="1" s="1"/>
  <c r="S325" i="1" s="1"/>
  <c r="A326" i="1"/>
  <c r="D326" i="1" s="1"/>
  <c r="E326" i="1" s="1"/>
  <c r="H325" i="1"/>
  <c r="U325" i="1"/>
  <c r="F325" i="1"/>
  <c r="J581" i="1"/>
  <c r="I323" i="1"/>
  <c r="G324" i="1"/>
  <c r="O255" i="1"/>
  <c r="Q255" i="1" s="1"/>
  <c r="B255" i="1" s="1"/>
  <c r="K257" i="1"/>
  <c r="L256" i="1"/>
  <c r="M256" i="1" s="1"/>
  <c r="N256" i="1" s="1"/>
  <c r="I256" i="1"/>
  <c r="C312" i="1" l="1"/>
  <c r="T326" i="1"/>
  <c r="H326" i="1"/>
  <c r="P326" i="1"/>
  <c r="R326" i="1" s="1"/>
  <c r="U326" i="1"/>
  <c r="A327" i="1"/>
  <c r="D327" i="1" s="1"/>
  <c r="E327" i="1" s="1"/>
  <c r="F326" i="1"/>
  <c r="I324" i="1"/>
  <c r="G325" i="1"/>
  <c r="J582" i="1"/>
  <c r="O256" i="1"/>
  <c r="Q256" i="1" s="1"/>
  <c r="B256" i="1" s="1"/>
  <c r="I257" i="1"/>
  <c r="K258" i="1"/>
  <c r="L257" i="1"/>
  <c r="M257" i="1" s="1"/>
  <c r="N257" i="1" s="1"/>
  <c r="C313" i="1" l="1"/>
  <c r="T327" i="1"/>
  <c r="A328" i="1"/>
  <c r="D328" i="1" s="1"/>
  <c r="E328" i="1" s="1"/>
  <c r="P327" i="1"/>
  <c r="R327" i="1" s="1"/>
  <c r="S327" i="1" s="1"/>
  <c r="U327" i="1"/>
  <c r="F327" i="1"/>
  <c r="I325" i="1"/>
  <c r="G326" i="1"/>
  <c r="H327" i="1" s="1"/>
  <c r="J583" i="1"/>
  <c r="O257" i="1"/>
  <c r="Q257" i="1" s="1"/>
  <c r="B257" i="1" s="1"/>
  <c r="K259" i="1"/>
  <c r="L258" i="1"/>
  <c r="M258" i="1" s="1"/>
  <c r="N258" i="1" s="1"/>
  <c r="I258" i="1"/>
  <c r="C314" i="1" l="1"/>
  <c r="T328" i="1"/>
  <c r="H328" i="1"/>
  <c r="P328" i="1"/>
  <c r="R328" i="1" s="1"/>
  <c r="S328" i="1" s="1"/>
  <c r="A329" i="1"/>
  <c r="D329" i="1" s="1"/>
  <c r="E329" i="1" s="1"/>
  <c r="U328" i="1"/>
  <c r="F328" i="1"/>
  <c r="I326" i="1"/>
  <c r="G327" i="1"/>
  <c r="J584" i="1"/>
  <c r="O258" i="1"/>
  <c r="Q258" i="1" s="1"/>
  <c r="B258" i="1" s="1"/>
  <c r="I259" i="1"/>
  <c r="K260" i="1"/>
  <c r="L259" i="1"/>
  <c r="M259" i="1" s="1"/>
  <c r="N259" i="1" s="1"/>
  <c r="C315" i="1" l="1"/>
  <c r="P329" i="1"/>
  <c r="R329" i="1" s="1"/>
  <c r="S329" i="1" s="1"/>
  <c r="H329" i="1"/>
  <c r="U329" i="1"/>
  <c r="T329" i="1"/>
  <c r="A330" i="1"/>
  <c r="D330" i="1" s="1"/>
  <c r="E330" i="1" s="1"/>
  <c r="F329" i="1"/>
  <c r="J585" i="1"/>
  <c r="I327" i="1"/>
  <c r="G328" i="1"/>
  <c r="O259" i="1"/>
  <c r="Q259" i="1" s="1"/>
  <c r="B259" i="1" s="1"/>
  <c r="I260" i="1"/>
  <c r="K261" i="1"/>
  <c r="K262" i="1" s="1"/>
  <c r="L260" i="1"/>
  <c r="M260" i="1" s="1"/>
  <c r="N260" i="1" s="1"/>
  <c r="C316" i="1" l="1"/>
  <c r="U330" i="1"/>
  <c r="T330" i="1"/>
  <c r="A331" i="1"/>
  <c r="D331" i="1" s="1"/>
  <c r="E331" i="1" s="1"/>
  <c r="P330" i="1"/>
  <c r="R330" i="1" s="1"/>
  <c r="S330" i="1" s="1"/>
  <c r="H330" i="1"/>
  <c r="F330" i="1"/>
  <c r="L262" i="1"/>
  <c r="K263" i="1"/>
  <c r="I328" i="1"/>
  <c r="G329" i="1"/>
  <c r="J586" i="1"/>
  <c r="O260" i="1"/>
  <c r="Q260" i="1" s="1"/>
  <c r="B260" i="1" s="1"/>
  <c r="L261" i="1"/>
  <c r="M261" i="1" s="1"/>
  <c r="N261" i="1" s="1"/>
  <c r="I261" i="1"/>
  <c r="C317" i="1" l="1"/>
  <c r="P331" i="1"/>
  <c r="R331" i="1" s="1"/>
  <c r="S331" i="1" s="1"/>
  <c r="H331" i="1"/>
  <c r="T331" i="1"/>
  <c r="U331" i="1"/>
  <c r="A332" i="1"/>
  <c r="D332" i="1" s="1"/>
  <c r="E332" i="1" s="1"/>
  <c r="F331" i="1"/>
  <c r="L263" i="1"/>
  <c r="M263" i="1" s="1"/>
  <c r="N263" i="1" s="1"/>
  <c r="O263" i="1" s="1"/>
  <c r="Q263" i="1" s="1"/>
  <c r="B263" i="1" s="1"/>
  <c r="K264" i="1"/>
  <c r="M262" i="1"/>
  <c r="N262" i="1" s="1"/>
  <c r="O262" i="1" s="1"/>
  <c r="Q262" i="1" s="1"/>
  <c r="B262" i="1" s="1"/>
  <c r="J587" i="1"/>
  <c r="I329" i="1"/>
  <c r="G330" i="1"/>
  <c r="O261" i="1"/>
  <c r="Q261" i="1" s="1"/>
  <c r="B261" i="1" s="1"/>
  <c r="C318" i="1" l="1"/>
  <c r="H332" i="1"/>
  <c r="T332" i="1"/>
  <c r="A333" i="1"/>
  <c r="D333" i="1" s="1"/>
  <c r="E333" i="1" s="1"/>
  <c r="P332" i="1"/>
  <c r="R332" i="1" s="1"/>
  <c r="S332" i="1" s="1"/>
  <c r="U332" i="1"/>
  <c r="F332" i="1"/>
  <c r="L264" i="1"/>
  <c r="M264" i="1" s="1"/>
  <c r="N264" i="1" s="1"/>
  <c r="O264" i="1" s="1"/>
  <c r="Q264" i="1" s="1"/>
  <c r="B264" i="1" s="1"/>
  <c r="K265" i="1"/>
  <c r="I330" i="1"/>
  <c r="G331" i="1"/>
  <c r="J588" i="1"/>
  <c r="C319" i="1" l="1"/>
  <c r="A334" i="1"/>
  <c r="D334" i="1" s="1"/>
  <c r="E334" i="1" s="1"/>
  <c r="P333" i="1"/>
  <c r="R333" i="1" s="1"/>
  <c r="S333" i="1" s="1"/>
  <c r="H333" i="1"/>
  <c r="U333" i="1"/>
  <c r="T333" i="1"/>
  <c r="F333" i="1"/>
  <c r="L265" i="1"/>
  <c r="M265" i="1" s="1"/>
  <c r="N265" i="1" s="1"/>
  <c r="O265" i="1" s="1"/>
  <c r="Q265" i="1" s="1"/>
  <c r="B265" i="1" s="1"/>
  <c r="K266" i="1"/>
  <c r="I331" i="1"/>
  <c r="G332" i="1"/>
  <c r="J589" i="1"/>
  <c r="C320" i="1" l="1"/>
  <c r="U334" i="1"/>
  <c r="T334" i="1"/>
  <c r="P334" i="1"/>
  <c r="R334" i="1" s="1"/>
  <c r="S334" i="1" s="1"/>
  <c r="H334" i="1"/>
  <c r="A335" i="1"/>
  <c r="D335" i="1" s="1"/>
  <c r="E335" i="1" s="1"/>
  <c r="F334" i="1"/>
  <c r="L266" i="1"/>
  <c r="M266" i="1" s="1"/>
  <c r="N266" i="1" s="1"/>
  <c r="O266" i="1" s="1"/>
  <c r="Q266" i="1" s="1"/>
  <c r="B266" i="1" s="1"/>
  <c r="K267" i="1"/>
  <c r="I332" i="1"/>
  <c r="G333" i="1"/>
  <c r="J590" i="1"/>
  <c r="C321" i="1" l="1"/>
  <c r="T335" i="1"/>
  <c r="P335" i="1"/>
  <c r="R335" i="1" s="1"/>
  <c r="S335" i="1" s="1"/>
  <c r="A336" i="1"/>
  <c r="D336" i="1" s="1"/>
  <c r="E336" i="1" s="1"/>
  <c r="U335" i="1"/>
  <c r="F335" i="1"/>
  <c r="L267" i="1"/>
  <c r="M267" i="1" s="1"/>
  <c r="N267" i="1" s="1"/>
  <c r="O267" i="1" s="1"/>
  <c r="Q267" i="1" s="1"/>
  <c r="B267" i="1" s="1"/>
  <c r="K268" i="1"/>
  <c r="J591" i="1"/>
  <c r="I333" i="1"/>
  <c r="G334" i="1"/>
  <c r="H335" i="1" s="1"/>
  <c r="C322" i="1" l="1"/>
  <c r="H336" i="1"/>
  <c r="P336" i="1"/>
  <c r="R336" i="1" s="1"/>
  <c r="S336" i="1" s="1"/>
  <c r="A337" i="1"/>
  <c r="D337" i="1" s="1"/>
  <c r="E337" i="1" s="1"/>
  <c r="T336" i="1"/>
  <c r="U336" i="1"/>
  <c r="F336" i="1"/>
  <c r="L268" i="1"/>
  <c r="M268" i="1" s="1"/>
  <c r="N268" i="1" s="1"/>
  <c r="O268" i="1" s="1"/>
  <c r="Q268" i="1" s="1"/>
  <c r="B268" i="1" s="1"/>
  <c r="K269" i="1"/>
  <c r="I334" i="1"/>
  <c r="G335" i="1"/>
  <c r="J592" i="1"/>
  <c r="C323" i="1" l="1"/>
  <c r="T337" i="1"/>
  <c r="U337" i="1"/>
  <c r="A338" i="1"/>
  <c r="D338" i="1" s="1"/>
  <c r="E338" i="1" s="1"/>
  <c r="P337" i="1"/>
  <c r="R337" i="1" s="1"/>
  <c r="S337" i="1" s="1"/>
  <c r="H337" i="1"/>
  <c r="F337" i="1"/>
  <c r="L269" i="1"/>
  <c r="M269" i="1" s="1"/>
  <c r="N269" i="1" s="1"/>
  <c r="O269" i="1" s="1"/>
  <c r="Q269" i="1" s="1"/>
  <c r="B269" i="1" s="1"/>
  <c r="K270" i="1"/>
  <c r="I335" i="1"/>
  <c r="G336" i="1"/>
  <c r="J593" i="1"/>
  <c r="C324" i="1" l="1"/>
  <c r="T338" i="1"/>
  <c r="U338" i="1"/>
  <c r="P338" i="1"/>
  <c r="R338" i="1" s="1"/>
  <c r="S338" i="1" s="1"/>
  <c r="H338" i="1"/>
  <c r="A339" i="1"/>
  <c r="D339" i="1" s="1"/>
  <c r="E339" i="1" s="1"/>
  <c r="F338" i="1"/>
  <c r="L270" i="1"/>
  <c r="M270" i="1" s="1"/>
  <c r="N270" i="1" s="1"/>
  <c r="O270" i="1" s="1"/>
  <c r="Q270" i="1" s="1"/>
  <c r="B270" i="1" s="1"/>
  <c r="K271" i="1"/>
  <c r="I336" i="1"/>
  <c r="G337" i="1"/>
  <c r="J594" i="1"/>
  <c r="C325" i="1" l="1"/>
  <c r="P339" i="1"/>
  <c r="R339" i="1" s="1"/>
  <c r="S339" i="1" s="1"/>
  <c r="T339" i="1"/>
  <c r="A340" i="1"/>
  <c r="D340" i="1" s="1"/>
  <c r="E340" i="1" s="1"/>
  <c r="U339" i="1"/>
  <c r="F339" i="1"/>
  <c r="L271" i="1"/>
  <c r="M271" i="1" s="1"/>
  <c r="N271" i="1" s="1"/>
  <c r="O271" i="1" s="1"/>
  <c r="Q271" i="1" s="1"/>
  <c r="B271" i="1" s="1"/>
  <c r="K272" i="1"/>
  <c r="J595" i="1"/>
  <c r="I337" i="1"/>
  <c r="G338" i="1"/>
  <c r="H339" i="1" s="1"/>
  <c r="C326" i="1" l="1"/>
  <c r="P340" i="1"/>
  <c r="R340" i="1" s="1"/>
  <c r="S340" i="1" s="1"/>
  <c r="T340" i="1"/>
  <c r="A341" i="1"/>
  <c r="D341" i="1" s="1"/>
  <c r="E341" i="1" s="1"/>
  <c r="U340" i="1"/>
  <c r="F340" i="1"/>
  <c r="L272" i="1"/>
  <c r="M272" i="1" s="1"/>
  <c r="N272" i="1" s="1"/>
  <c r="O272" i="1" s="1"/>
  <c r="Q272" i="1" s="1"/>
  <c r="B272" i="1" s="1"/>
  <c r="K273" i="1"/>
  <c r="I338" i="1"/>
  <c r="G339" i="1"/>
  <c r="H340" i="1" s="1"/>
  <c r="J596" i="1"/>
  <c r="S326" i="1" l="1"/>
  <c r="C327" i="1" s="1"/>
  <c r="U341" i="1"/>
  <c r="H341" i="1"/>
  <c r="A342" i="1"/>
  <c r="D342" i="1" s="1"/>
  <c r="E342" i="1" s="1"/>
  <c r="T341" i="1"/>
  <c r="P341" i="1"/>
  <c r="R341" i="1" s="1"/>
  <c r="S341" i="1" s="1"/>
  <c r="F341" i="1"/>
  <c r="L273" i="1"/>
  <c r="M273" i="1" s="1"/>
  <c r="N273" i="1" s="1"/>
  <c r="O273" i="1" s="1"/>
  <c r="Q273" i="1" s="1"/>
  <c r="B273" i="1" s="1"/>
  <c r="K274" i="1"/>
  <c r="I339" i="1"/>
  <c r="G340" i="1"/>
  <c r="J597" i="1"/>
  <c r="C328" i="1" l="1"/>
  <c r="A343" i="1"/>
  <c r="D343" i="1" s="1"/>
  <c r="E343" i="1" s="1"/>
  <c r="P342" i="1"/>
  <c r="R342" i="1" s="1"/>
  <c r="S342" i="1" s="1"/>
  <c r="U342" i="1"/>
  <c r="T342" i="1"/>
  <c r="F342" i="1"/>
  <c r="L274" i="1"/>
  <c r="M274" i="1" s="1"/>
  <c r="N274" i="1" s="1"/>
  <c r="O274" i="1" s="1"/>
  <c r="Q274" i="1" s="1"/>
  <c r="B274" i="1" s="1"/>
  <c r="K275" i="1"/>
  <c r="J598" i="1"/>
  <c r="I340" i="1"/>
  <c r="G341" i="1"/>
  <c r="H342" i="1" s="1"/>
  <c r="C329" i="1" l="1"/>
  <c r="H343" i="1"/>
  <c r="U343" i="1"/>
  <c r="T343" i="1"/>
  <c r="P343" i="1"/>
  <c r="R343" i="1" s="1"/>
  <c r="S343" i="1" s="1"/>
  <c r="A344" i="1"/>
  <c r="D344" i="1" s="1"/>
  <c r="E344" i="1" s="1"/>
  <c r="F343" i="1"/>
  <c r="L275" i="1"/>
  <c r="M275" i="1" s="1"/>
  <c r="N275" i="1" s="1"/>
  <c r="O275" i="1" s="1"/>
  <c r="Q275" i="1" s="1"/>
  <c r="B275" i="1" s="1"/>
  <c r="K276" i="1"/>
  <c r="I341" i="1"/>
  <c r="G342" i="1"/>
  <c r="J599" i="1"/>
  <c r="C330" i="1" l="1"/>
  <c r="T344" i="1"/>
  <c r="H344" i="1"/>
  <c r="A345" i="1"/>
  <c r="D345" i="1" s="1"/>
  <c r="E345" i="1" s="1"/>
  <c r="U344" i="1"/>
  <c r="P344" i="1"/>
  <c r="R344" i="1" s="1"/>
  <c r="S344" i="1" s="1"/>
  <c r="F344" i="1"/>
  <c r="L276" i="1"/>
  <c r="M276" i="1" s="1"/>
  <c r="N276" i="1" s="1"/>
  <c r="O276" i="1" s="1"/>
  <c r="Q276" i="1" s="1"/>
  <c r="B276" i="1" s="1"/>
  <c r="K277" i="1"/>
  <c r="J600" i="1"/>
  <c r="I342" i="1"/>
  <c r="G343" i="1"/>
  <c r="C331" i="1" l="1"/>
  <c r="T345" i="1"/>
  <c r="A346" i="1"/>
  <c r="D346" i="1" s="1"/>
  <c r="E346" i="1" s="1"/>
  <c r="U345" i="1"/>
  <c r="P345" i="1"/>
  <c r="R345" i="1" s="1"/>
  <c r="S345" i="1" s="1"/>
  <c r="F345" i="1"/>
  <c r="L277" i="1"/>
  <c r="M277" i="1" s="1"/>
  <c r="N277" i="1" s="1"/>
  <c r="O277" i="1" s="1"/>
  <c r="Q277" i="1" s="1"/>
  <c r="B277" i="1" s="1"/>
  <c r="K278" i="1"/>
  <c r="I343" i="1"/>
  <c r="G344" i="1"/>
  <c r="H345" i="1" s="1"/>
  <c r="J601" i="1"/>
  <c r="C332" i="1" l="1"/>
  <c r="T346" i="1"/>
  <c r="U346" i="1"/>
  <c r="P346" i="1"/>
  <c r="R346" i="1" s="1"/>
  <c r="A347" i="1"/>
  <c r="D347" i="1" s="1"/>
  <c r="E347" i="1" s="1"/>
  <c r="F346" i="1"/>
  <c r="L278" i="1"/>
  <c r="M278" i="1" s="1"/>
  <c r="N278" i="1" s="1"/>
  <c r="O278" i="1" s="1"/>
  <c r="Q278" i="1" s="1"/>
  <c r="B278" i="1" s="1"/>
  <c r="K279" i="1"/>
  <c r="J602" i="1"/>
  <c r="I344" i="1"/>
  <c r="G345" i="1"/>
  <c r="H346" i="1" s="1"/>
  <c r="C333" i="1" l="1"/>
  <c r="P347" i="1"/>
  <c r="R347" i="1" s="1"/>
  <c r="S347" i="1" s="1"/>
  <c r="U347" i="1"/>
  <c r="T347" i="1"/>
  <c r="A348" i="1"/>
  <c r="D348" i="1" s="1"/>
  <c r="E348" i="1" s="1"/>
  <c r="F347" i="1"/>
  <c r="L279" i="1"/>
  <c r="M279" i="1" s="1"/>
  <c r="N279" i="1" s="1"/>
  <c r="O279" i="1" s="1"/>
  <c r="Q279" i="1" s="1"/>
  <c r="B279" i="1" s="1"/>
  <c r="K280" i="1"/>
  <c r="I345" i="1"/>
  <c r="G346" i="1"/>
  <c r="H347" i="1" s="1"/>
  <c r="J603" i="1"/>
  <c r="C334" i="1" l="1"/>
  <c r="P348" i="1"/>
  <c r="R348" i="1" s="1"/>
  <c r="S348" i="1" s="1"/>
  <c r="H348" i="1"/>
  <c r="U348" i="1"/>
  <c r="T348" i="1"/>
  <c r="A349" i="1"/>
  <c r="D349" i="1" s="1"/>
  <c r="E349" i="1" s="1"/>
  <c r="F348" i="1"/>
  <c r="L280" i="1"/>
  <c r="M280" i="1" s="1"/>
  <c r="N280" i="1" s="1"/>
  <c r="O280" i="1" s="1"/>
  <c r="Q280" i="1" s="1"/>
  <c r="B280" i="1" s="1"/>
  <c r="K281" i="1"/>
  <c r="J604" i="1"/>
  <c r="I346" i="1"/>
  <c r="G347" i="1"/>
  <c r="C335" i="1" l="1"/>
  <c r="P349" i="1"/>
  <c r="R349" i="1" s="1"/>
  <c r="S349" i="1" s="1"/>
  <c r="H349" i="1"/>
  <c r="T349" i="1"/>
  <c r="A350" i="1"/>
  <c r="D350" i="1" s="1"/>
  <c r="E350" i="1" s="1"/>
  <c r="U349" i="1"/>
  <c r="F349" i="1"/>
  <c r="L281" i="1"/>
  <c r="M281" i="1" s="1"/>
  <c r="N281" i="1" s="1"/>
  <c r="O281" i="1" s="1"/>
  <c r="Q281" i="1" s="1"/>
  <c r="B281" i="1" s="1"/>
  <c r="K282" i="1"/>
  <c r="I347" i="1"/>
  <c r="G348" i="1"/>
  <c r="J605" i="1"/>
  <c r="C336" i="1" l="1"/>
  <c r="T350" i="1"/>
  <c r="H350" i="1"/>
  <c r="A351" i="1"/>
  <c r="D351" i="1" s="1"/>
  <c r="E351" i="1" s="1"/>
  <c r="U350" i="1"/>
  <c r="P350" i="1"/>
  <c r="R350" i="1" s="1"/>
  <c r="S350" i="1" s="1"/>
  <c r="F350" i="1"/>
  <c r="L282" i="1"/>
  <c r="M282" i="1" s="1"/>
  <c r="N282" i="1" s="1"/>
  <c r="O282" i="1" s="1"/>
  <c r="Q282" i="1" s="1"/>
  <c r="B282" i="1" s="1"/>
  <c r="K283" i="1"/>
  <c r="I348" i="1"/>
  <c r="G349" i="1"/>
  <c r="J606" i="1"/>
  <c r="C337" i="1" l="1"/>
  <c r="U351" i="1"/>
  <c r="T351" i="1"/>
  <c r="A352" i="1"/>
  <c r="D352" i="1" s="1"/>
  <c r="E352" i="1" s="1"/>
  <c r="P351" i="1"/>
  <c r="R351" i="1" s="1"/>
  <c r="S351" i="1" s="1"/>
  <c r="H351" i="1"/>
  <c r="F351" i="1"/>
  <c r="L283" i="1"/>
  <c r="M283" i="1" s="1"/>
  <c r="N283" i="1" s="1"/>
  <c r="O283" i="1" s="1"/>
  <c r="Q283" i="1" s="1"/>
  <c r="B283" i="1" s="1"/>
  <c r="K284" i="1"/>
  <c r="I349" i="1"/>
  <c r="G350" i="1"/>
  <c r="J607" i="1"/>
  <c r="C338" i="1" l="1"/>
  <c r="A353" i="1"/>
  <c r="D353" i="1" s="1"/>
  <c r="E353" i="1" s="1"/>
  <c r="U352" i="1"/>
  <c r="H352" i="1"/>
  <c r="P352" i="1"/>
  <c r="R352" i="1" s="1"/>
  <c r="S352" i="1" s="1"/>
  <c r="T352" i="1"/>
  <c r="F352" i="1"/>
  <c r="L284" i="1"/>
  <c r="M284" i="1" s="1"/>
  <c r="N284" i="1" s="1"/>
  <c r="O284" i="1" s="1"/>
  <c r="Q284" i="1" s="1"/>
  <c r="B284" i="1" s="1"/>
  <c r="K285" i="1"/>
  <c r="J608" i="1"/>
  <c r="I350" i="1"/>
  <c r="G351" i="1"/>
  <c r="C339" i="1" l="1"/>
  <c r="H353" i="1"/>
  <c r="T353" i="1"/>
  <c r="U353" i="1"/>
  <c r="A354" i="1"/>
  <c r="D354" i="1" s="1"/>
  <c r="E354" i="1" s="1"/>
  <c r="P353" i="1"/>
  <c r="R353" i="1" s="1"/>
  <c r="S353" i="1" s="1"/>
  <c r="F353" i="1"/>
  <c r="L285" i="1"/>
  <c r="M285" i="1" s="1"/>
  <c r="N285" i="1" s="1"/>
  <c r="O285" i="1" s="1"/>
  <c r="Q285" i="1" s="1"/>
  <c r="B285" i="1" s="1"/>
  <c r="K286" i="1"/>
  <c r="I351" i="1"/>
  <c r="G352" i="1"/>
  <c r="J609" i="1"/>
  <c r="C340" i="1" l="1"/>
  <c r="U354" i="1"/>
  <c r="H354" i="1"/>
  <c r="P354" i="1"/>
  <c r="R354" i="1" s="1"/>
  <c r="S354" i="1" s="1"/>
  <c r="A355" i="1"/>
  <c r="D355" i="1" s="1"/>
  <c r="E355" i="1" s="1"/>
  <c r="T354" i="1"/>
  <c r="F354" i="1"/>
  <c r="L286" i="1"/>
  <c r="M286" i="1" s="1"/>
  <c r="N286" i="1" s="1"/>
  <c r="O286" i="1" s="1"/>
  <c r="Q286" i="1" s="1"/>
  <c r="B286" i="1" s="1"/>
  <c r="K287" i="1"/>
  <c r="I352" i="1"/>
  <c r="G353" i="1"/>
  <c r="J610" i="1"/>
  <c r="C341" i="1" l="1"/>
  <c r="H355" i="1"/>
  <c r="T355" i="1"/>
  <c r="A356" i="1"/>
  <c r="D356" i="1" s="1"/>
  <c r="E356" i="1" s="1"/>
  <c r="U355" i="1"/>
  <c r="P355" i="1"/>
  <c r="R355" i="1" s="1"/>
  <c r="S355" i="1" s="1"/>
  <c r="F355" i="1"/>
  <c r="L287" i="1"/>
  <c r="M287" i="1" s="1"/>
  <c r="N287" i="1" s="1"/>
  <c r="O287" i="1" s="1"/>
  <c r="Q287" i="1" s="1"/>
  <c r="B287" i="1" s="1"/>
  <c r="K288" i="1"/>
  <c r="I353" i="1"/>
  <c r="G354" i="1"/>
  <c r="J611" i="1"/>
  <c r="C342" i="1" l="1"/>
  <c r="U356" i="1"/>
  <c r="H356" i="1"/>
  <c r="A357" i="1"/>
  <c r="D357" i="1" s="1"/>
  <c r="E357" i="1" s="1"/>
  <c r="P356" i="1"/>
  <c r="R356" i="1" s="1"/>
  <c r="S356" i="1" s="1"/>
  <c r="T356" i="1"/>
  <c r="F356" i="1"/>
  <c r="L288" i="1"/>
  <c r="M288" i="1" s="1"/>
  <c r="N288" i="1" s="1"/>
  <c r="O288" i="1" s="1"/>
  <c r="Q288" i="1" s="1"/>
  <c r="B288" i="1" s="1"/>
  <c r="K289" i="1"/>
  <c r="J612" i="1"/>
  <c r="I354" i="1"/>
  <c r="G355" i="1"/>
  <c r="C343" i="1" l="1"/>
  <c r="U357" i="1"/>
  <c r="T357" i="1"/>
  <c r="P357" i="1"/>
  <c r="R357" i="1" s="1"/>
  <c r="S357" i="1" s="1"/>
  <c r="A358" i="1"/>
  <c r="D358" i="1" s="1"/>
  <c r="E358" i="1" s="1"/>
  <c r="F357" i="1"/>
  <c r="L289" i="1"/>
  <c r="M289" i="1" s="1"/>
  <c r="N289" i="1" s="1"/>
  <c r="O289" i="1" s="1"/>
  <c r="Q289" i="1" s="1"/>
  <c r="B289" i="1" s="1"/>
  <c r="K290" i="1"/>
  <c r="J613" i="1"/>
  <c r="I355" i="1"/>
  <c r="G356" i="1"/>
  <c r="H357" i="1" s="1"/>
  <c r="C344" i="1" l="1"/>
  <c r="T358" i="1"/>
  <c r="A359" i="1"/>
  <c r="D359" i="1" s="1"/>
  <c r="E359" i="1" s="1"/>
  <c r="U358" i="1"/>
  <c r="P358" i="1"/>
  <c r="R358" i="1" s="1"/>
  <c r="S358" i="1" s="1"/>
  <c r="F358" i="1"/>
  <c r="L290" i="1"/>
  <c r="M290" i="1" s="1"/>
  <c r="N290" i="1" s="1"/>
  <c r="O290" i="1" s="1"/>
  <c r="Q290" i="1" s="1"/>
  <c r="B290" i="1" s="1"/>
  <c r="K291" i="1"/>
  <c r="I356" i="1"/>
  <c r="G357" i="1"/>
  <c r="H358" i="1" s="1"/>
  <c r="J614" i="1"/>
  <c r="C345" i="1" l="1"/>
  <c r="A360" i="1"/>
  <c r="D360" i="1" s="1"/>
  <c r="E360" i="1" s="1"/>
  <c r="T359" i="1"/>
  <c r="U359" i="1"/>
  <c r="P359" i="1"/>
  <c r="R359" i="1" s="1"/>
  <c r="S359" i="1" s="1"/>
  <c r="F359" i="1"/>
  <c r="L291" i="1"/>
  <c r="M291" i="1" s="1"/>
  <c r="N291" i="1" s="1"/>
  <c r="O291" i="1" s="1"/>
  <c r="Q291" i="1" s="1"/>
  <c r="B291" i="1" s="1"/>
  <c r="K292" i="1"/>
  <c r="I357" i="1"/>
  <c r="G358" i="1"/>
  <c r="H359" i="1" s="1"/>
  <c r="J615" i="1"/>
  <c r="C346" i="1" l="1"/>
  <c r="H360" i="1"/>
  <c r="P360" i="1"/>
  <c r="R360" i="1" s="1"/>
  <c r="S360" i="1" s="1"/>
  <c r="T360" i="1"/>
  <c r="U360" i="1"/>
  <c r="A361" i="1"/>
  <c r="D361" i="1" s="1"/>
  <c r="E361" i="1" s="1"/>
  <c r="F360" i="1"/>
  <c r="L292" i="1"/>
  <c r="M292" i="1" s="1"/>
  <c r="N292" i="1" s="1"/>
  <c r="O292" i="1" s="1"/>
  <c r="Q292" i="1" s="1"/>
  <c r="B292" i="1" s="1"/>
  <c r="K293" i="1"/>
  <c r="J616" i="1"/>
  <c r="I358" i="1"/>
  <c r="G359" i="1"/>
  <c r="S346" i="1" l="1"/>
  <c r="C347" i="1" s="1"/>
  <c r="P361" i="1"/>
  <c r="R361" i="1" s="1"/>
  <c r="S361" i="1" s="1"/>
  <c r="A362" i="1"/>
  <c r="D362" i="1" s="1"/>
  <c r="E362" i="1" s="1"/>
  <c r="T361" i="1"/>
  <c r="U361" i="1"/>
  <c r="F361" i="1"/>
  <c r="L293" i="1"/>
  <c r="M293" i="1" s="1"/>
  <c r="N293" i="1" s="1"/>
  <c r="O293" i="1" s="1"/>
  <c r="Q293" i="1" s="1"/>
  <c r="B293" i="1" s="1"/>
  <c r="K294" i="1"/>
  <c r="I359" i="1"/>
  <c r="G360" i="1"/>
  <c r="H361" i="1" s="1"/>
  <c r="J617" i="1"/>
  <c r="C348" i="1" l="1"/>
  <c r="H362" i="1"/>
  <c r="U362" i="1"/>
  <c r="T362" i="1"/>
  <c r="A363" i="1"/>
  <c r="D363" i="1" s="1"/>
  <c r="E363" i="1" s="1"/>
  <c r="P362" i="1"/>
  <c r="R362" i="1" s="1"/>
  <c r="S362" i="1" s="1"/>
  <c r="F362" i="1"/>
  <c r="L294" i="1"/>
  <c r="M294" i="1" s="1"/>
  <c r="N294" i="1" s="1"/>
  <c r="O294" i="1" s="1"/>
  <c r="Q294" i="1" s="1"/>
  <c r="B294" i="1" s="1"/>
  <c r="K295" i="1"/>
  <c r="J618" i="1"/>
  <c r="I360" i="1"/>
  <c r="G361" i="1"/>
  <c r="C349" i="1" l="1"/>
  <c r="U363" i="1"/>
  <c r="H363" i="1"/>
  <c r="A364" i="1"/>
  <c r="D364" i="1" s="1"/>
  <c r="E364" i="1" s="1"/>
  <c r="P363" i="1"/>
  <c r="R363" i="1" s="1"/>
  <c r="S363" i="1" s="1"/>
  <c r="T363" i="1"/>
  <c r="F363" i="1"/>
  <c r="L295" i="1"/>
  <c r="M295" i="1" s="1"/>
  <c r="N295" i="1" s="1"/>
  <c r="O295" i="1" s="1"/>
  <c r="Q295" i="1" s="1"/>
  <c r="B295" i="1" s="1"/>
  <c r="K296" i="1"/>
  <c r="J619" i="1"/>
  <c r="I361" i="1"/>
  <c r="G362" i="1"/>
  <c r="C350" i="1" l="1"/>
  <c r="T364" i="1"/>
  <c r="A365" i="1"/>
  <c r="D365" i="1" s="1"/>
  <c r="E365" i="1" s="1"/>
  <c r="P364" i="1"/>
  <c r="R364" i="1" s="1"/>
  <c r="S364" i="1" s="1"/>
  <c r="U364" i="1"/>
  <c r="F364" i="1"/>
  <c r="L296" i="1"/>
  <c r="M296" i="1" s="1"/>
  <c r="N296" i="1" s="1"/>
  <c r="O296" i="1" s="1"/>
  <c r="Q296" i="1" s="1"/>
  <c r="B296" i="1" s="1"/>
  <c r="K297" i="1"/>
  <c r="I362" i="1"/>
  <c r="G363" i="1"/>
  <c r="H364" i="1" s="1"/>
  <c r="J620" i="1"/>
  <c r="C351" i="1" l="1"/>
  <c r="H365" i="1"/>
  <c r="A366" i="1"/>
  <c r="D366" i="1" s="1"/>
  <c r="E366" i="1" s="1"/>
  <c r="U365" i="1"/>
  <c r="T365" i="1"/>
  <c r="P365" i="1"/>
  <c r="R365" i="1" s="1"/>
  <c r="S365" i="1" s="1"/>
  <c r="F365" i="1"/>
  <c r="L297" i="1"/>
  <c r="M297" i="1" s="1"/>
  <c r="N297" i="1" s="1"/>
  <c r="O297" i="1" s="1"/>
  <c r="Q297" i="1" s="1"/>
  <c r="B297" i="1" s="1"/>
  <c r="K298" i="1"/>
  <c r="J621" i="1"/>
  <c r="I363" i="1"/>
  <c r="G364" i="1"/>
  <c r="C352" i="1" l="1"/>
  <c r="A367" i="1"/>
  <c r="D367" i="1" s="1"/>
  <c r="E367" i="1" s="1"/>
  <c r="T366" i="1"/>
  <c r="H366" i="1"/>
  <c r="U366" i="1"/>
  <c r="P366" i="1"/>
  <c r="R366" i="1" s="1"/>
  <c r="S366" i="1" s="1"/>
  <c r="F366" i="1"/>
  <c r="L298" i="1"/>
  <c r="M298" i="1" s="1"/>
  <c r="N298" i="1" s="1"/>
  <c r="O298" i="1" s="1"/>
  <c r="Q298" i="1" s="1"/>
  <c r="B298" i="1" s="1"/>
  <c r="K299" i="1"/>
  <c r="I364" i="1"/>
  <c r="G365" i="1"/>
  <c r="J622" i="1"/>
  <c r="C353" i="1" l="1"/>
  <c r="U367" i="1"/>
  <c r="T367" i="1"/>
  <c r="P367" i="1"/>
  <c r="R367" i="1" s="1"/>
  <c r="A368" i="1"/>
  <c r="D368" i="1" s="1"/>
  <c r="E368" i="1" s="1"/>
  <c r="F367" i="1"/>
  <c r="L299" i="1"/>
  <c r="M299" i="1" s="1"/>
  <c r="N299" i="1" s="1"/>
  <c r="O299" i="1" s="1"/>
  <c r="Q299" i="1" s="1"/>
  <c r="B299" i="1" s="1"/>
  <c r="K300" i="1"/>
  <c r="J623" i="1"/>
  <c r="I365" i="1"/>
  <c r="G366" i="1"/>
  <c r="H367" i="1" s="1"/>
  <c r="C354" i="1" l="1"/>
  <c r="T368" i="1"/>
  <c r="U368" i="1"/>
  <c r="A369" i="1"/>
  <c r="D369" i="1" s="1"/>
  <c r="E369" i="1" s="1"/>
  <c r="P368" i="1"/>
  <c r="R368" i="1" s="1"/>
  <c r="S368" i="1" s="1"/>
  <c r="F368" i="1"/>
  <c r="L300" i="1"/>
  <c r="M300" i="1" s="1"/>
  <c r="N300" i="1" s="1"/>
  <c r="O300" i="1" s="1"/>
  <c r="Q300" i="1" s="1"/>
  <c r="B300" i="1" s="1"/>
  <c r="K301" i="1"/>
  <c r="I366" i="1"/>
  <c r="G367" i="1"/>
  <c r="H368" i="1" s="1"/>
  <c r="J624" i="1"/>
  <c r="C355" i="1" l="1"/>
  <c r="A370" i="1"/>
  <c r="D370" i="1" s="1"/>
  <c r="E370" i="1" s="1"/>
  <c r="P369" i="1"/>
  <c r="R369" i="1" s="1"/>
  <c r="S369" i="1" s="1"/>
  <c r="U369" i="1"/>
  <c r="T369" i="1"/>
  <c r="H369" i="1"/>
  <c r="F369" i="1"/>
  <c r="L301" i="1"/>
  <c r="M301" i="1" s="1"/>
  <c r="N301" i="1" s="1"/>
  <c r="O301" i="1" s="1"/>
  <c r="Q301" i="1" s="1"/>
  <c r="B301" i="1" s="1"/>
  <c r="K302" i="1"/>
  <c r="J625" i="1"/>
  <c r="I367" i="1"/>
  <c r="G368" i="1"/>
  <c r="C356" i="1" l="1"/>
  <c r="A371" i="1"/>
  <c r="D371" i="1" s="1"/>
  <c r="E371" i="1" s="1"/>
  <c r="T370" i="1"/>
  <c r="H370" i="1"/>
  <c r="U370" i="1"/>
  <c r="P370" i="1"/>
  <c r="R370" i="1" s="1"/>
  <c r="S370" i="1" s="1"/>
  <c r="F370" i="1"/>
  <c r="L302" i="1"/>
  <c r="M302" i="1" s="1"/>
  <c r="N302" i="1" s="1"/>
  <c r="O302" i="1" s="1"/>
  <c r="Q302" i="1" s="1"/>
  <c r="B302" i="1" s="1"/>
  <c r="K303" i="1"/>
  <c r="I368" i="1"/>
  <c r="G369" i="1"/>
  <c r="J626" i="1"/>
  <c r="C357" i="1" l="1"/>
  <c r="U371" i="1"/>
  <c r="H371" i="1"/>
  <c r="T371" i="1"/>
  <c r="P371" i="1"/>
  <c r="R371" i="1" s="1"/>
  <c r="S371" i="1" s="1"/>
  <c r="A372" i="1"/>
  <c r="D372" i="1" s="1"/>
  <c r="E372" i="1" s="1"/>
  <c r="F371" i="1"/>
  <c r="L303" i="1"/>
  <c r="M303" i="1" s="1"/>
  <c r="N303" i="1" s="1"/>
  <c r="O303" i="1" s="1"/>
  <c r="Q303" i="1" s="1"/>
  <c r="B303" i="1" s="1"/>
  <c r="K304" i="1"/>
  <c r="J627" i="1"/>
  <c r="I369" i="1"/>
  <c r="G370" i="1"/>
  <c r="C358" i="1" l="1"/>
  <c r="T372" i="1"/>
  <c r="H372" i="1"/>
  <c r="U372" i="1"/>
  <c r="P372" i="1"/>
  <c r="R372" i="1" s="1"/>
  <c r="S372" i="1" s="1"/>
  <c r="A373" i="1"/>
  <c r="D373" i="1" s="1"/>
  <c r="E373" i="1" s="1"/>
  <c r="F372" i="1"/>
  <c r="L304" i="1"/>
  <c r="M304" i="1" s="1"/>
  <c r="N304" i="1" s="1"/>
  <c r="O304" i="1" s="1"/>
  <c r="Q304" i="1" s="1"/>
  <c r="B304" i="1" s="1"/>
  <c r="K305" i="1"/>
  <c r="I370" i="1"/>
  <c r="G371" i="1"/>
  <c r="J628" i="1"/>
  <c r="C359" i="1" l="1"/>
  <c r="H373" i="1"/>
  <c r="P373" i="1"/>
  <c r="R373" i="1" s="1"/>
  <c r="S373" i="1" s="1"/>
  <c r="A374" i="1"/>
  <c r="D374" i="1" s="1"/>
  <c r="E374" i="1" s="1"/>
  <c r="T373" i="1"/>
  <c r="U373" i="1"/>
  <c r="F373" i="1"/>
  <c r="L305" i="1"/>
  <c r="M305" i="1" s="1"/>
  <c r="N305" i="1" s="1"/>
  <c r="O305" i="1" s="1"/>
  <c r="Q305" i="1" s="1"/>
  <c r="B305" i="1" s="1"/>
  <c r="K306" i="1"/>
  <c r="J629" i="1"/>
  <c r="I371" i="1"/>
  <c r="G372" i="1"/>
  <c r="C360" i="1" l="1"/>
  <c r="T374" i="1"/>
  <c r="H374" i="1"/>
  <c r="U374" i="1"/>
  <c r="A375" i="1"/>
  <c r="D375" i="1" s="1"/>
  <c r="E375" i="1" s="1"/>
  <c r="P374" i="1"/>
  <c r="R374" i="1" s="1"/>
  <c r="S374" i="1" s="1"/>
  <c r="F374" i="1"/>
  <c r="L306" i="1"/>
  <c r="M306" i="1" s="1"/>
  <c r="N306" i="1" s="1"/>
  <c r="O306" i="1" s="1"/>
  <c r="Q306" i="1" s="1"/>
  <c r="B306" i="1" s="1"/>
  <c r="K307" i="1"/>
  <c r="I372" i="1"/>
  <c r="G373" i="1"/>
  <c r="J630" i="1"/>
  <c r="C361" i="1" l="1"/>
  <c r="U375" i="1"/>
  <c r="T375" i="1"/>
  <c r="A376" i="1"/>
  <c r="D376" i="1" s="1"/>
  <c r="E376" i="1" s="1"/>
  <c r="P375" i="1"/>
  <c r="R375" i="1" s="1"/>
  <c r="S375" i="1" s="1"/>
  <c r="F375" i="1"/>
  <c r="L307" i="1"/>
  <c r="M307" i="1" s="1"/>
  <c r="N307" i="1" s="1"/>
  <c r="O307" i="1" s="1"/>
  <c r="Q307" i="1" s="1"/>
  <c r="B307" i="1" s="1"/>
  <c r="K308" i="1"/>
  <c r="J631" i="1"/>
  <c r="I373" i="1"/>
  <c r="G374" i="1"/>
  <c r="H375" i="1" s="1"/>
  <c r="C362" i="1" l="1"/>
  <c r="H376" i="1"/>
  <c r="U376" i="1"/>
  <c r="T376" i="1"/>
  <c r="A377" i="1"/>
  <c r="D377" i="1" s="1"/>
  <c r="E377" i="1" s="1"/>
  <c r="P376" i="1"/>
  <c r="R376" i="1" s="1"/>
  <c r="S376" i="1" s="1"/>
  <c r="F376" i="1"/>
  <c r="L308" i="1"/>
  <c r="M308" i="1" s="1"/>
  <c r="N308" i="1" s="1"/>
  <c r="O308" i="1" s="1"/>
  <c r="Q308" i="1" s="1"/>
  <c r="B308" i="1" s="1"/>
  <c r="K309" i="1"/>
  <c r="I374" i="1"/>
  <c r="G375" i="1"/>
  <c r="J632" i="1"/>
  <c r="C363" i="1" l="1"/>
  <c r="A378" i="1"/>
  <c r="D378" i="1" s="1"/>
  <c r="E378" i="1" s="1"/>
  <c r="H377" i="1"/>
  <c r="T377" i="1"/>
  <c r="U377" i="1"/>
  <c r="P377" i="1"/>
  <c r="R377" i="1" s="1"/>
  <c r="S377" i="1" s="1"/>
  <c r="F377" i="1"/>
  <c r="L309" i="1"/>
  <c r="M309" i="1" s="1"/>
  <c r="N309" i="1" s="1"/>
  <c r="O309" i="1" s="1"/>
  <c r="Q309" i="1" s="1"/>
  <c r="B309" i="1" s="1"/>
  <c r="K310" i="1"/>
  <c r="J633" i="1"/>
  <c r="I375" i="1"/>
  <c r="G376" i="1"/>
  <c r="C364" i="1" l="1"/>
  <c r="U378" i="1"/>
  <c r="T378" i="1"/>
  <c r="H378" i="1"/>
  <c r="A379" i="1"/>
  <c r="D379" i="1" s="1"/>
  <c r="E379" i="1" s="1"/>
  <c r="P378" i="1"/>
  <c r="R378" i="1" s="1"/>
  <c r="S378" i="1" s="1"/>
  <c r="F378" i="1"/>
  <c r="L310" i="1"/>
  <c r="M310" i="1" s="1"/>
  <c r="N310" i="1" s="1"/>
  <c r="O310" i="1" s="1"/>
  <c r="Q310" i="1" s="1"/>
  <c r="B310" i="1" s="1"/>
  <c r="K311" i="1"/>
  <c r="I376" i="1"/>
  <c r="G377" i="1"/>
  <c r="J634" i="1"/>
  <c r="C365" i="1" l="1"/>
  <c r="A380" i="1"/>
  <c r="D380" i="1" s="1"/>
  <c r="E380" i="1" s="1"/>
  <c r="P379" i="1"/>
  <c r="R379" i="1" s="1"/>
  <c r="S379" i="1" s="1"/>
  <c r="T379" i="1"/>
  <c r="H379" i="1"/>
  <c r="U379" i="1"/>
  <c r="F379" i="1"/>
  <c r="L311" i="1"/>
  <c r="M311" i="1" s="1"/>
  <c r="N311" i="1" s="1"/>
  <c r="O311" i="1" s="1"/>
  <c r="Q311" i="1" s="1"/>
  <c r="B311" i="1" s="1"/>
  <c r="K312" i="1"/>
  <c r="J635" i="1"/>
  <c r="I377" i="1"/>
  <c r="G378" i="1"/>
  <c r="C366" i="1" l="1"/>
  <c r="T380" i="1"/>
  <c r="U380" i="1"/>
  <c r="A381" i="1"/>
  <c r="D381" i="1" s="1"/>
  <c r="E381" i="1" s="1"/>
  <c r="P380" i="1"/>
  <c r="R380" i="1" s="1"/>
  <c r="S380" i="1" s="1"/>
  <c r="F380" i="1"/>
  <c r="L312" i="1"/>
  <c r="M312" i="1" s="1"/>
  <c r="N312" i="1" s="1"/>
  <c r="O312" i="1" s="1"/>
  <c r="Q312" i="1" s="1"/>
  <c r="B312" i="1" s="1"/>
  <c r="K313" i="1"/>
  <c r="I378" i="1"/>
  <c r="G379" i="1"/>
  <c r="H380" i="1" s="1"/>
  <c r="J636" i="1"/>
  <c r="C367" i="1" l="1"/>
  <c r="T381" i="1"/>
  <c r="U381" i="1"/>
  <c r="A382" i="1"/>
  <c r="D382" i="1" s="1"/>
  <c r="E382" i="1" s="1"/>
  <c r="P381" i="1"/>
  <c r="R381" i="1" s="1"/>
  <c r="S381" i="1" s="1"/>
  <c r="F381" i="1"/>
  <c r="L313" i="1"/>
  <c r="M313" i="1" s="1"/>
  <c r="N313" i="1" s="1"/>
  <c r="O313" i="1" s="1"/>
  <c r="Q313" i="1" s="1"/>
  <c r="B313" i="1" s="1"/>
  <c r="K314" i="1"/>
  <c r="I379" i="1"/>
  <c r="G380" i="1"/>
  <c r="H381" i="1" s="1"/>
  <c r="J637" i="1"/>
  <c r="S367" i="1" l="1"/>
  <c r="C368" i="1" s="1"/>
  <c r="U382" i="1"/>
  <c r="T382" i="1"/>
  <c r="P382" i="1"/>
  <c r="R382" i="1" s="1"/>
  <c r="S382" i="1" s="1"/>
  <c r="H382" i="1"/>
  <c r="A383" i="1"/>
  <c r="D383" i="1" s="1"/>
  <c r="E383" i="1" s="1"/>
  <c r="F382" i="1"/>
  <c r="L314" i="1"/>
  <c r="M314" i="1" s="1"/>
  <c r="N314" i="1" s="1"/>
  <c r="O314" i="1" s="1"/>
  <c r="Q314" i="1" s="1"/>
  <c r="B314" i="1" s="1"/>
  <c r="K315" i="1"/>
  <c r="J638" i="1"/>
  <c r="I380" i="1"/>
  <c r="G381" i="1"/>
  <c r="C369" i="1" l="1"/>
  <c r="P383" i="1"/>
  <c r="R383" i="1" s="1"/>
  <c r="S383" i="1" s="1"/>
  <c r="A384" i="1"/>
  <c r="D384" i="1" s="1"/>
  <c r="E384" i="1" s="1"/>
  <c r="T383" i="1"/>
  <c r="U383" i="1"/>
  <c r="F383" i="1"/>
  <c r="L315" i="1"/>
  <c r="M315" i="1" s="1"/>
  <c r="N315" i="1" s="1"/>
  <c r="O315" i="1" s="1"/>
  <c r="Q315" i="1" s="1"/>
  <c r="B315" i="1" s="1"/>
  <c r="K316" i="1"/>
  <c r="J639" i="1"/>
  <c r="I381" i="1"/>
  <c r="G382" i="1"/>
  <c r="H383" i="1" s="1"/>
  <c r="C370" i="1" l="1"/>
  <c r="H384" i="1"/>
  <c r="P384" i="1"/>
  <c r="R384" i="1" s="1"/>
  <c r="S384" i="1" s="1"/>
  <c r="U384" i="1"/>
  <c r="T384" i="1"/>
  <c r="A385" i="1"/>
  <c r="D385" i="1" s="1"/>
  <c r="E385" i="1" s="1"/>
  <c r="F384" i="1"/>
  <c r="L316" i="1"/>
  <c r="M316" i="1" s="1"/>
  <c r="N316" i="1" s="1"/>
  <c r="O316" i="1" s="1"/>
  <c r="Q316" i="1" s="1"/>
  <c r="B316" i="1" s="1"/>
  <c r="K317" i="1"/>
  <c r="I382" i="1"/>
  <c r="G383" i="1"/>
  <c r="J640" i="1"/>
  <c r="C371" i="1" l="1"/>
  <c r="T385" i="1"/>
  <c r="U385" i="1"/>
  <c r="P385" i="1"/>
  <c r="R385" i="1" s="1"/>
  <c r="S385" i="1" s="1"/>
  <c r="H385" i="1"/>
  <c r="A386" i="1"/>
  <c r="D386" i="1" s="1"/>
  <c r="E386" i="1" s="1"/>
  <c r="F385" i="1"/>
  <c r="L317" i="1"/>
  <c r="M317" i="1" s="1"/>
  <c r="N317" i="1" s="1"/>
  <c r="O317" i="1" s="1"/>
  <c r="Q317" i="1" s="1"/>
  <c r="B317" i="1" s="1"/>
  <c r="K318" i="1"/>
  <c r="J641" i="1"/>
  <c r="I383" i="1"/>
  <c r="G384" i="1"/>
  <c r="C372" i="1" l="1"/>
  <c r="P386" i="1"/>
  <c r="R386" i="1" s="1"/>
  <c r="S386" i="1" s="1"/>
  <c r="U386" i="1"/>
  <c r="T386" i="1"/>
  <c r="A387" i="1"/>
  <c r="D387" i="1" s="1"/>
  <c r="E387" i="1" s="1"/>
  <c r="F386" i="1"/>
  <c r="L318" i="1"/>
  <c r="M318" i="1" s="1"/>
  <c r="N318" i="1" s="1"/>
  <c r="O318" i="1" s="1"/>
  <c r="Q318" i="1" s="1"/>
  <c r="B318" i="1" s="1"/>
  <c r="K319" i="1"/>
  <c r="J642" i="1"/>
  <c r="I384" i="1"/>
  <c r="G385" i="1"/>
  <c r="H386" i="1" s="1"/>
  <c r="C373" i="1" l="1"/>
  <c r="T387" i="1"/>
  <c r="U387" i="1"/>
  <c r="A388" i="1"/>
  <c r="D388" i="1" s="1"/>
  <c r="E388" i="1" s="1"/>
  <c r="P387" i="1"/>
  <c r="R387" i="1" s="1"/>
  <c r="S387" i="1" s="1"/>
  <c r="F387" i="1"/>
  <c r="L319" i="1"/>
  <c r="M319" i="1" s="1"/>
  <c r="N319" i="1" s="1"/>
  <c r="O319" i="1" s="1"/>
  <c r="Q319" i="1" s="1"/>
  <c r="B319" i="1" s="1"/>
  <c r="K320" i="1"/>
  <c r="I385" i="1"/>
  <c r="G386" i="1"/>
  <c r="H387" i="1" s="1"/>
  <c r="J643" i="1"/>
  <c r="C374" i="1" l="1"/>
  <c r="U388" i="1"/>
  <c r="A389" i="1"/>
  <c r="D389" i="1" s="1"/>
  <c r="E389" i="1" s="1"/>
  <c r="T388" i="1"/>
  <c r="P388" i="1"/>
  <c r="R388" i="1" s="1"/>
  <c r="F388" i="1"/>
  <c r="L320" i="1"/>
  <c r="M320" i="1" s="1"/>
  <c r="N320" i="1" s="1"/>
  <c r="O320" i="1" s="1"/>
  <c r="Q320" i="1" s="1"/>
  <c r="B320" i="1" s="1"/>
  <c r="K321" i="1"/>
  <c r="I386" i="1"/>
  <c r="G387" i="1"/>
  <c r="H388" i="1" s="1"/>
  <c r="J644" i="1"/>
  <c r="C375" i="1" l="1"/>
  <c r="A390" i="1"/>
  <c r="D390" i="1" s="1"/>
  <c r="E390" i="1" s="1"/>
  <c r="P389" i="1"/>
  <c r="R389" i="1" s="1"/>
  <c r="S389" i="1" s="1"/>
  <c r="T389" i="1"/>
  <c r="U389" i="1"/>
  <c r="F389" i="1"/>
  <c r="L321" i="1"/>
  <c r="M321" i="1" s="1"/>
  <c r="N321" i="1" s="1"/>
  <c r="O321" i="1" s="1"/>
  <c r="Q321" i="1" s="1"/>
  <c r="B321" i="1" s="1"/>
  <c r="K322" i="1"/>
  <c r="J645" i="1"/>
  <c r="I387" i="1"/>
  <c r="G388" i="1"/>
  <c r="H389" i="1" s="1"/>
  <c r="C376" i="1" l="1"/>
  <c r="T390" i="1"/>
  <c r="H390" i="1"/>
  <c r="P390" i="1"/>
  <c r="R390" i="1" s="1"/>
  <c r="S390" i="1" s="1"/>
  <c r="A391" i="1"/>
  <c r="D391" i="1" s="1"/>
  <c r="E391" i="1" s="1"/>
  <c r="U390" i="1"/>
  <c r="F390" i="1"/>
  <c r="L322" i="1"/>
  <c r="M322" i="1" s="1"/>
  <c r="N322" i="1" s="1"/>
  <c r="O322" i="1" s="1"/>
  <c r="Q322" i="1" s="1"/>
  <c r="B322" i="1" s="1"/>
  <c r="K323" i="1"/>
  <c r="J646" i="1"/>
  <c r="I388" i="1"/>
  <c r="G389" i="1"/>
  <c r="C377" i="1" l="1"/>
  <c r="H391" i="1"/>
  <c r="T391" i="1"/>
  <c r="U391" i="1"/>
  <c r="A392" i="1"/>
  <c r="D392" i="1" s="1"/>
  <c r="E392" i="1" s="1"/>
  <c r="P391" i="1"/>
  <c r="R391" i="1" s="1"/>
  <c r="S391" i="1" s="1"/>
  <c r="F391" i="1"/>
  <c r="L323" i="1"/>
  <c r="M323" i="1" s="1"/>
  <c r="N323" i="1" s="1"/>
  <c r="O323" i="1" s="1"/>
  <c r="Q323" i="1" s="1"/>
  <c r="B323" i="1" s="1"/>
  <c r="K324" i="1"/>
  <c r="I389" i="1"/>
  <c r="G390" i="1"/>
  <c r="J647" i="1"/>
  <c r="C378" i="1" l="1"/>
  <c r="H392" i="1"/>
  <c r="P392" i="1"/>
  <c r="R392" i="1" s="1"/>
  <c r="S392" i="1" s="1"/>
  <c r="A393" i="1"/>
  <c r="D393" i="1" s="1"/>
  <c r="E393" i="1" s="1"/>
  <c r="U392" i="1"/>
  <c r="T392" i="1"/>
  <c r="F392" i="1"/>
  <c r="L324" i="1"/>
  <c r="M324" i="1" s="1"/>
  <c r="N324" i="1" s="1"/>
  <c r="O324" i="1" s="1"/>
  <c r="Q324" i="1" s="1"/>
  <c r="B324" i="1" s="1"/>
  <c r="K325" i="1"/>
  <c r="I390" i="1"/>
  <c r="G391" i="1"/>
  <c r="J648" i="1"/>
  <c r="C379" i="1" l="1"/>
  <c r="H393" i="1"/>
  <c r="T393" i="1"/>
  <c r="A394" i="1"/>
  <c r="D394" i="1" s="1"/>
  <c r="E394" i="1" s="1"/>
  <c r="U393" i="1"/>
  <c r="P393" i="1"/>
  <c r="R393" i="1" s="1"/>
  <c r="S393" i="1" s="1"/>
  <c r="F393" i="1"/>
  <c r="L325" i="1"/>
  <c r="M325" i="1" s="1"/>
  <c r="N325" i="1" s="1"/>
  <c r="O325" i="1" s="1"/>
  <c r="Q325" i="1" s="1"/>
  <c r="B325" i="1" s="1"/>
  <c r="K326" i="1"/>
  <c r="I391" i="1"/>
  <c r="G392" i="1"/>
  <c r="J649" i="1"/>
  <c r="C380" i="1" l="1"/>
  <c r="H394" i="1"/>
  <c r="P394" i="1"/>
  <c r="R394" i="1" s="1"/>
  <c r="S394" i="1" s="1"/>
  <c r="A395" i="1"/>
  <c r="D395" i="1" s="1"/>
  <c r="E395" i="1" s="1"/>
  <c r="U394" i="1"/>
  <c r="T394" i="1"/>
  <c r="F394" i="1"/>
  <c r="L326" i="1"/>
  <c r="M326" i="1" s="1"/>
  <c r="N326" i="1" s="1"/>
  <c r="O326" i="1" s="1"/>
  <c r="Q326" i="1" s="1"/>
  <c r="B326" i="1" s="1"/>
  <c r="K327" i="1"/>
  <c r="I392" i="1"/>
  <c r="G393" i="1"/>
  <c r="J650" i="1"/>
  <c r="C381" i="1" l="1"/>
  <c r="H395" i="1"/>
  <c r="T395" i="1"/>
  <c r="U395" i="1"/>
  <c r="A396" i="1"/>
  <c r="D396" i="1" s="1"/>
  <c r="E396" i="1" s="1"/>
  <c r="P395" i="1"/>
  <c r="R395" i="1" s="1"/>
  <c r="S395" i="1" s="1"/>
  <c r="F395" i="1"/>
  <c r="L327" i="1"/>
  <c r="M327" i="1" s="1"/>
  <c r="N327" i="1" s="1"/>
  <c r="O327" i="1" s="1"/>
  <c r="Q327" i="1" s="1"/>
  <c r="B327" i="1" s="1"/>
  <c r="K328" i="1"/>
  <c r="J651" i="1"/>
  <c r="I393" i="1"/>
  <c r="G394" i="1"/>
  <c r="C382" i="1" l="1"/>
  <c r="H396" i="1"/>
  <c r="P396" i="1"/>
  <c r="R396" i="1" s="1"/>
  <c r="S396" i="1" s="1"/>
  <c r="A397" i="1"/>
  <c r="D397" i="1" s="1"/>
  <c r="E397" i="1" s="1"/>
  <c r="U396" i="1"/>
  <c r="T396" i="1"/>
  <c r="F396" i="1"/>
  <c r="L328" i="1"/>
  <c r="M328" i="1" s="1"/>
  <c r="N328" i="1" s="1"/>
  <c r="O328" i="1" s="1"/>
  <c r="Q328" i="1" s="1"/>
  <c r="B328" i="1" s="1"/>
  <c r="K329" i="1"/>
  <c r="I394" i="1"/>
  <c r="G395" i="1"/>
  <c r="J652" i="1"/>
  <c r="C383" i="1" l="1"/>
  <c r="A398" i="1"/>
  <c r="D398" i="1" s="1"/>
  <c r="E398" i="1" s="1"/>
  <c r="T397" i="1"/>
  <c r="U397" i="1"/>
  <c r="P397" i="1"/>
  <c r="R397" i="1" s="1"/>
  <c r="S397" i="1" s="1"/>
  <c r="F397" i="1"/>
  <c r="L329" i="1"/>
  <c r="M329" i="1" s="1"/>
  <c r="N329" i="1" s="1"/>
  <c r="O329" i="1" s="1"/>
  <c r="Q329" i="1" s="1"/>
  <c r="B329" i="1" s="1"/>
  <c r="K330" i="1"/>
  <c r="J653" i="1"/>
  <c r="I395" i="1"/>
  <c r="G396" i="1"/>
  <c r="H397" i="1" s="1"/>
  <c r="C384" i="1" l="1"/>
  <c r="H398" i="1"/>
  <c r="U398" i="1"/>
  <c r="P398" i="1"/>
  <c r="R398" i="1" s="1"/>
  <c r="S398" i="1" s="1"/>
  <c r="T398" i="1"/>
  <c r="A399" i="1"/>
  <c r="D399" i="1" s="1"/>
  <c r="E399" i="1" s="1"/>
  <c r="F398" i="1"/>
  <c r="L330" i="1"/>
  <c r="M330" i="1" s="1"/>
  <c r="N330" i="1" s="1"/>
  <c r="O330" i="1" s="1"/>
  <c r="Q330" i="1" s="1"/>
  <c r="B330" i="1" s="1"/>
  <c r="K331" i="1"/>
  <c r="J654" i="1"/>
  <c r="I396" i="1"/>
  <c r="G397" i="1"/>
  <c r="C385" i="1" l="1"/>
  <c r="A400" i="1"/>
  <c r="D400" i="1" s="1"/>
  <c r="E400" i="1" s="1"/>
  <c r="T399" i="1"/>
  <c r="H399" i="1"/>
  <c r="U399" i="1"/>
  <c r="P399" i="1"/>
  <c r="R399" i="1" s="1"/>
  <c r="S399" i="1" s="1"/>
  <c r="F399" i="1"/>
  <c r="L331" i="1"/>
  <c r="M331" i="1" s="1"/>
  <c r="N331" i="1" s="1"/>
  <c r="O331" i="1" s="1"/>
  <c r="Q331" i="1" s="1"/>
  <c r="B331" i="1" s="1"/>
  <c r="K332" i="1"/>
  <c r="J655" i="1"/>
  <c r="I397" i="1"/>
  <c r="G398" i="1"/>
  <c r="C386" i="1" l="1"/>
  <c r="T400" i="1"/>
  <c r="U400" i="1"/>
  <c r="H400" i="1"/>
  <c r="P400" i="1"/>
  <c r="R400" i="1" s="1"/>
  <c r="S400" i="1" s="1"/>
  <c r="A401" i="1"/>
  <c r="D401" i="1" s="1"/>
  <c r="E401" i="1" s="1"/>
  <c r="F400" i="1"/>
  <c r="L332" i="1"/>
  <c r="M332" i="1" s="1"/>
  <c r="N332" i="1" s="1"/>
  <c r="O332" i="1" s="1"/>
  <c r="Q332" i="1" s="1"/>
  <c r="B332" i="1" s="1"/>
  <c r="K333" i="1"/>
  <c r="I398" i="1"/>
  <c r="G399" i="1"/>
  <c r="J656" i="1"/>
  <c r="C387" i="1" l="1"/>
  <c r="T401" i="1"/>
  <c r="U401" i="1"/>
  <c r="A402" i="1"/>
  <c r="D402" i="1" s="1"/>
  <c r="E402" i="1" s="1"/>
  <c r="P401" i="1"/>
  <c r="R401" i="1" s="1"/>
  <c r="S401" i="1" s="1"/>
  <c r="F401" i="1"/>
  <c r="L333" i="1"/>
  <c r="M333" i="1" s="1"/>
  <c r="N333" i="1" s="1"/>
  <c r="O333" i="1" s="1"/>
  <c r="Q333" i="1" s="1"/>
  <c r="B333" i="1" s="1"/>
  <c r="K334" i="1"/>
  <c r="I399" i="1"/>
  <c r="G400" i="1"/>
  <c r="H401" i="1" s="1"/>
  <c r="J657" i="1"/>
  <c r="C388" i="1" l="1"/>
  <c r="U402" i="1"/>
  <c r="P402" i="1"/>
  <c r="R402" i="1" s="1"/>
  <c r="S402" i="1" s="1"/>
  <c r="T402" i="1"/>
  <c r="A403" i="1"/>
  <c r="D403" i="1" s="1"/>
  <c r="E403" i="1" s="1"/>
  <c r="F402" i="1"/>
  <c r="L334" i="1"/>
  <c r="M334" i="1" s="1"/>
  <c r="N334" i="1" s="1"/>
  <c r="O334" i="1" s="1"/>
  <c r="Q334" i="1" s="1"/>
  <c r="B334" i="1" s="1"/>
  <c r="K335" i="1"/>
  <c r="I400" i="1"/>
  <c r="G401" i="1"/>
  <c r="H402" i="1" s="1"/>
  <c r="J658" i="1"/>
  <c r="S388" i="1" l="1"/>
  <c r="C389" i="1" s="1"/>
  <c r="H403" i="1"/>
  <c r="A404" i="1"/>
  <c r="D404" i="1" s="1"/>
  <c r="E404" i="1" s="1"/>
  <c r="P403" i="1"/>
  <c r="R403" i="1" s="1"/>
  <c r="S403" i="1" s="1"/>
  <c r="T403" i="1"/>
  <c r="U403" i="1"/>
  <c r="F403" i="1"/>
  <c r="L335" i="1"/>
  <c r="M335" i="1" s="1"/>
  <c r="N335" i="1" s="1"/>
  <c r="O335" i="1" s="1"/>
  <c r="Q335" i="1" s="1"/>
  <c r="B335" i="1" s="1"/>
  <c r="K336" i="1"/>
  <c r="I401" i="1"/>
  <c r="G402" i="1"/>
  <c r="J659" i="1"/>
  <c r="C390" i="1" l="1"/>
  <c r="P404" i="1"/>
  <c r="R404" i="1" s="1"/>
  <c r="S404" i="1" s="1"/>
  <c r="U404" i="1"/>
  <c r="T404" i="1"/>
  <c r="A405" i="1"/>
  <c r="D405" i="1" s="1"/>
  <c r="E405" i="1" s="1"/>
  <c r="F404" i="1"/>
  <c r="L336" i="1"/>
  <c r="M336" i="1" s="1"/>
  <c r="N336" i="1" s="1"/>
  <c r="O336" i="1" s="1"/>
  <c r="Q336" i="1" s="1"/>
  <c r="B336" i="1" s="1"/>
  <c r="K337" i="1"/>
  <c r="J660" i="1"/>
  <c r="I402" i="1"/>
  <c r="G403" i="1"/>
  <c r="H404" i="1" s="1"/>
  <c r="C391" i="1" l="1"/>
  <c r="H405" i="1"/>
  <c r="A406" i="1"/>
  <c r="D406" i="1" s="1"/>
  <c r="E406" i="1" s="1"/>
  <c r="T405" i="1"/>
  <c r="P405" i="1"/>
  <c r="R405" i="1" s="1"/>
  <c r="S405" i="1" s="1"/>
  <c r="U405" i="1"/>
  <c r="F405" i="1"/>
  <c r="L337" i="1"/>
  <c r="M337" i="1" s="1"/>
  <c r="N337" i="1" s="1"/>
  <c r="O337" i="1" s="1"/>
  <c r="Q337" i="1" s="1"/>
  <c r="B337" i="1" s="1"/>
  <c r="K338" i="1"/>
  <c r="J661" i="1"/>
  <c r="I403" i="1"/>
  <c r="G404" i="1"/>
  <c r="C392" i="1" l="1"/>
  <c r="U406" i="1"/>
  <c r="H406" i="1"/>
  <c r="T406" i="1"/>
  <c r="A407" i="1"/>
  <c r="D407" i="1" s="1"/>
  <c r="E407" i="1" s="1"/>
  <c r="P406" i="1"/>
  <c r="R406" i="1" s="1"/>
  <c r="S406" i="1" s="1"/>
  <c r="F406" i="1"/>
  <c r="L338" i="1"/>
  <c r="M338" i="1" s="1"/>
  <c r="N338" i="1" s="1"/>
  <c r="O338" i="1" s="1"/>
  <c r="Q338" i="1" s="1"/>
  <c r="B338" i="1" s="1"/>
  <c r="K339" i="1"/>
  <c r="I404" i="1"/>
  <c r="G405" i="1"/>
  <c r="J662" i="1"/>
  <c r="C393" i="1" l="1"/>
  <c r="U407" i="1"/>
  <c r="P407" i="1"/>
  <c r="R407" i="1" s="1"/>
  <c r="S407" i="1" s="1"/>
  <c r="T407" i="1"/>
  <c r="A408" i="1"/>
  <c r="D408" i="1" s="1"/>
  <c r="E408" i="1" s="1"/>
  <c r="F407" i="1"/>
  <c r="L339" i="1"/>
  <c r="M339" i="1" s="1"/>
  <c r="N339" i="1" s="1"/>
  <c r="O339" i="1" s="1"/>
  <c r="Q339" i="1" s="1"/>
  <c r="B339" i="1" s="1"/>
  <c r="K340" i="1"/>
  <c r="I405" i="1"/>
  <c r="G406" i="1"/>
  <c r="H407" i="1" s="1"/>
  <c r="J663" i="1"/>
  <c r="C394" i="1" l="1"/>
  <c r="T408" i="1"/>
  <c r="U408" i="1"/>
  <c r="P408" i="1"/>
  <c r="R408" i="1" s="1"/>
  <c r="S408" i="1" s="1"/>
  <c r="A409" i="1"/>
  <c r="D409" i="1" s="1"/>
  <c r="E409" i="1" s="1"/>
  <c r="F408" i="1"/>
  <c r="L340" i="1"/>
  <c r="M340" i="1" s="1"/>
  <c r="N340" i="1" s="1"/>
  <c r="O340" i="1" s="1"/>
  <c r="Q340" i="1" s="1"/>
  <c r="B340" i="1" s="1"/>
  <c r="K341" i="1"/>
  <c r="I406" i="1"/>
  <c r="G407" i="1"/>
  <c r="H408" i="1" s="1"/>
  <c r="J664" i="1"/>
  <c r="C395" i="1" l="1"/>
  <c r="U409" i="1"/>
  <c r="T409" i="1"/>
  <c r="A410" i="1"/>
  <c r="D410" i="1" s="1"/>
  <c r="E410" i="1" s="1"/>
  <c r="P409" i="1"/>
  <c r="R409" i="1" s="1"/>
  <c r="F409" i="1"/>
  <c r="L341" i="1"/>
  <c r="M341" i="1" s="1"/>
  <c r="N341" i="1" s="1"/>
  <c r="O341" i="1" s="1"/>
  <c r="Q341" i="1" s="1"/>
  <c r="B341" i="1" s="1"/>
  <c r="K342" i="1"/>
  <c r="J665" i="1"/>
  <c r="I407" i="1"/>
  <c r="G408" i="1"/>
  <c r="H409" i="1" s="1"/>
  <c r="C396" i="1" l="1"/>
  <c r="T410" i="1"/>
  <c r="A411" i="1"/>
  <c r="D411" i="1" s="1"/>
  <c r="E411" i="1" s="1"/>
  <c r="P410" i="1"/>
  <c r="R410" i="1" s="1"/>
  <c r="S410" i="1" s="1"/>
  <c r="U410" i="1"/>
  <c r="F410" i="1"/>
  <c r="L342" i="1"/>
  <c r="M342" i="1" s="1"/>
  <c r="N342" i="1" s="1"/>
  <c r="O342" i="1" s="1"/>
  <c r="Q342" i="1" s="1"/>
  <c r="B342" i="1" s="1"/>
  <c r="K343" i="1"/>
  <c r="J666" i="1"/>
  <c r="I408" i="1"/>
  <c r="G409" i="1"/>
  <c r="H410" i="1" s="1"/>
  <c r="C397" i="1" l="1"/>
  <c r="H411" i="1"/>
  <c r="U411" i="1"/>
  <c r="T411" i="1"/>
  <c r="P411" i="1"/>
  <c r="R411" i="1" s="1"/>
  <c r="S411" i="1" s="1"/>
  <c r="A412" i="1"/>
  <c r="D412" i="1" s="1"/>
  <c r="E412" i="1" s="1"/>
  <c r="F411" i="1"/>
  <c r="L343" i="1"/>
  <c r="M343" i="1" s="1"/>
  <c r="N343" i="1" s="1"/>
  <c r="O343" i="1" s="1"/>
  <c r="Q343" i="1" s="1"/>
  <c r="B343" i="1" s="1"/>
  <c r="K344" i="1"/>
  <c r="I409" i="1"/>
  <c r="G410" i="1"/>
  <c r="J667" i="1"/>
  <c r="C398" i="1" l="1"/>
  <c r="A413" i="1"/>
  <c r="D413" i="1" s="1"/>
  <c r="E413" i="1" s="1"/>
  <c r="P412" i="1"/>
  <c r="R412" i="1" s="1"/>
  <c r="S412" i="1" s="1"/>
  <c r="H412" i="1"/>
  <c r="T412" i="1"/>
  <c r="U412" i="1"/>
  <c r="F412" i="1"/>
  <c r="L344" i="1"/>
  <c r="M344" i="1" s="1"/>
  <c r="N344" i="1" s="1"/>
  <c r="O344" i="1" s="1"/>
  <c r="Q344" i="1" s="1"/>
  <c r="B344" i="1" s="1"/>
  <c r="K345" i="1"/>
  <c r="J668" i="1"/>
  <c r="I410" i="1"/>
  <c r="G411" i="1"/>
  <c r="C399" i="1" l="1"/>
  <c r="A414" i="1"/>
  <c r="D414" i="1" s="1"/>
  <c r="E414" i="1" s="1"/>
  <c r="H413" i="1"/>
  <c r="T413" i="1"/>
  <c r="U413" i="1"/>
  <c r="P413" i="1"/>
  <c r="R413" i="1" s="1"/>
  <c r="S413" i="1" s="1"/>
  <c r="F413" i="1"/>
  <c r="L345" i="1"/>
  <c r="M345" i="1" s="1"/>
  <c r="N345" i="1" s="1"/>
  <c r="O345" i="1" s="1"/>
  <c r="Q345" i="1" s="1"/>
  <c r="B345" i="1" s="1"/>
  <c r="K346" i="1"/>
  <c r="I411" i="1"/>
  <c r="G412" i="1"/>
  <c r="J669" i="1"/>
  <c r="C400" i="1" l="1"/>
  <c r="P414" i="1"/>
  <c r="R414" i="1" s="1"/>
  <c r="S414" i="1" s="1"/>
  <c r="U414" i="1"/>
  <c r="T414" i="1"/>
  <c r="H414" i="1"/>
  <c r="A415" i="1"/>
  <c r="D415" i="1" s="1"/>
  <c r="E415" i="1" s="1"/>
  <c r="F414" i="1"/>
  <c r="L346" i="1"/>
  <c r="M346" i="1" s="1"/>
  <c r="N346" i="1" s="1"/>
  <c r="O346" i="1" s="1"/>
  <c r="Q346" i="1" s="1"/>
  <c r="B346" i="1" s="1"/>
  <c r="K347" i="1"/>
  <c r="I412" i="1"/>
  <c r="G413" i="1"/>
  <c r="J670" i="1"/>
  <c r="C401" i="1" l="1"/>
  <c r="T415" i="1"/>
  <c r="U415" i="1"/>
  <c r="P415" i="1"/>
  <c r="R415" i="1" s="1"/>
  <c r="S415" i="1" s="1"/>
  <c r="H415" i="1"/>
  <c r="A416" i="1"/>
  <c r="D416" i="1" s="1"/>
  <c r="E416" i="1" s="1"/>
  <c r="F415" i="1"/>
  <c r="L347" i="1"/>
  <c r="M347" i="1" s="1"/>
  <c r="N347" i="1" s="1"/>
  <c r="O347" i="1" s="1"/>
  <c r="Q347" i="1" s="1"/>
  <c r="B347" i="1" s="1"/>
  <c r="K348" i="1"/>
  <c r="I413" i="1"/>
  <c r="G414" i="1"/>
  <c r="J671" i="1"/>
  <c r="C402" i="1" l="1"/>
  <c r="U416" i="1"/>
  <c r="H416" i="1"/>
  <c r="A417" i="1"/>
  <c r="D417" i="1" s="1"/>
  <c r="E417" i="1" s="1"/>
  <c r="P416" i="1"/>
  <c r="R416" i="1" s="1"/>
  <c r="S416" i="1" s="1"/>
  <c r="T416" i="1"/>
  <c r="F416" i="1"/>
  <c r="L348" i="1"/>
  <c r="M348" i="1" s="1"/>
  <c r="N348" i="1" s="1"/>
  <c r="O348" i="1" s="1"/>
  <c r="Q348" i="1" s="1"/>
  <c r="B348" i="1" s="1"/>
  <c r="K349" i="1"/>
  <c r="I414" i="1"/>
  <c r="G415" i="1"/>
  <c r="J672" i="1"/>
  <c r="C403" i="1" l="1"/>
  <c r="H417" i="1"/>
  <c r="A418" i="1"/>
  <c r="D418" i="1" s="1"/>
  <c r="E418" i="1" s="1"/>
  <c r="P417" i="1"/>
  <c r="R417" i="1" s="1"/>
  <c r="S417" i="1" s="1"/>
  <c r="U417" i="1"/>
  <c r="T417" i="1"/>
  <c r="F417" i="1"/>
  <c r="L349" i="1"/>
  <c r="M349" i="1" s="1"/>
  <c r="N349" i="1" s="1"/>
  <c r="O349" i="1" s="1"/>
  <c r="Q349" i="1" s="1"/>
  <c r="B349" i="1" s="1"/>
  <c r="K350" i="1"/>
  <c r="J673" i="1"/>
  <c r="I415" i="1"/>
  <c r="G416" i="1"/>
  <c r="C404" i="1" l="1"/>
  <c r="U418" i="1"/>
  <c r="H418" i="1"/>
  <c r="A419" i="1"/>
  <c r="D419" i="1" s="1"/>
  <c r="E419" i="1" s="1"/>
  <c r="P418" i="1"/>
  <c r="R418" i="1" s="1"/>
  <c r="S418" i="1" s="1"/>
  <c r="T418" i="1"/>
  <c r="F418" i="1"/>
  <c r="L350" i="1"/>
  <c r="M350" i="1" s="1"/>
  <c r="N350" i="1" s="1"/>
  <c r="O350" i="1" s="1"/>
  <c r="Q350" i="1" s="1"/>
  <c r="B350" i="1" s="1"/>
  <c r="K351" i="1"/>
  <c r="J674" i="1"/>
  <c r="I416" i="1"/>
  <c r="G417" i="1"/>
  <c r="C405" i="1" l="1"/>
  <c r="T419" i="1"/>
  <c r="A420" i="1"/>
  <c r="D420" i="1" s="1"/>
  <c r="E420" i="1" s="1"/>
  <c r="U419" i="1"/>
  <c r="P419" i="1"/>
  <c r="R419" i="1" s="1"/>
  <c r="S419" i="1" s="1"/>
  <c r="F419" i="1"/>
  <c r="L351" i="1"/>
  <c r="M351" i="1" s="1"/>
  <c r="N351" i="1" s="1"/>
  <c r="O351" i="1" s="1"/>
  <c r="Q351" i="1" s="1"/>
  <c r="B351" i="1" s="1"/>
  <c r="K352" i="1"/>
  <c r="I417" i="1"/>
  <c r="G418" i="1"/>
  <c r="H419" i="1" s="1"/>
  <c r="J675" i="1"/>
  <c r="C406" i="1" l="1"/>
  <c r="H420" i="1"/>
  <c r="U420" i="1"/>
  <c r="T420" i="1"/>
  <c r="A421" i="1"/>
  <c r="D421" i="1" s="1"/>
  <c r="E421" i="1" s="1"/>
  <c r="P420" i="1"/>
  <c r="R420" i="1" s="1"/>
  <c r="S420" i="1" s="1"/>
  <c r="F420" i="1"/>
  <c r="L352" i="1"/>
  <c r="M352" i="1" s="1"/>
  <c r="N352" i="1" s="1"/>
  <c r="O352" i="1" s="1"/>
  <c r="Q352" i="1" s="1"/>
  <c r="B352" i="1" s="1"/>
  <c r="K353" i="1"/>
  <c r="I418" i="1"/>
  <c r="G419" i="1"/>
  <c r="J676" i="1"/>
  <c r="C407" i="1" l="1"/>
  <c r="T421" i="1"/>
  <c r="U421" i="1"/>
  <c r="A422" i="1"/>
  <c r="D422" i="1" s="1"/>
  <c r="E422" i="1" s="1"/>
  <c r="H421" i="1"/>
  <c r="P421" i="1"/>
  <c r="R421" i="1" s="1"/>
  <c r="S421" i="1" s="1"/>
  <c r="F421" i="1"/>
  <c r="L353" i="1"/>
  <c r="M353" i="1" s="1"/>
  <c r="N353" i="1" s="1"/>
  <c r="O353" i="1" s="1"/>
  <c r="Q353" i="1" s="1"/>
  <c r="B353" i="1" s="1"/>
  <c r="K354" i="1"/>
  <c r="J677" i="1"/>
  <c r="I419" i="1"/>
  <c r="G420" i="1"/>
  <c r="C408" i="1" l="1"/>
  <c r="U422" i="1"/>
  <c r="A423" i="1"/>
  <c r="D423" i="1" s="1"/>
  <c r="E423" i="1" s="1"/>
  <c r="P422" i="1"/>
  <c r="R422" i="1" s="1"/>
  <c r="S422" i="1" s="1"/>
  <c r="T422" i="1"/>
  <c r="F422" i="1"/>
  <c r="L354" i="1"/>
  <c r="M354" i="1" s="1"/>
  <c r="N354" i="1" s="1"/>
  <c r="O354" i="1" s="1"/>
  <c r="Q354" i="1" s="1"/>
  <c r="B354" i="1" s="1"/>
  <c r="K355" i="1"/>
  <c r="I420" i="1"/>
  <c r="G421" i="1"/>
  <c r="H422" i="1" s="1"/>
  <c r="J678" i="1"/>
  <c r="C409" i="1" l="1"/>
  <c r="A424" i="1"/>
  <c r="D424" i="1" s="1"/>
  <c r="E424" i="1" s="1"/>
  <c r="T423" i="1"/>
  <c r="U423" i="1"/>
  <c r="P423" i="1"/>
  <c r="R423" i="1" s="1"/>
  <c r="S423" i="1" s="1"/>
  <c r="F423" i="1"/>
  <c r="L355" i="1"/>
  <c r="M355" i="1" s="1"/>
  <c r="N355" i="1" s="1"/>
  <c r="O355" i="1" s="1"/>
  <c r="Q355" i="1" s="1"/>
  <c r="B355" i="1" s="1"/>
  <c r="K356" i="1"/>
  <c r="J679" i="1"/>
  <c r="I421" i="1"/>
  <c r="G422" i="1"/>
  <c r="H423" i="1" s="1"/>
  <c r="S409" i="1" l="1"/>
  <c r="C410" i="1" s="1"/>
  <c r="H424" i="1"/>
  <c r="A425" i="1"/>
  <c r="D425" i="1" s="1"/>
  <c r="E425" i="1" s="1"/>
  <c r="T424" i="1"/>
  <c r="U424" i="1"/>
  <c r="P424" i="1"/>
  <c r="R424" i="1" s="1"/>
  <c r="S424" i="1" s="1"/>
  <c r="F424" i="1"/>
  <c r="L356" i="1"/>
  <c r="M356" i="1" s="1"/>
  <c r="N356" i="1" s="1"/>
  <c r="O356" i="1" s="1"/>
  <c r="Q356" i="1" s="1"/>
  <c r="B356" i="1" s="1"/>
  <c r="K357" i="1"/>
  <c r="I422" i="1"/>
  <c r="G423" i="1"/>
  <c r="J680" i="1"/>
  <c r="C411" i="1" l="1"/>
  <c r="P425" i="1"/>
  <c r="R425" i="1" s="1"/>
  <c r="S425" i="1" s="1"/>
  <c r="T425" i="1"/>
  <c r="U425" i="1"/>
  <c r="A426" i="1"/>
  <c r="D426" i="1" s="1"/>
  <c r="E426" i="1" s="1"/>
  <c r="F425" i="1"/>
  <c r="L357" i="1"/>
  <c r="M357" i="1" s="1"/>
  <c r="N357" i="1" s="1"/>
  <c r="O357" i="1" s="1"/>
  <c r="Q357" i="1" s="1"/>
  <c r="B357" i="1" s="1"/>
  <c r="K358" i="1"/>
  <c r="J681" i="1"/>
  <c r="I423" i="1"/>
  <c r="G424" i="1"/>
  <c r="H425" i="1" s="1"/>
  <c r="C412" i="1" l="1"/>
  <c r="H426" i="1"/>
  <c r="U426" i="1"/>
  <c r="T426" i="1"/>
  <c r="A427" i="1"/>
  <c r="D427" i="1" s="1"/>
  <c r="E427" i="1" s="1"/>
  <c r="P426" i="1"/>
  <c r="R426" i="1" s="1"/>
  <c r="S426" i="1" s="1"/>
  <c r="F426" i="1"/>
  <c r="L358" i="1"/>
  <c r="M358" i="1" s="1"/>
  <c r="N358" i="1" s="1"/>
  <c r="O358" i="1" s="1"/>
  <c r="Q358" i="1" s="1"/>
  <c r="B358" i="1" s="1"/>
  <c r="K359" i="1"/>
  <c r="J682" i="1"/>
  <c r="I424" i="1"/>
  <c r="G425" i="1"/>
  <c r="C413" i="1" l="1"/>
  <c r="U427" i="1"/>
  <c r="H427" i="1"/>
  <c r="A428" i="1"/>
  <c r="D428" i="1" s="1"/>
  <c r="E428" i="1" s="1"/>
  <c r="T427" i="1"/>
  <c r="P427" i="1"/>
  <c r="R427" i="1" s="1"/>
  <c r="S427" i="1" s="1"/>
  <c r="F427" i="1"/>
  <c r="L359" i="1"/>
  <c r="M359" i="1" s="1"/>
  <c r="N359" i="1" s="1"/>
  <c r="O359" i="1" s="1"/>
  <c r="Q359" i="1" s="1"/>
  <c r="B359" i="1" s="1"/>
  <c r="K360" i="1"/>
  <c r="I425" i="1"/>
  <c r="G426" i="1"/>
  <c r="J683" i="1"/>
  <c r="C414" i="1" l="1"/>
  <c r="T428" i="1"/>
  <c r="U428" i="1"/>
  <c r="P428" i="1"/>
  <c r="R428" i="1" s="1"/>
  <c r="S428" i="1" s="1"/>
  <c r="A429" i="1"/>
  <c r="D429" i="1" s="1"/>
  <c r="E429" i="1" s="1"/>
  <c r="F428" i="1"/>
  <c r="L360" i="1"/>
  <c r="M360" i="1" s="1"/>
  <c r="N360" i="1" s="1"/>
  <c r="O360" i="1" s="1"/>
  <c r="Q360" i="1" s="1"/>
  <c r="B360" i="1" s="1"/>
  <c r="K361" i="1"/>
  <c r="I426" i="1"/>
  <c r="G427" i="1"/>
  <c r="H428" i="1" s="1"/>
  <c r="J684" i="1"/>
  <c r="C415" i="1" l="1"/>
  <c r="H429" i="1"/>
  <c r="A430" i="1"/>
  <c r="D430" i="1" s="1"/>
  <c r="E430" i="1" s="1"/>
  <c r="U429" i="1"/>
  <c r="P429" i="1"/>
  <c r="R429" i="1" s="1"/>
  <c r="S429" i="1" s="1"/>
  <c r="T429" i="1"/>
  <c r="F429" i="1"/>
  <c r="L361" i="1"/>
  <c r="M361" i="1" s="1"/>
  <c r="N361" i="1" s="1"/>
  <c r="O361" i="1" s="1"/>
  <c r="Q361" i="1" s="1"/>
  <c r="B361" i="1" s="1"/>
  <c r="K362" i="1"/>
  <c r="I427" i="1"/>
  <c r="G428" i="1"/>
  <c r="J685" i="1"/>
  <c r="C416" i="1" l="1"/>
  <c r="P430" i="1"/>
  <c r="R430" i="1" s="1"/>
  <c r="T430" i="1"/>
  <c r="U430" i="1"/>
  <c r="A431" i="1"/>
  <c r="D431" i="1" s="1"/>
  <c r="E431" i="1" s="1"/>
  <c r="F430" i="1"/>
  <c r="L362" i="1"/>
  <c r="M362" i="1" s="1"/>
  <c r="N362" i="1" s="1"/>
  <c r="O362" i="1" s="1"/>
  <c r="Q362" i="1" s="1"/>
  <c r="B362" i="1" s="1"/>
  <c r="K363" i="1"/>
  <c r="I428" i="1"/>
  <c r="G429" i="1"/>
  <c r="H430" i="1" s="1"/>
  <c r="J686" i="1"/>
  <c r="C417" i="1" l="1"/>
  <c r="T431" i="1"/>
  <c r="A432" i="1"/>
  <c r="D432" i="1" s="1"/>
  <c r="E432" i="1" s="1"/>
  <c r="P431" i="1"/>
  <c r="R431" i="1" s="1"/>
  <c r="S431" i="1" s="1"/>
  <c r="U431" i="1"/>
  <c r="F431" i="1"/>
  <c r="L363" i="1"/>
  <c r="M363" i="1" s="1"/>
  <c r="N363" i="1" s="1"/>
  <c r="O363" i="1" s="1"/>
  <c r="Q363" i="1" s="1"/>
  <c r="B363" i="1" s="1"/>
  <c r="K364" i="1"/>
  <c r="J687" i="1"/>
  <c r="I429" i="1"/>
  <c r="G430" i="1"/>
  <c r="H431" i="1" s="1"/>
  <c r="C418" i="1" l="1"/>
  <c r="T432" i="1"/>
  <c r="H432" i="1"/>
  <c r="U432" i="1"/>
  <c r="P432" i="1"/>
  <c r="R432" i="1" s="1"/>
  <c r="S432" i="1" s="1"/>
  <c r="A433" i="1"/>
  <c r="D433" i="1" s="1"/>
  <c r="E433" i="1" s="1"/>
  <c r="F432" i="1"/>
  <c r="L364" i="1"/>
  <c r="M364" i="1" s="1"/>
  <c r="N364" i="1" s="1"/>
  <c r="O364" i="1" s="1"/>
  <c r="Q364" i="1" s="1"/>
  <c r="B364" i="1" s="1"/>
  <c r="K365" i="1"/>
  <c r="I430" i="1"/>
  <c r="G431" i="1"/>
  <c r="J688" i="1"/>
  <c r="C419" i="1" l="1"/>
  <c r="H433" i="1"/>
  <c r="T433" i="1"/>
  <c r="P433" i="1"/>
  <c r="R433" i="1" s="1"/>
  <c r="S433" i="1" s="1"/>
  <c r="A434" i="1"/>
  <c r="D434" i="1" s="1"/>
  <c r="E434" i="1" s="1"/>
  <c r="U433" i="1"/>
  <c r="F433" i="1"/>
  <c r="L365" i="1"/>
  <c r="M365" i="1" s="1"/>
  <c r="N365" i="1" s="1"/>
  <c r="O365" i="1" s="1"/>
  <c r="Q365" i="1" s="1"/>
  <c r="B365" i="1" s="1"/>
  <c r="K366" i="1"/>
  <c r="J689" i="1"/>
  <c r="I431" i="1"/>
  <c r="G432" i="1"/>
  <c r="C420" i="1" l="1"/>
  <c r="T434" i="1"/>
  <c r="H434" i="1"/>
  <c r="U434" i="1"/>
  <c r="A435" i="1"/>
  <c r="D435" i="1" s="1"/>
  <c r="E435" i="1" s="1"/>
  <c r="P434" i="1"/>
  <c r="R434" i="1" s="1"/>
  <c r="S434" i="1" s="1"/>
  <c r="F434" i="1"/>
  <c r="L366" i="1"/>
  <c r="M366" i="1" s="1"/>
  <c r="N366" i="1" s="1"/>
  <c r="O366" i="1" s="1"/>
  <c r="Q366" i="1" s="1"/>
  <c r="B366" i="1" s="1"/>
  <c r="K367" i="1"/>
  <c r="I432" i="1"/>
  <c r="G433" i="1"/>
  <c r="J690" i="1"/>
  <c r="C421" i="1" l="1"/>
  <c r="U435" i="1"/>
  <c r="T435" i="1"/>
  <c r="A436" i="1"/>
  <c r="D436" i="1" s="1"/>
  <c r="E436" i="1" s="1"/>
  <c r="P435" i="1"/>
  <c r="R435" i="1" s="1"/>
  <c r="S435" i="1" s="1"/>
  <c r="H435" i="1"/>
  <c r="F435" i="1"/>
  <c r="L367" i="1"/>
  <c r="M367" i="1" s="1"/>
  <c r="N367" i="1" s="1"/>
  <c r="O367" i="1" s="1"/>
  <c r="Q367" i="1" s="1"/>
  <c r="B367" i="1" s="1"/>
  <c r="K368" i="1"/>
  <c r="J691" i="1"/>
  <c r="I433" i="1"/>
  <c r="G434" i="1"/>
  <c r="C422" i="1" l="1"/>
  <c r="H436" i="1"/>
  <c r="P436" i="1"/>
  <c r="R436" i="1" s="1"/>
  <c r="S436" i="1" s="1"/>
  <c r="T436" i="1"/>
  <c r="U436" i="1"/>
  <c r="A437" i="1"/>
  <c r="D437" i="1" s="1"/>
  <c r="E437" i="1" s="1"/>
  <c r="F436" i="1"/>
  <c r="L368" i="1"/>
  <c r="M368" i="1" s="1"/>
  <c r="N368" i="1" s="1"/>
  <c r="O368" i="1" s="1"/>
  <c r="Q368" i="1" s="1"/>
  <c r="B368" i="1" s="1"/>
  <c r="K369" i="1"/>
  <c r="I434" i="1"/>
  <c r="G435" i="1"/>
  <c r="J692" i="1"/>
  <c r="C423" i="1" l="1"/>
  <c r="H437" i="1"/>
  <c r="T437" i="1"/>
  <c r="P437" i="1"/>
  <c r="R437" i="1" s="1"/>
  <c r="S437" i="1" s="1"/>
  <c r="A438" i="1"/>
  <c r="D438" i="1" s="1"/>
  <c r="E438" i="1" s="1"/>
  <c r="U437" i="1"/>
  <c r="F437" i="1"/>
  <c r="L369" i="1"/>
  <c r="M369" i="1" s="1"/>
  <c r="N369" i="1" s="1"/>
  <c r="O369" i="1" s="1"/>
  <c r="Q369" i="1" s="1"/>
  <c r="B369" i="1" s="1"/>
  <c r="K370" i="1"/>
  <c r="I435" i="1"/>
  <c r="G436" i="1"/>
  <c r="J693" i="1"/>
  <c r="C424" i="1" l="1"/>
  <c r="T438" i="1"/>
  <c r="A439" i="1"/>
  <c r="D439" i="1" s="1"/>
  <c r="E439" i="1" s="1"/>
  <c r="P438" i="1"/>
  <c r="R438" i="1" s="1"/>
  <c r="S438" i="1" s="1"/>
  <c r="H438" i="1"/>
  <c r="U438" i="1"/>
  <c r="F438" i="1"/>
  <c r="L370" i="1"/>
  <c r="M370" i="1" s="1"/>
  <c r="N370" i="1" s="1"/>
  <c r="O370" i="1" s="1"/>
  <c r="Q370" i="1" s="1"/>
  <c r="B370" i="1" s="1"/>
  <c r="K371" i="1"/>
  <c r="J694" i="1"/>
  <c r="I436" i="1"/>
  <c r="G437" i="1"/>
  <c r="C425" i="1" l="1"/>
  <c r="U439" i="1"/>
  <c r="T439" i="1"/>
  <c r="A440" i="1"/>
  <c r="D440" i="1" s="1"/>
  <c r="E440" i="1" s="1"/>
  <c r="P439" i="1"/>
  <c r="R439" i="1" s="1"/>
  <c r="S439" i="1" s="1"/>
  <c r="H439" i="1"/>
  <c r="F439" i="1"/>
  <c r="L371" i="1"/>
  <c r="M371" i="1" s="1"/>
  <c r="N371" i="1" s="1"/>
  <c r="O371" i="1" s="1"/>
  <c r="Q371" i="1" s="1"/>
  <c r="B371" i="1" s="1"/>
  <c r="K372" i="1"/>
  <c r="I437" i="1"/>
  <c r="G438" i="1"/>
  <c r="J695" i="1"/>
  <c r="C426" i="1" l="1"/>
  <c r="T440" i="1"/>
  <c r="U440" i="1"/>
  <c r="A441" i="1"/>
  <c r="D441" i="1" s="1"/>
  <c r="E441" i="1" s="1"/>
  <c r="P440" i="1"/>
  <c r="R440" i="1" s="1"/>
  <c r="S440" i="1" s="1"/>
  <c r="F440" i="1"/>
  <c r="L372" i="1"/>
  <c r="M372" i="1" s="1"/>
  <c r="N372" i="1" s="1"/>
  <c r="O372" i="1" s="1"/>
  <c r="Q372" i="1" s="1"/>
  <c r="B372" i="1" s="1"/>
  <c r="K373" i="1"/>
  <c r="I438" i="1"/>
  <c r="G439" i="1"/>
  <c r="H440" i="1" s="1"/>
  <c r="J696" i="1"/>
  <c r="C427" i="1" l="1"/>
  <c r="H441" i="1"/>
  <c r="T441" i="1"/>
  <c r="P441" i="1"/>
  <c r="R441" i="1" s="1"/>
  <c r="S441" i="1" s="1"/>
  <c r="U441" i="1"/>
  <c r="A442" i="1"/>
  <c r="D442" i="1" s="1"/>
  <c r="E442" i="1" s="1"/>
  <c r="F441" i="1"/>
  <c r="L373" i="1"/>
  <c r="M373" i="1" s="1"/>
  <c r="N373" i="1" s="1"/>
  <c r="O373" i="1" s="1"/>
  <c r="Q373" i="1" s="1"/>
  <c r="B373" i="1" s="1"/>
  <c r="K374" i="1"/>
  <c r="I439" i="1"/>
  <c r="G440" i="1"/>
  <c r="J697" i="1"/>
  <c r="C428" i="1" l="1"/>
  <c r="U442" i="1"/>
  <c r="T442" i="1"/>
  <c r="H442" i="1"/>
  <c r="P442" i="1"/>
  <c r="R442" i="1" s="1"/>
  <c r="S442" i="1" s="1"/>
  <c r="A443" i="1"/>
  <c r="D443" i="1" s="1"/>
  <c r="E443" i="1" s="1"/>
  <c r="F442" i="1"/>
  <c r="L374" i="1"/>
  <c r="M374" i="1" s="1"/>
  <c r="N374" i="1" s="1"/>
  <c r="O374" i="1" s="1"/>
  <c r="Q374" i="1" s="1"/>
  <c r="B374" i="1" s="1"/>
  <c r="K375" i="1"/>
  <c r="J698" i="1"/>
  <c r="I440" i="1"/>
  <c r="G441" i="1"/>
  <c r="C429" i="1" l="1"/>
  <c r="H443" i="1"/>
  <c r="T443" i="1"/>
  <c r="U443" i="1"/>
  <c r="A444" i="1"/>
  <c r="D444" i="1" s="1"/>
  <c r="E444" i="1" s="1"/>
  <c r="P443" i="1"/>
  <c r="R443" i="1" s="1"/>
  <c r="S443" i="1" s="1"/>
  <c r="F443" i="1"/>
  <c r="L375" i="1"/>
  <c r="M375" i="1" s="1"/>
  <c r="N375" i="1" s="1"/>
  <c r="O375" i="1" s="1"/>
  <c r="Q375" i="1" s="1"/>
  <c r="B375" i="1" s="1"/>
  <c r="K376" i="1"/>
  <c r="J699" i="1"/>
  <c r="I441" i="1"/>
  <c r="G442" i="1"/>
  <c r="C430" i="1" l="1"/>
  <c r="U444" i="1"/>
  <c r="A445" i="1"/>
  <c r="D445" i="1" s="1"/>
  <c r="E445" i="1" s="1"/>
  <c r="P444" i="1"/>
  <c r="R444" i="1" s="1"/>
  <c r="S444" i="1" s="1"/>
  <c r="T444" i="1"/>
  <c r="F444" i="1"/>
  <c r="L376" i="1"/>
  <c r="M376" i="1" s="1"/>
  <c r="N376" i="1" s="1"/>
  <c r="O376" i="1" s="1"/>
  <c r="Q376" i="1" s="1"/>
  <c r="B376" i="1" s="1"/>
  <c r="K377" i="1"/>
  <c r="I442" i="1"/>
  <c r="G443" i="1"/>
  <c r="H444" i="1" s="1"/>
  <c r="J700" i="1"/>
  <c r="S430" i="1" l="1"/>
  <c r="C431" i="1" s="1"/>
  <c r="P445" i="1"/>
  <c r="R445" i="1" s="1"/>
  <c r="S445" i="1" s="1"/>
  <c r="U445" i="1"/>
  <c r="T445" i="1"/>
  <c r="A446" i="1"/>
  <c r="D446" i="1" s="1"/>
  <c r="E446" i="1" s="1"/>
  <c r="F445" i="1"/>
  <c r="L377" i="1"/>
  <c r="M377" i="1" s="1"/>
  <c r="N377" i="1" s="1"/>
  <c r="O377" i="1" s="1"/>
  <c r="Q377" i="1" s="1"/>
  <c r="B377" i="1" s="1"/>
  <c r="K378" i="1"/>
  <c r="I443" i="1"/>
  <c r="G444" i="1"/>
  <c r="H445" i="1" s="1"/>
  <c r="J701" i="1"/>
  <c r="C432" i="1" l="1"/>
  <c r="H446" i="1"/>
  <c r="P446" i="1"/>
  <c r="R446" i="1" s="1"/>
  <c r="S446" i="1" s="1"/>
  <c r="A447" i="1"/>
  <c r="D447" i="1" s="1"/>
  <c r="E447" i="1" s="1"/>
  <c r="T446" i="1"/>
  <c r="U446" i="1"/>
  <c r="F446" i="1"/>
  <c r="L378" i="1"/>
  <c r="M378" i="1" s="1"/>
  <c r="N378" i="1" s="1"/>
  <c r="O378" i="1" s="1"/>
  <c r="Q378" i="1" s="1"/>
  <c r="B378" i="1" s="1"/>
  <c r="K379" i="1"/>
  <c r="I444" i="1"/>
  <c r="G445" i="1"/>
  <c r="J702" i="1"/>
  <c r="C433" i="1" l="1"/>
  <c r="A448" i="1"/>
  <c r="D448" i="1" s="1"/>
  <c r="E448" i="1" s="1"/>
  <c r="U447" i="1"/>
  <c r="P447" i="1"/>
  <c r="R447" i="1" s="1"/>
  <c r="S447" i="1" s="1"/>
  <c r="T447" i="1"/>
  <c r="F447" i="1"/>
  <c r="L379" i="1"/>
  <c r="M379" i="1" s="1"/>
  <c r="N379" i="1" s="1"/>
  <c r="O379" i="1" s="1"/>
  <c r="Q379" i="1" s="1"/>
  <c r="B379" i="1" s="1"/>
  <c r="K380" i="1"/>
  <c r="J703" i="1"/>
  <c r="I445" i="1"/>
  <c r="G446" i="1"/>
  <c r="H447" i="1" s="1"/>
  <c r="C434" i="1" l="1"/>
  <c r="H448" i="1"/>
  <c r="A449" i="1"/>
  <c r="D449" i="1" s="1"/>
  <c r="E449" i="1" s="1"/>
  <c r="U448" i="1"/>
  <c r="P448" i="1"/>
  <c r="R448" i="1" s="1"/>
  <c r="S448" i="1" s="1"/>
  <c r="T448" i="1"/>
  <c r="F448" i="1"/>
  <c r="L380" i="1"/>
  <c r="M380" i="1" s="1"/>
  <c r="N380" i="1" s="1"/>
  <c r="O380" i="1" s="1"/>
  <c r="Q380" i="1" s="1"/>
  <c r="B380" i="1" s="1"/>
  <c r="K381" i="1"/>
  <c r="J704" i="1"/>
  <c r="I446" i="1"/>
  <c r="G447" i="1"/>
  <c r="C435" i="1" l="1"/>
  <c r="U449" i="1"/>
  <c r="T449" i="1"/>
  <c r="A450" i="1"/>
  <c r="D450" i="1" s="1"/>
  <c r="E450" i="1" s="1"/>
  <c r="P449" i="1"/>
  <c r="R449" i="1" s="1"/>
  <c r="S449" i="1" s="1"/>
  <c r="H449" i="1"/>
  <c r="F449" i="1"/>
  <c r="L381" i="1"/>
  <c r="M381" i="1" s="1"/>
  <c r="N381" i="1" s="1"/>
  <c r="O381" i="1" s="1"/>
  <c r="Q381" i="1" s="1"/>
  <c r="B381" i="1" s="1"/>
  <c r="K382" i="1"/>
  <c r="I447" i="1"/>
  <c r="G448" i="1"/>
  <c r="J705" i="1"/>
  <c r="C436" i="1" l="1"/>
  <c r="H450" i="1"/>
  <c r="T450" i="1"/>
  <c r="A451" i="1"/>
  <c r="D451" i="1" s="1"/>
  <c r="E451" i="1" s="1"/>
  <c r="U450" i="1"/>
  <c r="P450" i="1"/>
  <c r="R450" i="1" s="1"/>
  <c r="S450" i="1" s="1"/>
  <c r="F450" i="1"/>
  <c r="L382" i="1"/>
  <c r="M382" i="1" s="1"/>
  <c r="N382" i="1" s="1"/>
  <c r="O382" i="1" s="1"/>
  <c r="Q382" i="1" s="1"/>
  <c r="B382" i="1" s="1"/>
  <c r="K383" i="1"/>
  <c r="J706" i="1"/>
  <c r="I448" i="1"/>
  <c r="G449" i="1"/>
  <c r="C437" i="1" l="1"/>
  <c r="U451" i="1"/>
  <c r="A452" i="1"/>
  <c r="D452" i="1" s="1"/>
  <c r="E452" i="1" s="1"/>
  <c r="P451" i="1"/>
  <c r="R451" i="1" s="1"/>
  <c r="S451" i="1" s="1"/>
  <c r="T451" i="1"/>
  <c r="F451" i="1"/>
  <c r="L383" i="1"/>
  <c r="M383" i="1" s="1"/>
  <c r="N383" i="1" s="1"/>
  <c r="O383" i="1" s="1"/>
  <c r="Q383" i="1" s="1"/>
  <c r="B383" i="1" s="1"/>
  <c r="K384" i="1"/>
  <c r="I449" i="1"/>
  <c r="G450" i="1"/>
  <c r="H451" i="1" s="1"/>
  <c r="J707" i="1"/>
  <c r="C438" i="1" l="1"/>
  <c r="T452" i="1"/>
  <c r="A453" i="1"/>
  <c r="D453" i="1" s="1"/>
  <c r="E453" i="1" s="1"/>
  <c r="U452" i="1"/>
  <c r="P452" i="1"/>
  <c r="R452" i="1" s="1"/>
  <c r="S452" i="1" s="1"/>
  <c r="F452" i="1"/>
  <c r="L384" i="1"/>
  <c r="M384" i="1" s="1"/>
  <c r="N384" i="1" s="1"/>
  <c r="O384" i="1" s="1"/>
  <c r="Q384" i="1" s="1"/>
  <c r="B384" i="1" s="1"/>
  <c r="K385" i="1"/>
  <c r="I450" i="1"/>
  <c r="G451" i="1"/>
  <c r="H452" i="1" s="1"/>
  <c r="J708" i="1"/>
  <c r="C439" i="1" l="1"/>
  <c r="P453" i="1"/>
  <c r="R453" i="1" s="1"/>
  <c r="U453" i="1"/>
  <c r="T453" i="1"/>
  <c r="A454" i="1"/>
  <c r="D454" i="1" s="1"/>
  <c r="E454" i="1" s="1"/>
  <c r="F453" i="1"/>
  <c r="L385" i="1"/>
  <c r="M385" i="1" s="1"/>
  <c r="N385" i="1" s="1"/>
  <c r="O385" i="1" s="1"/>
  <c r="Q385" i="1" s="1"/>
  <c r="B385" i="1" s="1"/>
  <c r="K386" i="1"/>
  <c r="J709" i="1"/>
  <c r="I451" i="1"/>
  <c r="G452" i="1"/>
  <c r="H453" i="1" s="1"/>
  <c r="C440" i="1" l="1"/>
  <c r="T454" i="1"/>
  <c r="U454" i="1"/>
  <c r="A455" i="1"/>
  <c r="D455" i="1" s="1"/>
  <c r="E455" i="1" s="1"/>
  <c r="P454" i="1"/>
  <c r="R454" i="1" s="1"/>
  <c r="S454" i="1" s="1"/>
  <c r="F454" i="1"/>
  <c r="L386" i="1"/>
  <c r="M386" i="1" s="1"/>
  <c r="N386" i="1" s="1"/>
  <c r="O386" i="1" s="1"/>
  <c r="Q386" i="1" s="1"/>
  <c r="B386" i="1" s="1"/>
  <c r="K387" i="1"/>
  <c r="I452" i="1"/>
  <c r="G453" i="1"/>
  <c r="H454" i="1" s="1"/>
  <c r="J710" i="1"/>
  <c r="C441" i="1" l="1"/>
  <c r="T455" i="1"/>
  <c r="U455" i="1"/>
  <c r="H455" i="1"/>
  <c r="P455" i="1"/>
  <c r="R455" i="1" s="1"/>
  <c r="S455" i="1" s="1"/>
  <c r="A456" i="1"/>
  <c r="D456" i="1" s="1"/>
  <c r="E456" i="1" s="1"/>
  <c r="F455" i="1"/>
  <c r="L387" i="1"/>
  <c r="M387" i="1" s="1"/>
  <c r="N387" i="1" s="1"/>
  <c r="O387" i="1" s="1"/>
  <c r="Q387" i="1" s="1"/>
  <c r="B387" i="1" s="1"/>
  <c r="K388" i="1"/>
  <c r="J711" i="1"/>
  <c r="I453" i="1"/>
  <c r="G454" i="1"/>
  <c r="C442" i="1" l="1"/>
  <c r="H456" i="1"/>
  <c r="U456" i="1"/>
  <c r="T456" i="1"/>
  <c r="P456" i="1"/>
  <c r="R456" i="1" s="1"/>
  <c r="S456" i="1" s="1"/>
  <c r="A457" i="1"/>
  <c r="D457" i="1" s="1"/>
  <c r="E457" i="1" s="1"/>
  <c r="F456" i="1"/>
  <c r="L388" i="1"/>
  <c r="M388" i="1" s="1"/>
  <c r="N388" i="1" s="1"/>
  <c r="O388" i="1" s="1"/>
  <c r="Q388" i="1" s="1"/>
  <c r="B388" i="1" s="1"/>
  <c r="K389" i="1"/>
  <c r="I454" i="1"/>
  <c r="G455" i="1"/>
  <c r="J712" i="1"/>
  <c r="C443" i="1" l="1"/>
  <c r="T457" i="1"/>
  <c r="A458" i="1"/>
  <c r="D458" i="1" s="1"/>
  <c r="E458" i="1" s="1"/>
  <c r="P457" i="1"/>
  <c r="R457" i="1" s="1"/>
  <c r="S457" i="1" s="1"/>
  <c r="H457" i="1"/>
  <c r="U457" i="1"/>
  <c r="F457" i="1"/>
  <c r="L389" i="1"/>
  <c r="M389" i="1" s="1"/>
  <c r="N389" i="1" s="1"/>
  <c r="O389" i="1" s="1"/>
  <c r="Q389" i="1" s="1"/>
  <c r="B389" i="1" s="1"/>
  <c r="K390" i="1"/>
  <c r="I455" i="1"/>
  <c r="G456" i="1"/>
  <c r="J713" i="1"/>
  <c r="C444" i="1" l="1"/>
  <c r="H458" i="1"/>
  <c r="U458" i="1"/>
  <c r="T458" i="1"/>
  <c r="A459" i="1"/>
  <c r="D459" i="1" s="1"/>
  <c r="E459" i="1" s="1"/>
  <c r="P458" i="1"/>
  <c r="R458" i="1" s="1"/>
  <c r="S458" i="1" s="1"/>
  <c r="F458" i="1"/>
  <c r="L390" i="1"/>
  <c r="M390" i="1" s="1"/>
  <c r="N390" i="1" s="1"/>
  <c r="O390" i="1" s="1"/>
  <c r="Q390" i="1" s="1"/>
  <c r="B390" i="1" s="1"/>
  <c r="K391" i="1"/>
  <c r="J714" i="1"/>
  <c r="I456" i="1"/>
  <c r="G457" i="1"/>
  <c r="C445" i="1" l="1"/>
  <c r="U459" i="1"/>
  <c r="H459" i="1"/>
  <c r="A460" i="1"/>
  <c r="D460" i="1" s="1"/>
  <c r="E460" i="1" s="1"/>
  <c r="P459" i="1"/>
  <c r="R459" i="1" s="1"/>
  <c r="S459" i="1" s="1"/>
  <c r="T459" i="1"/>
  <c r="F459" i="1"/>
  <c r="L391" i="1"/>
  <c r="M391" i="1" s="1"/>
  <c r="N391" i="1" s="1"/>
  <c r="O391" i="1" s="1"/>
  <c r="Q391" i="1" s="1"/>
  <c r="B391" i="1" s="1"/>
  <c r="K392" i="1"/>
  <c r="I457" i="1"/>
  <c r="G458" i="1"/>
  <c r="J715" i="1"/>
  <c r="C446" i="1" l="1"/>
  <c r="H460" i="1"/>
  <c r="A461" i="1"/>
  <c r="D461" i="1" s="1"/>
  <c r="E461" i="1" s="1"/>
  <c r="P460" i="1"/>
  <c r="R460" i="1" s="1"/>
  <c r="S460" i="1" s="1"/>
  <c r="U460" i="1"/>
  <c r="T460" i="1"/>
  <c r="F460" i="1"/>
  <c r="L392" i="1"/>
  <c r="M392" i="1" s="1"/>
  <c r="N392" i="1" s="1"/>
  <c r="O392" i="1" s="1"/>
  <c r="Q392" i="1" s="1"/>
  <c r="B392" i="1" s="1"/>
  <c r="K393" i="1"/>
  <c r="I458" i="1"/>
  <c r="G459" i="1"/>
  <c r="J716" i="1"/>
  <c r="C447" i="1" l="1"/>
  <c r="U461" i="1"/>
  <c r="H461" i="1"/>
  <c r="T461" i="1"/>
  <c r="P461" i="1"/>
  <c r="R461" i="1" s="1"/>
  <c r="S461" i="1" s="1"/>
  <c r="A462" i="1"/>
  <c r="D462" i="1" s="1"/>
  <c r="E462" i="1" s="1"/>
  <c r="F461" i="1"/>
  <c r="L393" i="1"/>
  <c r="M393" i="1" s="1"/>
  <c r="N393" i="1" s="1"/>
  <c r="O393" i="1" s="1"/>
  <c r="Q393" i="1" s="1"/>
  <c r="B393" i="1" s="1"/>
  <c r="K394" i="1"/>
  <c r="I459" i="1"/>
  <c r="G460" i="1"/>
  <c r="J717" i="1"/>
  <c r="C448" i="1" l="1"/>
  <c r="T462" i="1"/>
  <c r="U462" i="1"/>
  <c r="A463" i="1"/>
  <c r="D463" i="1" s="1"/>
  <c r="E463" i="1" s="1"/>
  <c r="P462" i="1"/>
  <c r="R462" i="1" s="1"/>
  <c r="S462" i="1" s="1"/>
  <c r="F462" i="1"/>
  <c r="L394" i="1"/>
  <c r="M394" i="1" s="1"/>
  <c r="N394" i="1" s="1"/>
  <c r="O394" i="1" s="1"/>
  <c r="Q394" i="1" s="1"/>
  <c r="B394" i="1" s="1"/>
  <c r="K395" i="1"/>
  <c r="J718" i="1"/>
  <c r="I460" i="1"/>
  <c r="G461" i="1"/>
  <c r="H462" i="1" s="1"/>
  <c r="C449" i="1" l="1"/>
  <c r="H463" i="1"/>
  <c r="T463" i="1"/>
  <c r="P463" i="1"/>
  <c r="R463" i="1" s="1"/>
  <c r="S463" i="1" s="1"/>
  <c r="U463" i="1"/>
  <c r="A464" i="1"/>
  <c r="D464" i="1" s="1"/>
  <c r="E464" i="1" s="1"/>
  <c r="F463" i="1"/>
  <c r="L395" i="1"/>
  <c r="M395" i="1" s="1"/>
  <c r="N395" i="1" s="1"/>
  <c r="O395" i="1" s="1"/>
  <c r="Q395" i="1" s="1"/>
  <c r="B395" i="1" s="1"/>
  <c r="K396" i="1"/>
  <c r="I461" i="1"/>
  <c r="G462" i="1"/>
  <c r="J719" i="1"/>
  <c r="C450" i="1" l="1"/>
  <c r="A465" i="1"/>
  <c r="D465" i="1" s="1"/>
  <c r="E465" i="1" s="1"/>
  <c r="H464" i="1"/>
  <c r="U464" i="1"/>
  <c r="T464" i="1"/>
  <c r="P464" i="1"/>
  <c r="R464" i="1" s="1"/>
  <c r="S464" i="1" s="1"/>
  <c r="F464" i="1"/>
  <c r="L396" i="1"/>
  <c r="M396" i="1" s="1"/>
  <c r="N396" i="1" s="1"/>
  <c r="O396" i="1" s="1"/>
  <c r="Q396" i="1" s="1"/>
  <c r="B396" i="1" s="1"/>
  <c r="K397" i="1"/>
  <c r="I462" i="1"/>
  <c r="G463" i="1"/>
  <c r="J720" i="1"/>
  <c r="C451" i="1" l="1"/>
  <c r="T465" i="1"/>
  <c r="U465" i="1"/>
  <c r="A466" i="1"/>
  <c r="D466" i="1" s="1"/>
  <c r="E466" i="1" s="1"/>
  <c r="P465" i="1"/>
  <c r="R465" i="1" s="1"/>
  <c r="S465" i="1" s="1"/>
  <c r="F465" i="1"/>
  <c r="L397" i="1"/>
  <c r="M397" i="1" s="1"/>
  <c r="N397" i="1" s="1"/>
  <c r="O397" i="1" s="1"/>
  <c r="Q397" i="1" s="1"/>
  <c r="B397" i="1" s="1"/>
  <c r="K398" i="1"/>
  <c r="J721" i="1"/>
  <c r="I463" i="1"/>
  <c r="G464" i="1"/>
  <c r="H465" i="1" s="1"/>
  <c r="C452" i="1" l="1"/>
  <c r="T466" i="1"/>
  <c r="A467" i="1"/>
  <c r="D467" i="1" s="1"/>
  <c r="E467" i="1" s="1"/>
  <c r="U466" i="1"/>
  <c r="P466" i="1"/>
  <c r="R466" i="1" s="1"/>
  <c r="S466" i="1" s="1"/>
  <c r="F466" i="1"/>
  <c r="L398" i="1"/>
  <c r="M398" i="1" s="1"/>
  <c r="N398" i="1" s="1"/>
  <c r="O398" i="1" s="1"/>
  <c r="Q398" i="1" s="1"/>
  <c r="B398" i="1" s="1"/>
  <c r="K399" i="1"/>
  <c r="J722" i="1"/>
  <c r="I464" i="1"/>
  <c r="G465" i="1"/>
  <c r="H466" i="1" s="1"/>
  <c r="C453" i="1" l="1"/>
  <c r="H467" i="1"/>
  <c r="T467" i="1"/>
  <c r="A468" i="1"/>
  <c r="D468" i="1" s="1"/>
  <c r="E468" i="1" s="1"/>
  <c r="U467" i="1"/>
  <c r="P467" i="1"/>
  <c r="R467" i="1" s="1"/>
  <c r="S467" i="1" s="1"/>
  <c r="F467" i="1"/>
  <c r="L399" i="1"/>
  <c r="M399" i="1" s="1"/>
  <c r="N399" i="1" s="1"/>
  <c r="O399" i="1" s="1"/>
  <c r="Q399" i="1" s="1"/>
  <c r="B399" i="1" s="1"/>
  <c r="K400" i="1"/>
  <c r="I465" i="1"/>
  <c r="G466" i="1"/>
  <c r="J723" i="1"/>
  <c r="S453" i="1" l="1"/>
  <c r="C454" i="1" s="1"/>
  <c r="T468" i="1"/>
  <c r="A469" i="1"/>
  <c r="D469" i="1" s="1"/>
  <c r="E469" i="1" s="1"/>
  <c r="U468" i="1"/>
  <c r="P468" i="1"/>
  <c r="R468" i="1" s="1"/>
  <c r="S468" i="1" s="1"/>
  <c r="F468" i="1"/>
  <c r="L400" i="1"/>
  <c r="M400" i="1" s="1"/>
  <c r="N400" i="1" s="1"/>
  <c r="O400" i="1" s="1"/>
  <c r="Q400" i="1" s="1"/>
  <c r="B400" i="1" s="1"/>
  <c r="K401" i="1"/>
  <c r="J724" i="1"/>
  <c r="I466" i="1"/>
  <c r="G467" i="1"/>
  <c r="H468" i="1" s="1"/>
  <c r="C455" i="1" l="1"/>
  <c r="A470" i="1"/>
  <c r="D470" i="1" s="1"/>
  <c r="E470" i="1" s="1"/>
  <c r="T469" i="1"/>
  <c r="H469" i="1"/>
  <c r="U469" i="1"/>
  <c r="P469" i="1"/>
  <c r="R469" i="1" s="1"/>
  <c r="S469" i="1" s="1"/>
  <c r="F469" i="1"/>
  <c r="L401" i="1"/>
  <c r="M401" i="1" s="1"/>
  <c r="N401" i="1" s="1"/>
  <c r="O401" i="1" s="1"/>
  <c r="Q401" i="1" s="1"/>
  <c r="B401" i="1" s="1"/>
  <c r="K402" i="1"/>
  <c r="J725" i="1"/>
  <c r="I467" i="1"/>
  <c r="G468" i="1"/>
  <c r="C456" i="1" l="1"/>
  <c r="U470" i="1"/>
  <c r="T470" i="1"/>
  <c r="H470" i="1"/>
  <c r="A471" i="1"/>
  <c r="D471" i="1" s="1"/>
  <c r="E471" i="1" s="1"/>
  <c r="P470" i="1"/>
  <c r="R470" i="1" s="1"/>
  <c r="S470" i="1" s="1"/>
  <c r="F470" i="1"/>
  <c r="L402" i="1"/>
  <c r="M402" i="1" s="1"/>
  <c r="N402" i="1" s="1"/>
  <c r="O402" i="1" s="1"/>
  <c r="Q402" i="1" s="1"/>
  <c r="B402" i="1" s="1"/>
  <c r="K403" i="1"/>
  <c r="I468" i="1"/>
  <c r="G469" i="1"/>
  <c r="J726" i="1"/>
  <c r="C457" i="1" l="1"/>
  <c r="A472" i="1"/>
  <c r="D472" i="1" s="1"/>
  <c r="E472" i="1" s="1"/>
  <c r="T471" i="1"/>
  <c r="U471" i="1"/>
  <c r="P471" i="1"/>
  <c r="R471" i="1" s="1"/>
  <c r="S471" i="1" s="1"/>
  <c r="F471" i="1"/>
  <c r="L403" i="1"/>
  <c r="M403" i="1" s="1"/>
  <c r="N403" i="1" s="1"/>
  <c r="O403" i="1" s="1"/>
  <c r="Q403" i="1" s="1"/>
  <c r="B403" i="1" s="1"/>
  <c r="K404" i="1"/>
  <c r="I469" i="1"/>
  <c r="G470" i="1"/>
  <c r="H471" i="1" s="1"/>
  <c r="J727" i="1"/>
  <c r="C458" i="1" l="1"/>
  <c r="H472" i="1"/>
  <c r="A473" i="1"/>
  <c r="D473" i="1" s="1"/>
  <c r="E473" i="1" s="1"/>
  <c r="T472" i="1"/>
  <c r="U472" i="1"/>
  <c r="P472" i="1"/>
  <c r="R472" i="1" s="1"/>
  <c r="S472" i="1" s="1"/>
  <c r="F472" i="1"/>
  <c r="L404" i="1"/>
  <c r="M404" i="1" s="1"/>
  <c r="N404" i="1" s="1"/>
  <c r="O404" i="1" s="1"/>
  <c r="Q404" i="1" s="1"/>
  <c r="B404" i="1" s="1"/>
  <c r="K405" i="1"/>
  <c r="I470" i="1"/>
  <c r="G471" i="1"/>
  <c r="J728" i="1"/>
  <c r="C459" i="1" l="1"/>
  <c r="H473" i="1"/>
  <c r="U473" i="1"/>
  <c r="T473" i="1"/>
  <c r="A474" i="1"/>
  <c r="D474" i="1" s="1"/>
  <c r="E474" i="1" s="1"/>
  <c r="P473" i="1"/>
  <c r="R473" i="1" s="1"/>
  <c r="S473" i="1" s="1"/>
  <c r="F473" i="1"/>
  <c r="L405" i="1"/>
  <c r="M405" i="1" s="1"/>
  <c r="N405" i="1" s="1"/>
  <c r="O405" i="1" s="1"/>
  <c r="Q405" i="1" s="1"/>
  <c r="B405" i="1" s="1"/>
  <c r="K406" i="1"/>
  <c r="I471" i="1"/>
  <c r="G472" i="1"/>
  <c r="J729" i="1"/>
  <c r="C460" i="1" l="1"/>
  <c r="T474" i="1"/>
  <c r="A475" i="1"/>
  <c r="D475" i="1" s="1"/>
  <c r="E475" i="1" s="1"/>
  <c r="P474" i="1"/>
  <c r="R474" i="1" s="1"/>
  <c r="U474" i="1"/>
  <c r="F474" i="1"/>
  <c r="L406" i="1"/>
  <c r="M406" i="1" s="1"/>
  <c r="N406" i="1" s="1"/>
  <c r="O406" i="1" s="1"/>
  <c r="Q406" i="1" s="1"/>
  <c r="B406" i="1" s="1"/>
  <c r="K407" i="1"/>
  <c r="J730" i="1"/>
  <c r="I472" i="1"/>
  <c r="G473" i="1"/>
  <c r="H474" i="1" s="1"/>
  <c r="C461" i="1" l="1"/>
  <c r="A476" i="1"/>
  <c r="D476" i="1" s="1"/>
  <c r="E476" i="1" s="1"/>
  <c r="T475" i="1"/>
  <c r="U475" i="1"/>
  <c r="P475" i="1"/>
  <c r="R475" i="1" s="1"/>
  <c r="S475" i="1" s="1"/>
  <c r="F475" i="1"/>
  <c r="L407" i="1"/>
  <c r="M407" i="1" s="1"/>
  <c r="N407" i="1" s="1"/>
  <c r="O407" i="1" s="1"/>
  <c r="Q407" i="1" s="1"/>
  <c r="B407" i="1" s="1"/>
  <c r="K408" i="1"/>
  <c r="I473" i="1"/>
  <c r="G474" i="1"/>
  <c r="H475" i="1" s="1"/>
  <c r="J731" i="1"/>
  <c r="C462" i="1" l="1"/>
  <c r="H476" i="1"/>
  <c r="A477" i="1"/>
  <c r="D477" i="1" s="1"/>
  <c r="E477" i="1" s="1"/>
  <c r="P476" i="1"/>
  <c r="R476" i="1" s="1"/>
  <c r="S476" i="1" s="1"/>
  <c r="U476" i="1"/>
  <c r="T476" i="1"/>
  <c r="F476" i="1"/>
  <c r="L408" i="1"/>
  <c r="M408" i="1" s="1"/>
  <c r="N408" i="1" s="1"/>
  <c r="O408" i="1" s="1"/>
  <c r="Q408" i="1" s="1"/>
  <c r="B408" i="1" s="1"/>
  <c r="K409" i="1"/>
  <c r="I474" i="1"/>
  <c r="G475" i="1"/>
  <c r="J732" i="1"/>
  <c r="C463" i="1" l="1"/>
  <c r="H477" i="1"/>
  <c r="T477" i="1"/>
  <c r="U477" i="1"/>
  <c r="P477" i="1"/>
  <c r="R477" i="1" s="1"/>
  <c r="S477" i="1" s="1"/>
  <c r="A478" i="1"/>
  <c r="D478" i="1" s="1"/>
  <c r="E478" i="1" s="1"/>
  <c r="F477" i="1"/>
  <c r="L409" i="1"/>
  <c r="M409" i="1" s="1"/>
  <c r="N409" i="1" s="1"/>
  <c r="O409" i="1" s="1"/>
  <c r="Q409" i="1" s="1"/>
  <c r="B409" i="1" s="1"/>
  <c r="K410" i="1"/>
  <c r="I475" i="1"/>
  <c r="G476" i="1"/>
  <c r="J733" i="1"/>
  <c r="C464" i="1" l="1"/>
  <c r="T478" i="1"/>
  <c r="A479" i="1"/>
  <c r="D479" i="1" s="1"/>
  <c r="E479" i="1" s="1"/>
  <c r="P478" i="1"/>
  <c r="R478" i="1" s="1"/>
  <c r="S478" i="1" s="1"/>
  <c r="H478" i="1"/>
  <c r="U478" i="1"/>
  <c r="F478" i="1"/>
  <c r="L410" i="1"/>
  <c r="M410" i="1" s="1"/>
  <c r="N410" i="1" s="1"/>
  <c r="O410" i="1" s="1"/>
  <c r="Q410" i="1" s="1"/>
  <c r="B410" i="1" s="1"/>
  <c r="K411" i="1"/>
  <c r="J734" i="1"/>
  <c r="I476" i="1"/>
  <c r="G477" i="1"/>
  <c r="C465" i="1" l="1"/>
  <c r="U479" i="1"/>
  <c r="P479" i="1"/>
  <c r="R479" i="1" s="1"/>
  <c r="S479" i="1" s="1"/>
  <c r="H479" i="1"/>
  <c r="T479" i="1"/>
  <c r="A480" i="1"/>
  <c r="D480" i="1" s="1"/>
  <c r="E480" i="1" s="1"/>
  <c r="F479" i="1"/>
  <c r="L411" i="1"/>
  <c r="M411" i="1" s="1"/>
  <c r="N411" i="1" s="1"/>
  <c r="O411" i="1" s="1"/>
  <c r="Q411" i="1" s="1"/>
  <c r="B411" i="1" s="1"/>
  <c r="K412" i="1"/>
  <c r="I477" i="1"/>
  <c r="G478" i="1"/>
  <c r="J735" i="1"/>
  <c r="C466" i="1" l="1"/>
  <c r="T480" i="1"/>
  <c r="H480" i="1"/>
  <c r="U480" i="1"/>
  <c r="P480" i="1"/>
  <c r="R480" i="1" s="1"/>
  <c r="S480" i="1" s="1"/>
  <c r="A481" i="1"/>
  <c r="D481" i="1" s="1"/>
  <c r="E481" i="1" s="1"/>
  <c r="F480" i="1"/>
  <c r="L412" i="1"/>
  <c r="M412" i="1" s="1"/>
  <c r="N412" i="1" s="1"/>
  <c r="O412" i="1" s="1"/>
  <c r="Q412" i="1" s="1"/>
  <c r="B412" i="1" s="1"/>
  <c r="K413" i="1"/>
  <c r="I478" i="1"/>
  <c r="G479" i="1"/>
  <c r="J736" i="1"/>
  <c r="C467" i="1" l="1"/>
  <c r="U481" i="1"/>
  <c r="A482" i="1"/>
  <c r="D482" i="1" s="1"/>
  <c r="E482" i="1" s="1"/>
  <c r="P481" i="1"/>
  <c r="R481" i="1" s="1"/>
  <c r="S481" i="1" s="1"/>
  <c r="T481" i="1"/>
  <c r="H481" i="1"/>
  <c r="F481" i="1"/>
  <c r="L413" i="1"/>
  <c r="M413" i="1" s="1"/>
  <c r="N413" i="1" s="1"/>
  <c r="O413" i="1" s="1"/>
  <c r="Q413" i="1" s="1"/>
  <c r="B413" i="1" s="1"/>
  <c r="K414" i="1"/>
  <c r="J737" i="1"/>
  <c r="I479" i="1"/>
  <c r="G480" i="1"/>
  <c r="C468" i="1" l="1"/>
  <c r="T482" i="1"/>
  <c r="U482" i="1"/>
  <c r="A483" i="1"/>
  <c r="D483" i="1" s="1"/>
  <c r="E483" i="1" s="1"/>
  <c r="P482" i="1"/>
  <c r="R482" i="1" s="1"/>
  <c r="S482" i="1" s="1"/>
  <c r="F482" i="1"/>
  <c r="L414" i="1"/>
  <c r="M414" i="1" s="1"/>
  <c r="N414" i="1" s="1"/>
  <c r="O414" i="1" s="1"/>
  <c r="Q414" i="1" s="1"/>
  <c r="B414" i="1" s="1"/>
  <c r="K415" i="1"/>
  <c r="I480" i="1"/>
  <c r="G481" i="1"/>
  <c r="H482" i="1" s="1"/>
  <c r="J738" i="1"/>
  <c r="C469" i="1" l="1"/>
  <c r="P483" i="1"/>
  <c r="R483" i="1" s="1"/>
  <c r="S483" i="1" s="1"/>
  <c r="H483" i="1"/>
  <c r="T483" i="1"/>
  <c r="U483" i="1"/>
  <c r="A484" i="1"/>
  <c r="D484" i="1" s="1"/>
  <c r="E484" i="1" s="1"/>
  <c r="F483" i="1"/>
  <c r="L415" i="1"/>
  <c r="M415" i="1" s="1"/>
  <c r="N415" i="1" s="1"/>
  <c r="O415" i="1" s="1"/>
  <c r="Q415" i="1" s="1"/>
  <c r="B415" i="1" s="1"/>
  <c r="K416" i="1"/>
  <c r="I481" i="1"/>
  <c r="G482" i="1"/>
  <c r="J739" i="1"/>
  <c r="C470" i="1" l="1"/>
  <c r="T484" i="1"/>
  <c r="U484" i="1"/>
  <c r="A485" i="1"/>
  <c r="D485" i="1" s="1"/>
  <c r="E485" i="1" s="1"/>
  <c r="P484" i="1"/>
  <c r="R484" i="1" s="1"/>
  <c r="S484" i="1" s="1"/>
  <c r="H484" i="1"/>
  <c r="F484" i="1"/>
  <c r="L416" i="1"/>
  <c r="M416" i="1" s="1"/>
  <c r="N416" i="1" s="1"/>
  <c r="O416" i="1" s="1"/>
  <c r="Q416" i="1" s="1"/>
  <c r="B416" i="1" s="1"/>
  <c r="K417" i="1"/>
  <c r="J740" i="1"/>
  <c r="I482" i="1"/>
  <c r="G483" i="1"/>
  <c r="C471" i="1" l="1"/>
  <c r="U485" i="1"/>
  <c r="A486" i="1"/>
  <c r="D486" i="1" s="1"/>
  <c r="E486" i="1" s="1"/>
  <c r="T485" i="1"/>
  <c r="P485" i="1"/>
  <c r="R485" i="1" s="1"/>
  <c r="S485" i="1" s="1"/>
  <c r="F485" i="1"/>
  <c r="L417" i="1"/>
  <c r="M417" i="1" s="1"/>
  <c r="N417" i="1" s="1"/>
  <c r="O417" i="1" s="1"/>
  <c r="Q417" i="1" s="1"/>
  <c r="B417" i="1" s="1"/>
  <c r="K418" i="1"/>
  <c r="I483" i="1"/>
  <c r="G484" i="1"/>
  <c r="H485" i="1" s="1"/>
  <c r="J741" i="1"/>
  <c r="C472" i="1" l="1"/>
  <c r="P486" i="1"/>
  <c r="R486" i="1" s="1"/>
  <c r="S486" i="1" s="1"/>
  <c r="T486" i="1"/>
  <c r="U486" i="1"/>
  <c r="A487" i="1"/>
  <c r="D487" i="1" s="1"/>
  <c r="E487" i="1" s="1"/>
  <c r="F486" i="1"/>
  <c r="L418" i="1"/>
  <c r="M418" i="1" s="1"/>
  <c r="N418" i="1" s="1"/>
  <c r="O418" i="1" s="1"/>
  <c r="Q418" i="1" s="1"/>
  <c r="B418" i="1" s="1"/>
  <c r="K419" i="1"/>
  <c r="J742" i="1"/>
  <c r="I484" i="1"/>
  <c r="G485" i="1"/>
  <c r="H486" i="1" s="1"/>
  <c r="C473" i="1" l="1"/>
  <c r="H487" i="1"/>
  <c r="A488" i="1"/>
  <c r="D488" i="1" s="1"/>
  <c r="E488" i="1" s="1"/>
  <c r="U487" i="1"/>
  <c r="T487" i="1"/>
  <c r="P487" i="1"/>
  <c r="R487" i="1" s="1"/>
  <c r="S487" i="1" s="1"/>
  <c r="F487" i="1"/>
  <c r="L419" i="1"/>
  <c r="M419" i="1" s="1"/>
  <c r="N419" i="1" s="1"/>
  <c r="O419" i="1" s="1"/>
  <c r="Q419" i="1" s="1"/>
  <c r="B419" i="1" s="1"/>
  <c r="K420" i="1"/>
  <c r="J743" i="1"/>
  <c r="I485" i="1"/>
  <c r="G486" i="1"/>
  <c r="C474" i="1" l="1"/>
  <c r="U488" i="1"/>
  <c r="A489" i="1"/>
  <c r="D489" i="1" s="1"/>
  <c r="E489" i="1" s="1"/>
  <c r="T488" i="1"/>
  <c r="P488" i="1"/>
  <c r="R488" i="1" s="1"/>
  <c r="S488" i="1" s="1"/>
  <c r="F488" i="1"/>
  <c r="L420" i="1"/>
  <c r="M420" i="1" s="1"/>
  <c r="N420" i="1" s="1"/>
  <c r="O420" i="1" s="1"/>
  <c r="Q420" i="1" s="1"/>
  <c r="B420" i="1" s="1"/>
  <c r="K421" i="1"/>
  <c r="I486" i="1"/>
  <c r="G487" i="1"/>
  <c r="H488" i="1" s="1"/>
  <c r="J744" i="1"/>
  <c r="S474" i="1" l="1"/>
  <c r="C475" i="1" s="1"/>
  <c r="U489" i="1"/>
  <c r="H489" i="1"/>
  <c r="T489" i="1"/>
  <c r="A490" i="1"/>
  <c r="D490" i="1" s="1"/>
  <c r="E490" i="1" s="1"/>
  <c r="P489" i="1"/>
  <c r="R489" i="1" s="1"/>
  <c r="S489" i="1" s="1"/>
  <c r="F489" i="1"/>
  <c r="L421" i="1"/>
  <c r="M421" i="1" s="1"/>
  <c r="N421" i="1" s="1"/>
  <c r="O421" i="1" s="1"/>
  <c r="Q421" i="1" s="1"/>
  <c r="B421" i="1" s="1"/>
  <c r="K422" i="1"/>
  <c r="I487" i="1"/>
  <c r="G488" i="1"/>
  <c r="J745" i="1"/>
  <c r="C476" i="1" l="1"/>
  <c r="T490" i="1"/>
  <c r="U490" i="1"/>
  <c r="A491" i="1"/>
  <c r="D491" i="1" s="1"/>
  <c r="E491" i="1" s="1"/>
  <c r="P490" i="1"/>
  <c r="R490" i="1" s="1"/>
  <c r="S490" i="1" s="1"/>
  <c r="H490" i="1"/>
  <c r="F490" i="1"/>
  <c r="L422" i="1"/>
  <c r="M422" i="1" s="1"/>
  <c r="N422" i="1" s="1"/>
  <c r="O422" i="1" s="1"/>
  <c r="Q422" i="1" s="1"/>
  <c r="B422" i="1" s="1"/>
  <c r="K423" i="1"/>
  <c r="J746" i="1"/>
  <c r="I488" i="1"/>
  <c r="G489" i="1"/>
  <c r="C477" i="1" l="1"/>
  <c r="U491" i="1"/>
  <c r="A492" i="1"/>
  <c r="D492" i="1" s="1"/>
  <c r="E492" i="1" s="1"/>
  <c r="H491" i="1"/>
  <c r="T491" i="1"/>
  <c r="P491" i="1"/>
  <c r="R491" i="1" s="1"/>
  <c r="S491" i="1" s="1"/>
  <c r="F491" i="1"/>
  <c r="L423" i="1"/>
  <c r="M423" i="1" s="1"/>
  <c r="N423" i="1" s="1"/>
  <c r="O423" i="1" s="1"/>
  <c r="Q423" i="1" s="1"/>
  <c r="B423" i="1" s="1"/>
  <c r="K424" i="1"/>
  <c r="J747" i="1"/>
  <c r="I489" i="1"/>
  <c r="G490" i="1"/>
  <c r="C478" i="1" l="1"/>
  <c r="U492" i="1"/>
  <c r="P492" i="1"/>
  <c r="R492" i="1" s="1"/>
  <c r="S492" i="1" s="1"/>
  <c r="T492" i="1"/>
  <c r="A493" i="1"/>
  <c r="D493" i="1" s="1"/>
  <c r="E493" i="1" s="1"/>
  <c r="F492" i="1"/>
  <c r="L424" i="1"/>
  <c r="M424" i="1" s="1"/>
  <c r="N424" i="1" s="1"/>
  <c r="O424" i="1" s="1"/>
  <c r="Q424" i="1" s="1"/>
  <c r="B424" i="1" s="1"/>
  <c r="K425" i="1"/>
  <c r="I490" i="1"/>
  <c r="G491" i="1"/>
  <c r="H492" i="1" s="1"/>
  <c r="J748" i="1"/>
  <c r="C479" i="1" l="1"/>
  <c r="H493" i="1"/>
  <c r="T493" i="1"/>
  <c r="U493" i="1"/>
  <c r="A494" i="1"/>
  <c r="D494" i="1" s="1"/>
  <c r="E494" i="1" s="1"/>
  <c r="P493" i="1"/>
  <c r="R493" i="1" s="1"/>
  <c r="S493" i="1" s="1"/>
  <c r="F493" i="1"/>
  <c r="L425" i="1"/>
  <c r="M425" i="1" s="1"/>
  <c r="N425" i="1" s="1"/>
  <c r="O425" i="1" s="1"/>
  <c r="Q425" i="1" s="1"/>
  <c r="B425" i="1" s="1"/>
  <c r="K426" i="1"/>
  <c r="J749" i="1"/>
  <c r="I491" i="1"/>
  <c r="G492" i="1"/>
  <c r="C480" i="1" l="1"/>
  <c r="H494" i="1"/>
  <c r="T494" i="1"/>
  <c r="U494" i="1"/>
  <c r="A495" i="1"/>
  <c r="D495" i="1" s="1"/>
  <c r="E495" i="1" s="1"/>
  <c r="P494" i="1"/>
  <c r="R494" i="1" s="1"/>
  <c r="S494" i="1" s="1"/>
  <c r="F494" i="1"/>
  <c r="L426" i="1"/>
  <c r="M426" i="1" s="1"/>
  <c r="N426" i="1" s="1"/>
  <c r="O426" i="1" s="1"/>
  <c r="Q426" i="1" s="1"/>
  <c r="B426" i="1" s="1"/>
  <c r="K427" i="1"/>
  <c r="J750" i="1"/>
  <c r="I492" i="1"/>
  <c r="G493" i="1"/>
  <c r="C481" i="1" l="1"/>
  <c r="A496" i="1"/>
  <c r="D496" i="1" s="1"/>
  <c r="E496" i="1" s="1"/>
  <c r="U495" i="1"/>
  <c r="P495" i="1"/>
  <c r="R495" i="1" s="1"/>
  <c r="S495" i="1" s="1"/>
  <c r="T495" i="1"/>
  <c r="F495" i="1"/>
  <c r="L427" i="1"/>
  <c r="M427" i="1" s="1"/>
  <c r="N427" i="1" s="1"/>
  <c r="O427" i="1" s="1"/>
  <c r="Q427" i="1" s="1"/>
  <c r="B427" i="1" s="1"/>
  <c r="K428" i="1"/>
  <c r="I493" i="1"/>
  <c r="G494" i="1"/>
  <c r="H495" i="1" s="1"/>
  <c r="J751" i="1"/>
  <c r="C482" i="1" l="1"/>
  <c r="U496" i="1"/>
  <c r="T496" i="1"/>
  <c r="H496" i="1"/>
  <c r="P496" i="1"/>
  <c r="R496" i="1" s="1"/>
  <c r="A497" i="1"/>
  <c r="D497" i="1" s="1"/>
  <c r="E497" i="1" s="1"/>
  <c r="F496" i="1"/>
  <c r="L428" i="1"/>
  <c r="M428" i="1" s="1"/>
  <c r="N428" i="1" s="1"/>
  <c r="O428" i="1" s="1"/>
  <c r="Q428" i="1" s="1"/>
  <c r="B428" i="1" s="1"/>
  <c r="K429" i="1"/>
  <c r="J752" i="1"/>
  <c r="I494" i="1"/>
  <c r="G495" i="1"/>
  <c r="C483" i="1" l="1"/>
  <c r="U497" i="1"/>
  <c r="A498" i="1"/>
  <c r="D498" i="1" s="1"/>
  <c r="E498" i="1" s="1"/>
  <c r="P497" i="1"/>
  <c r="R497" i="1" s="1"/>
  <c r="S497" i="1" s="1"/>
  <c r="T497" i="1"/>
  <c r="F497" i="1"/>
  <c r="L429" i="1"/>
  <c r="M429" i="1" s="1"/>
  <c r="N429" i="1" s="1"/>
  <c r="O429" i="1" s="1"/>
  <c r="Q429" i="1" s="1"/>
  <c r="B429" i="1" s="1"/>
  <c r="K430" i="1"/>
  <c r="J753" i="1"/>
  <c r="I495" i="1"/>
  <c r="G496" i="1"/>
  <c r="H497" i="1" s="1"/>
  <c r="C484" i="1" l="1"/>
  <c r="H498" i="1"/>
  <c r="U498" i="1"/>
  <c r="A499" i="1"/>
  <c r="D499" i="1" s="1"/>
  <c r="E499" i="1" s="1"/>
  <c r="P498" i="1"/>
  <c r="R498" i="1" s="1"/>
  <c r="S498" i="1" s="1"/>
  <c r="T498" i="1"/>
  <c r="F498" i="1"/>
  <c r="L430" i="1"/>
  <c r="M430" i="1" s="1"/>
  <c r="N430" i="1" s="1"/>
  <c r="O430" i="1" s="1"/>
  <c r="Q430" i="1" s="1"/>
  <c r="B430" i="1" s="1"/>
  <c r="K431" i="1"/>
  <c r="I496" i="1"/>
  <c r="G497" i="1"/>
  <c r="J754" i="1"/>
  <c r="C485" i="1" l="1"/>
  <c r="U499" i="1"/>
  <c r="H499" i="1"/>
  <c r="T499" i="1"/>
  <c r="A500" i="1"/>
  <c r="D500" i="1" s="1"/>
  <c r="E500" i="1" s="1"/>
  <c r="P499" i="1"/>
  <c r="R499" i="1" s="1"/>
  <c r="S499" i="1" s="1"/>
  <c r="F499" i="1"/>
  <c r="L431" i="1"/>
  <c r="M431" i="1" s="1"/>
  <c r="N431" i="1" s="1"/>
  <c r="O431" i="1" s="1"/>
  <c r="Q431" i="1" s="1"/>
  <c r="B431" i="1" s="1"/>
  <c r="K432" i="1"/>
  <c r="J755" i="1"/>
  <c r="I497" i="1"/>
  <c r="G498" i="1"/>
  <c r="C486" i="1" l="1"/>
  <c r="A501" i="1"/>
  <c r="D501" i="1" s="1"/>
  <c r="E501" i="1" s="1"/>
  <c r="P500" i="1"/>
  <c r="R500" i="1" s="1"/>
  <c r="S500" i="1" s="1"/>
  <c r="T500" i="1"/>
  <c r="U500" i="1"/>
  <c r="H500" i="1"/>
  <c r="F500" i="1"/>
  <c r="L432" i="1"/>
  <c r="M432" i="1" s="1"/>
  <c r="N432" i="1" s="1"/>
  <c r="O432" i="1" s="1"/>
  <c r="Q432" i="1" s="1"/>
  <c r="B432" i="1" s="1"/>
  <c r="K433" i="1"/>
  <c r="I498" i="1"/>
  <c r="G499" i="1"/>
  <c r="J756" i="1"/>
  <c r="C487" i="1" l="1"/>
  <c r="U501" i="1"/>
  <c r="P501" i="1"/>
  <c r="R501" i="1" s="1"/>
  <c r="S501" i="1" s="1"/>
  <c r="T501" i="1"/>
  <c r="H501" i="1"/>
  <c r="A502" i="1"/>
  <c r="D502" i="1" s="1"/>
  <c r="E502" i="1" s="1"/>
  <c r="F501" i="1"/>
  <c r="L433" i="1"/>
  <c r="M433" i="1" s="1"/>
  <c r="N433" i="1" s="1"/>
  <c r="O433" i="1" s="1"/>
  <c r="Q433" i="1" s="1"/>
  <c r="B433" i="1" s="1"/>
  <c r="K434" i="1"/>
  <c r="I499" i="1"/>
  <c r="G500" i="1"/>
  <c r="J757" i="1"/>
  <c r="C488" i="1" l="1"/>
  <c r="H502" i="1"/>
  <c r="U502" i="1"/>
  <c r="A503" i="1"/>
  <c r="D503" i="1" s="1"/>
  <c r="E503" i="1" s="1"/>
  <c r="P502" i="1"/>
  <c r="R502" i="1" s="1"/>
  <c r="S502" i="1" s="1"/>
  <c r="T502" i="1"/>
  <c r="F502" i="1"/>
  <c r="L434" i="1"/>
  <c r="M434" i="1" s="1"/>
  <c r="N434" i="1" s="1"/>
  <c r="O434" i="1" s="1"/>
  <c r="Q434" i="1" s="1"/>
  <c r="B434" i="1" s="1"/>
  <c r="K435" i="1"/>
  <c r="I500" i="1"/>
  <c r="G501" i="1"/>
  <c r="J758" i="1"/>
  <c r="C489" i="1" l="1"/>
  <c r="U503" i="1"/>
  <c r="T503" i="1"/>
  <c r="P503" i="1"/>
  <c r="R503" i="1" s="1"/>
  <c r="S503" i="1" s="1"/>
  <c r="A504" i="1"/>
  <c r="D504" i="1" s="1"/>
  <c r="E504" i="1" s="1"/>
  <c r="F503" i="1"/>
  <c r="L435" i="1"/>
  <c r="M435" i="1" s="1"/>
  <c r="N435" i="1" s="1"/>
  <c r="O435" i="1" s="1"/>
  <c r="Q435" i="1" s="1"/>
  <c r="B435" i="1" s="1"/>
  <c r="K436" i="1"/>
  <c r="I501" i="1"/>
  <c r="G502" i="1"/>
  <c r="H503" i="1" s="1"/>
  <c r="J759" i="1"/>
  <c r="C490" i="1" l="1"/>
  <c r="P504" i="1"/>
  <c r="R504" i="1" s="1"/>
  <c r="S504" i="1" s="1"/>
  <c r="H504" i="1"/>
  <c r="T504" i="1"/>
  <c r="U504" i="1"/>
  <c r="A505" i="1"/>
  <c r="D505" i="1" s="1"/>
  <c r="E505" i="1" s="1"/>
  <c r="F504" i="1"/>
  <c r="L436" i="1"/>
  <c r="M436" i="1" s="1"/>
  <c r="N436" i="1" s="1"/>
  <c r="O436" i="1" s="1"/>
  <c r="Q436" i="1" s="1"/>
  <c r="B436" i="1" s="1"/>
  <c r="K437" i="1"/>
  <c r="J760" i="1"/>
  <c r="I502" i="1"/>
  <c r="G503" i="1"/>
  <c r="C491" i="1" l="1"/>
  <c r="H505" i="1"/>
  <c r="T505" i="1"/>
  <c r="P505" i="1"/>
  <c r="R505" i="1" s="1"/>
  <c r="S505" i="1" s="1"/>
  <c r="A506" i="1"/>
  <c r="D506" i="1" s="1"/>
  <c r="E506" i="1" s="1"/>
  <c r="U505" i="1"/>
  <c r="F505" i="1"/>
  <c r="L437" i="1"/>
  <c r="M437" i="1" s="1"/>
  <c r="N437" i="1" s="1"/>
  <c r="O437" i="1" s="1"/>
  <c r="Q437" i="1" s="1"/>
  <c r="B437" i="1" s="1"/>
  <c r="K438" i="1"/>
  <c r="J761" i="1"/>
  <c r="I503" i="1"/>
  <c r="G504" i="1"/>
  <c r="C492" i="1" l="1"/>
  <c r="T506" i="1"/>
  <c r="U506" i="1"/>
  <c r="P506" i="1"/>
  <c r="R506" i="1" s="1"/>
  <c r="S506" i="1" s="1"/>
  <c r="A507" i="1"/>
  <c r="D507" i="1" s="1"/>
  <c r="E507" i="1" s="1"/>
  <c r="F506" i="1"/>
  <c r="L438" i="1"/>
  <c r="M438" i="1" s="1"/>
  <c r="N438" i="1" s="1"/>
  <c r="O438" i="1" s="1"/>
  <c r="Q438" i="1" s="1"/>
  <c r="B438" i="1" s="1"/>
  <c r="K439" i="1"/>
  <c r="I504" i="1"/>
  <c r="G505" i="1"/>
  <c r="H506" i="1" s="1"/>
  <c r="J762" i="1"/>
  <c r="C493" i="1" l="1"/>
  <c r="U507" i="1"/>
  <c r="P507" i="1"/>
  <c r="R507" i="1" s="1"/>
  <c r="S507" i="1" s="1"/>
  <c r="T507" i="1"/>
  <c r="A508" i="1"/>
  <c r="D508" i="1" s="1"/>
  <c r="E508" i="1" s="1"/>
  <c r="F507" i="1"/>
  <c r="L439" i="1"/>
  <c r="M439" i="1" s="1"/>
  <c r="N439" i="1" s="1"/>
  <c r="O439" i="1" s="1"/>
  <c r="Q439" i="1" s="1"/>
  <c r="B439" i="1" s="1"/>
  <c r="K440" i="1"/>
  <c r="J763" i="1"/>
  <c r="I505" i="1"/>
  <c r="G506" i="1"/>
  <c r="H507" i="1" s="1"/>
  <c r="C494" i="1" l="1"/>
  <c r="H508" i="1"/>
  <c r="T508" i="1"/>
  <c r="A509" i="1"/>
  <c r="D509" i="1" s="1"/>
  <c r="E509" i="1" s="1"/>
  <c r="U508" i="1"/>
  <c r="P508" i="1"/>
  <c r="R508" i="1" s="1"/>
  <c r="S508" i="1" s="1"/>
  <c r="F508" i="1"/>
  <c r="L440" i="1"/>
  <c r="M440" i="1" s="1"/>
  <c r="N440" i="1" s="1"/>
  <c r="O440" i="1" s="1"/>
  <c r="Q440" i="1" s="1"/>
  <c r="B440" i="1" s="1"/>
  <c r="K441" i="1"/>
  <c r="I506" i="1"/>
  <c r="G507" i="1"/>
  <c r="J764" i="1"/>
  <c r="C495" i="1" l="1"/>
  <c r="A510" i="1"/>
  <c r="D510" i="1" s="1"/>
  <c r="E510" i="1" s="1"/>
  <c r="U509" i="1"/>
  <c r="T509" i="1"/>
  <c r="P509" i="1"/>
  <c r="R509" i="1" s="1"/>
  <c r="S509" i="1" s="1"/>
  <c r="F509" i="1"/>
  <c r="L441" i="1"/>
  <c r="M441" i="1" s="1"/>
  <c r="N441" i="1" s="1"/>
  <c r="O441" i="1" s="1"/>
  <c r="Q441" i="1" s="1"/>
  <c r="B441" i="1" s="1"/>
  <c r="K442" i="1"/>
  <c r="I507" i="1"/>
  <c r="G508" i="1"/>
  <c r="H509" i="1" s="1"/>
  <c r="J765" i="1"/>
  <c r="C496" i="1" l="1"/>
  <c r="H510" i="1"/>
  <c r="U510" i="1"/>
  <c r="P510" i="1"/>
  <c r="R510" i="1" s="1"/>
  <c r="S510" i="1" s="1"/>
  <c r="T510" i="1"/>
  <c r="A511" i="1"/>
  <c r="D511" i="1" s="1"/>
  <c r="E511" i="1" s="1"/>
  <c r="F510" i="1"/>
  <c r="L442" i="1"/>
  <c r="M442" i="1" s="1"/>
  <c r="N442" i="1" s="1"/>
  <c r="O442" i="1" s="1"/>
  <c r="Q442" i="1" s="1"/>
  <c r="B442" i="1" s="1"/>
  <c r="K443" i="1"/>
  <c r="I508" i="1"/>
  <c r="G509" i="1"/>
  <c r="J766" i="1"/>
  <c r="S496" i="1" l="1"/>
  <c r="C497" i="1" s="1"/>
  <c r="T511" i="1"/>
  <c r="H511" i="1"/>
  <c r="P511" i="1"/>
  <c r="R511" i="1" s="1"/>
  <c r="S511" i="1" s="1"/>
  <c r="A512" i="1"/>
  <c r="D512" i="1" s="1"/>
  <c r="E512" i="1" s="1"/>
  <c r="U511" i="1"/>
  <c r="F511" i="1"/>
  <c r="L443" i="1"/>
  <c r="M443" i="1" s="1"/>
  <c r="N443" i="1" s="1"/>
  <c r="O443" i="1" s="1"/>
  <c r="Q443" i="1" s="1"/>
  <c r="B443" i="1" s="1"/>
  <c r="K444" i="1"/>
  <c r="J767" i="1"/>
  <c r="I509" i="1"/>
  <c r="G510" i="1"/>
  <c r="C498" i="1" l="1"/>
  <c r="T512" i="1"/>
  <c r="A513" i="1"/>
  <c r="D513" i="1" s="1"/>
  <c r="E513" i="1" s="1"/>
  <c r="P512" i="1"/>
  <c r="R512" i="1" s="1"/>
  <c r="S512" i="1" s="1"/>
  <c r="U512" i="1"/>
  <c r="F512" i="1"/>
  <c r="L444" i="1"/>
  <c r="M444" i="1" s="1"/>
  <c r="N444" i="1" s="1"/>
  <c r="O444" i="1" s="1"/>
  <c r="Q444" i="1" s="1"/>
  <c r="B444" i="1" s="1"/>
  <c r="K445" i="1"/>
  <c r="I510" i="1"/>
  <c r="G511" i="1"/>
  <c r="H512" i="1" s="1"/>
  <c r="J768" i="1"/>
  <c r="C499" i="1" l="1"/>
  <c r="H513" i="1"/>
  <c r="T513" i="1"/>
  <c r="A514" i="1"/>
  <c r="D514" i="1" s="1"/>
  <c r="E514" i="1" s="1"/>
  <c r="U513" i="1"/>
  <c r="P513" i="1"/>
  <c r="R513" i="1" s="1"/>
  <c r="S513" i="1" s="1"/>
  <c r="F513" i="1"/>
  <c r="L445" i="1"/>
  <c r="M445" i="1" s="1"/>
  <c r="N445" i="1" s="1"/>
  <c r="O445" i="1" s="1"/>
  <c r="Q445" i="1" s="1"/>
  <c r="B445" i="1" s="1"/>
  <c r="K446" i="1"/>
  <c r="J769" i="1"/>
  <c r="I511" i="1"/>
  <c r="G512" i="1"/>
  <c r="C500" i="1" l="1"/>
  <c r="U514" i="1"/>
  <c r="A515" i="1"/>
  <c r="D515" i="1" s="1"/>
  <c r="E515" i="1" s="1"/>
  <c r="H514" i="1"/>
  <c r="T514" i="1"/>
  <c r="P514" i="1"/>
  <c r="R514" i="1" s="1"/>
  <c r="S514" i="1" s="1"/>
  <c r="F514" i="1"/>
  <c r="L446" i="1"/>
  <c r="M446" i="1" s="1"/>
  <c r="N446" i="1" s="1"/>
  <c r="O446" i="1" s="1"/>
  <c r="Q446" i="1" s="1"/>
  <c r="B446" i="1" s="1"/>
  <c r="K447" i="1"/>
  <c r="I512" i="1"/>
  <c r="G513" i="1"/>
  <c r="J770" i="1"/>
  <c r="C501" i="1" l="1"/>
  <c r="T515" i="1"/>
  <c r="H515" i="1"/>
  <c r="U515" i="1"/>
  <c r="A516" i="1"/>
  <c r="D516" i="1" s="1"/>
  <c r="E516" i="1" s="1"/>
  <c r="P515" i="1"/>
  <c r="R515" i="1" s="1"/>
  <c r="S515" i="1" s="1"/>
  <c r="F515" i="1"/>
  <c r="L447" i="1"/>
  <c r="M447" i="1" s="1"/>
  <c r="N447" i="1" s="1"/>
  <c r="O447" i="1" s="1"/>
  <c r="Q447" i="1" s="1"/>
  <c r="B447" i="1" s="1"/>
  <c r="K448" i="1"/>
  <c r="I513" i="1"/>
  <c r="G514" i="1"/>
  <c r="J771" i="1"/>
  <c r="C502" i="1" l="1"/>
  <c r="H516" i="1"/>
  <c r="A517" i="1"/>
  <c r="D517" i="1" s="1"/>
  <c r="E517" i="1" s="1"/>
  <c r="P516" i="1"/>
  <c r="R516" i="1" s="1"/>
  <c r="S516" i="1" s="1"/>
  <c r="U516" i="1"/>
  <c r="T516" i="1"/>
  <c r="F516" i="1"/>
  <c r="L448" i="1"/>
  <c r="M448" i="1" s="1"/>
  <c r="N448" i="1" s="1"/>
  <c r="O448" i="1" s="1"/>
  <c r="Q448" i="1" s="1"/>
  <c r="B448" i="1" s="1"/>
  <c r="K449" i="1"/>
  <c r="J772" i="1"/>
  <c r="I514" i="1"/>
  <c r="G515" i="1"/>
  <c r="C503" i="1" l="1"/>
  <c r="U517" i="1"/>
  <c r="T517" i="1"/>
  <c r="P517" i="1"/>
  <c r="R517" i="1" s="1"/>
  <c r="A518" i="1"/>
  <c r="D518" i="1" s="1"/>
  <c r="E518" i="1" s="1"/>
  <c r="F517" i="1"/>
  <c r="L449" i="1"/>
  <c r="M449" i="1" s="1"/>
  <c r="N449" i="1" s="1"/>
  <c r="O449" i="1" s="1"/>
  <c r="Q449" i="1" s="1"/>
  <c r="B449" i="1" s="1"/>
  <c r="K450" i="1"/>
  <c r="I515" i="1"/>
  <c r="G516" i="1"/>
  <c r="H517" i="1" s="1"/>
  <c r="J773" i="1"/>
  <c r="C504" i="1" l="1"/>
  <c r="P518" i="1"/>
  <c r="A519" i="1"/>
  <c r="D519" i="1" s="1"/>
  <c r="E519" i="1" s="1"/>
  <c r="U518" i="1"/>
  <c r="T518" i="1"/>
  <c r="F518" i="1"/>
  <c r="L450" i="1"/>
  <c r="M450" i="1" s="1"/>
  <c r="N450" i="1" s="1"/>
  <c r="O450" i="1" s="1"/>
  <c r="Q450" i="1" s="1"/>
  <c r="B450" i="1" s="1"/>
  <c r="K451" i="1"/>
  <c r="J774" i="1"/>
  <c r="I516" i="1"/>
  <c r="G517" i="1"/>
  <c r="H518" i="1" s="1"/>
  <c r="C505" i="1" l="1"/>
  <c r="T519" i="1"/>
  <c r="R518" i="1"/>
  <c r="S518" i="1" s="1"/>
  <c r="U519" i="1"/>
  <c r="A520" i="1"/>
  <c r="D520" i="1" s="1"/>
  <c r="E520" i="1" s="1"/>
  <c r="P519" i="1"/>
  <c r="F519" i="1"/>
  <c r="L451" i="1"/>
  <c r="M451" i="1" s="1"/>
  <c r="N451" i="1" s="1"/>
  <c r="O451" i="1" s="1"/>
  <c r="Q451" i="1" s="1"/>
  <c r="B451" i="1" s="1"/>
  <c r="K452" i="1"/>
  <c r="J775" i="1"/>
  <c r="I517" i="1"/>
  <c r="G518" i="1"/>
  <c r="H519" i="1" s="1"/>
  <c r="C506" i="1" l="1"/>
  <c r="U520" i="1"/>
  <c r="H520" i="1"/>
  <c r="T520" i="1"/>
  <c r="R519" i="1"/>
  <c r="S519" i="1" s="1"/>
  <c r="P520" i="1"/>
  <c r="A521" i="1"/>
  <c r="D521" i="1" s="1"/>
  <c r="E521" i="1" s="1"/>
  <c r="F520" i="1"/>
  <c r="L452" i="1"/>
  <c r="M452" i="1" s="1"/>
  <c r="N452" i="1" s="1"/>
  <c r="O452" i="1" s="1"/>
  <c r="Q452" i="1" s="1"/>
  <c r="B452" i="1" s="1"/>
  <c r="K453" i="1"/>
  <c r="I518" i="1"/>
  <c r="G519" i="1"/>
  <c r="J776" i="1"/>
  <c r="C507" i="1" l="1"/>
  <c r="H521" i="1"/>
  <c r="T521" i="1"/>
  <c r="P521" i="1"/>
  <c r="U521" i="1"/>
  <c r="R520" i="1"/>
  <c r="S520" i="1" s="1"/>
  <c r="A522" i="1"/>
  <c r="D522" i="1" s="1"/>
  <c r="E522" i="1" s="1"/>
  <c r="F521" i="1"/>
  <c r="L453" i="1"/>
  <c r="M453" i="1" s="1"/>
  <c r="N453" i="1" s="1"/>
  <c r="O453" i="1" s="1"/>
  <c r="Q453" i="1" s="1"/>
  <c r="B453" i="1" s="1"/>
  <c r="K454" i="1"/>
  <c r="I519" i="1"/>
  <c r="G520" i="1"/>
  <c r="J777" i="1"/>
  <c r="C508" i="1" l="1"/>
  <c r="U522" i="1"/>
  <c r="H522" i="1"/>
  <c r="T522" i="1"/>
  <c r="R521" i="1"/>
  <c r="S521" i="1" s="1"/>
  <c r="P522" i="1"/>
  <c r="A523" i="1"/>
  <c r="D523" i="1" s="1"/>
  <c r="E523" i="1" s="1"/>
  <c r="F522" i="1"/>
  <c r="L454" i="1"/>
  <c r="M454" i="1" s="1"/>
  <c r="N454" i="1" s="1"/>
  <c r="O454" i="1" s="1"/>
  <c r="Q454" i="1" s="1"/>
  <c r="B454" i="1" s="1"/>
  <c r="K455" i="1"/>
  <c r="J778" i="1"/>
  <c r="I520" i="1"/>
  <c r="G521" i="1"/>
  <c r="C509" i="1" l="1"/>
  <c r="T523" i="1"/>
  <c r="U523" i="1"/>
  <c r="A524" i="1"/>
  <c r="D524" i="1" s="1"/>
  <c r="E524" i="1" s="1"/>
  <c r="P523" i="1"/>
  <c r="R523" i="1" s="1"/>
  <c r="S523" i="1" s="1"/>
  <c r="R522" i="1"/>
  <c r="S522" i="1" s="1"/>
  <c r="H523" i="1"/>
  <c r="F523" i="1"/>
  <c r="L455" i="1"/>
  <c r="M455" i="1" s="1"/>
  <c r="N455" i="1" s="1"/>
  <c r="O455" i="1" s="1"/>
  <c r="Q455" i="1" s="1"/>
  <c r="B455" i="1" s="1"/>
  <c r="K456" i="1"/>
  <c r="J779" i="1"/>
  <c r="I521" i="1"/>
  <c r="G522" i="1"/>
  <c r="C510" i="1" l="1"/>
  <c r="U524" i="1"/>
  <c r="P524" i="1"/>
  <c r="A525" i="1"/>
  <c r="D525" i="1" s="1"/>
  <c r="E525" i="1" s="1"/>
  <c r="T524" i="1"/>
  <c r="F524" i="1"/>
  <c r="L456" i="1"/>
  <c r="M456" i="1" s="1"/>
  <c r="N456" i="1" s="1"/>
  <c r="O456" i="1" s="1"/>
  <c r="Q456" i="1" s="1"/>
  <c r="B456" i="1" s="1"/>
  <c r="K457" i="1"/>
  <c r="I522" i="1"/>
  <c r="G523" i="1"/>
  <c r="H524" i="1" s="1"/>
  <c r="J780" i="1"/>
  <c r="C511" i="1" l="1"/>
  <c r="T525" i="1"/>
  <c r="H525" i="1"/>
  <c r="A526" i="1"/>
  <c r="D526" i="1" s="1"/>
  <c r="E526" i="1" s="1"/>
  <c r="R524" i="1"/>
  <c r="S524" i="1" s="1"/>
  <c r="U525" i="1"/>
  <c r="P525" i="1"/>
  <c r="F525" i="1"/>
  <c r="L457" i="1"/>
  <c r="M457" i="1" s="1"/>
  <c r="N457" i="1" s="1"/>
  <c r="O457" i="1" s="1"/>
  <c r="Q457" i="1" s="1"/>
  <c r="B457" i="1" s="1"/>
  <c r="K458" i="1"/>
  <c r="I523" i="1"/>
  <c r="G524" i="1"/>
  <c r="J781" i="1"/>
  <c r="C512" i="1" l="1"/>
  <c r="H526" i="1"/>
  <c r="T526" i="1"/>
  <c r="U526" i="1"/>
  <c r="R525" i="1"/>
  <c r="S525" i="1" s="1"/>
  <c r="P526" i="1"/>
  <c r="R526" i="1" s="1"/>
  <c r="S526" i="1" s="1"/>
  <c r="A527" i="1"/>
  <c r="D527" i="1" s="1"/>
  <c r="E527" i="1" s="1"/>
  <c r="F526" i="1"/>
  <c r="L458" i="1"/>
  <c r="M458" i="1" s="1"/>
  <c r="N458" i="1" s="1"/>
  <c r="O458" i="1" s="1"/>
  <c r="Q458" i="1" s="1"/>
  <c r="B458" i="1" s="1"/>
  <c r="K459" i="1"/>
  <c r="I524" i="1"/>
  <c r="G525" i="1"/>
  <c r="J782" i="1"/>
  <c r="C513" i="1" l="1"/>
  <c r="U527" i="1"/>
  <c r="A528" i="1"/>
  <c r="D528" i="1" s="1"/>
  <c r="E528" i="1" s="1"/>
  <c r="P527" i="1"/>
  <c r="H527" i="1"/>
  <c r="T527" i="1"/>
  <c r="F527" i="1"/>
  <c r="L459" i="1"/>
  <c r="M459" i="1" s="1"/>
  <c r="N459" i="1" s="1"/>
  <c r="O459" i="1" s="1"/>
  <c r="Q459" i="1" s="1"/>
  <c r="B459" i="1" s="1"/>
  <c r="K460" i="1"/>
  <c r="I525" i="1"/>
  <c r="G526" i="1"/>
  <c r="J783" i="1"/>
  <c r="C514" i="1" l="1"/>
  <c r="U528" i="1"/>
  <c r="P528" i="1"/>
  <c r="T528" i="1"/>
  <c r="R527" i="1"/>
  <c r="S527" i="1" s="1"/>
  <c r="A529" i="1"/>
  <c r="D529" i="1" s="1"/>
  <c r="E529" i="1" s="1"/>
  <c r="F528" i="1"/>
  <c r="L460" i="1"/>
  <c r="M460" i="1" s="1"/>
  <c r="N460" i="1" s="1"/>
  <c r="O460" i="1" s="1"/>
  <c r="Q460" i="1" s="1"/>
  <c r="B460" i="1" s="1"/>
  <c r="K461" i="1"/>
  <c r="J784" i="1"/>
  <c r="I526" i="1"/>
  <c r="G527" i="1"/>
  <c r="H528" i="1" s="1"/>
  <c r="C515" i="1" l="1"/>
  <c r="U529" i="1"/>
  <c r="A530" i="1"/>
  <c r="D530" i="1" s="1"/>
  <c r="E530" i="1" s="1"/>
  <c r="T529" i="1"/>
  <c r="R528" i="1"/>
  <c r="S528" i="1" s="1"/>
  <c r="P529" i="1"/>
  <c r="F529" i="1"/>
  <c r="L461" i="1"/>
  <c r="M461" i="1" s="1"/>
  <c r="N461" i="1" s="1"/>
  <c r="O461" i="1" s="1"/>
  <c r="Q461" i="1" s="1"/>
  <c r="B461" i="1" s="1"/>
  <c r="K462" i="1"/>
  <c r="I527" i="1"/>
  <c r="G528" i="1"/>
  <c r="H529" i="1" s="1"/>
  <c r="J785" i="1"/>
  <c r="C516" i="1" l="1"/>
  <c r="U530" i="1"/>
  <c r="A531" i="1"/>
  <c r="D531" i="1" s="1"/>
  <c r="E531" i="1" s="1"/>
  <c r="P530" i="1"/>
  <c r="T530" i="1"/>
  <c r="R529" i="1"/>
  <c r="S529" i="1" s="1"/>
  <c r="H530" i="1"/>
  <c r="F530" i="1"/>
  <c r="L462" i="1"/>
  <c r="M462" i="1" s="1"/>
  <c r="N462" i="1" s="1"/>
  <c r="O462" i="1" s="1"/>
  <c r="Q462" i="1" s="1"/>
  <c r="B462" i="1" s="1"/>
  <c r="K463" i="1"/>
  <c r="I528" i="1"/>
  <c r="G529" i="1"/>
  <c r="J786" i="1"/>
  <c r="C517" i="1" l="1"/>
  <c r="T531" i="1"/>
  <c r="A532" i="1"/>
  <c r="D532" i="1" s="1"/>
  <c r="E532" i="1" s="1"/>
  <c r="R530" i="1"/>
  <c r="S530" i="1" s="1"/>
  <c r="U531" i="1"/>
  <c r="P531" i="1"/>
  <c r="F531" i="1"/>
  <c r="L463" i="1"/>
  <c r="M463" i="1" s="1"/>
  <c r="N463" i="1" s="1"/>
  <c r="O463" i="1" s="1"/>
  <c r="Q463" i="1" s="1"/>
  <c r="B463" i="1" s="1"/>
  <c r="K464" i="1"/>
  <c r="I529" i="1"/>
  <c r="G530" i="1"/>
  <c r="H531" i="1" s="1"/>
  <c r="J787" i="1"/>
  <c r="S517" i="1" l="1"/>
  <c r="C518" i="1" s="1"/>
  <c r="U532" i="1"/>
  <c r="R531" i="1"/>
  <c r="S531" i="1" s="1"/>
  <c r="T532" i="1"/>
  <c r="A533" i="1"/>
  <c r="D533" i="1" s="1"/>
  <c r="E533" i="1" s="1"/>
  <c r="P532" i="1"/>
  <c r="F532" i="1"/>
  <c r="L464" i="1"/>
  <c r="M464" i="1" s="1"/>
  <c r="N464" i="1" s="1"/>
  <c r="O464" i="1" s="1"/>
  <c r="Q464" i="1" s="1"/>
  <c r="B464" i="1" s="1"/>
  <c r="K465" i="1"/>
  <c r="J788" i="1"/>
  <c r="I530" i="1"/>
  <c r="G531" i="1"/>
  <c r="H532" i="1" s="1"/>
  <c r="C519" i="1" l="1"/>
  <c r="T533" i="1"/>
  <c r="P533" i="1"/>
  <c r="U533" i="1"/>
  <c r="R532" i="1"/>
  <c r="S532" i="1" s="1"/>
  <c r="H533" i="1"/>
  <c r="A534" i="1"/>
  <c r="D534" i="1" s="1"/>
  <c r="E534" i="1" s="1"/>
  <c r="F533" i="1"/>
  <c r="L465" i="1"/>
  <c r="M465" i="1" s="1"/>
  <c r="N465" i="1" s="1"/>
  <c r="O465" i="1" s="1"/>
  <c r="Q465" i="1" s="1"/>
  <c r="B465" i="1" s="1"/>
  <c r="K466" i="1"/>
  <c r="I531" i="1"/>
  <c r="G532" i="1"/>
  <c r="J789" i="1"/>
  <c r="C520" i="1" l="1"/>
  <c r="U534" i="1"/>
  <c r="P534" i="1"/>
  <c r="H534" i="1"/>
  <c r="T534" i="1"/>
  <c r="R533" i="1"/>
  <c r="S533" i="1" s="1"/>
  <c r="A535" i="1"/>
  <c r="D535" i="1" s="1"/>
  <c r="E535" i="1" s="1"/>
  <c r="F534" i="1"/>
  <c r="L466" i="1"/>
  <c r="M466" i="1" s="1"/>
  <c r="N466" i="1" s="1"/>
  <c r="O466" i="1" s="1"/>
  <c r="Q466" i="1" s="1"/>
  <c r="B466" i="1" s="1"/>
  <c r="K467" i="1"/>
  <c r="J790" i="1"/>
  <c r="I532" i="1"/>
  <c r="G533" i="1"/>
  <c r="C521" i="1" l="1"/>
  <c r="H535" i="1"/>
  <c r="U535" i="1"/>
  <c r="T535" i="1"/>
  <c r="R534" i="1"/>
  <c r="S534" i="1" s="1"/>
  <c r="P535" i="1"/>
  <c r="A536" i="1"/>
  <c r="D536" i="1" s="1"/>
  <c r="E536" i="1" s="1"/>
  <c r="F535" i="1"/>
  <c r="L467" i="1"/>
  <c r="M467" i="1" s="1"/>
  <c r="N467" i="1" s="1"/>
  <c r="O467" i="1" s="1"/>
  <c r="Q467" i="1" s="1"/>
  <c r="B467" i="1" s="1"/>
  <c r="K468" i="1"/>
  <c r="I533" i="1"/>
  <c r="G534" i="1"/>
  <c r="J791" i="1"/>
  <c r="C522" i="1" l="1"/>
  <c r="U536" i="1"/>
  <c r="A537" i="1"/>
  <c r="D537" i="1" s="1"/>
  <c r="E537" i="1" s="1"/>
  <c r="H536" i="1"/>
  <c r="T536" i="1"/>
  <c r="R535" i="1"/>
  <c r="S535" i="1" s="1"/>
  <c r="P536" i="1"/>
  <c r="R536" i="1" s="1"/>
  <c r="F536" i="1"/>
  <c r="L468" i="1"/>
  <c r="M468" i="1" s="1"/>
  <c r="N468" i="1" s="1"/>
  <c r="O468" i="1" s="1"/>
  <c r="Q468" i="1" s="1"/>
  <c r="B468" i="1" s="1"/>
  <c r="K469" i="1"/>
  <c r="J792" i="1"/>
  <c r="I534" i="1"/>
  <c r="G535" i="1"/>
  <c r="C523" i="1" l="1"/>
  <c r="A538" i="1"/>
  <c r="D538" i="1" s="1"/>
  <c r="E538" i="1" s="1"/>
  <c r="U537" i="1"/>
  <c r="T537" i="1"/>
  <c r="P537" i="1"/>
  <c r="F537" i="1"/>
  <c r="L469" i="1"/>
  <c r="M469" i="1" s="1"/>
  <c r="N469" i="1" s="1"/>
  <c r="O469" i="1" s="1"/>
  <c r="Q469" i="1" s="1"/>
  <c r="B469" i="1" s="1"/>
  <c r="K470" i="1"/>
  <c r="I535" i="1"/>
  <c r="G536" i="1"/>
  <c r="H537" i="1" s="1"/>
  <c r="J793" i="1"/>
  <c r="C524" i="1" l="1"/>
  <c r="U538" i="1"/>
  <c r="A539" i="1"/>
  <c r="D539" i="1" s="1"/>
  <c r="E539" i="1" s="1"/>
  <c r="T538" i="1"/>
  <c r="R537" i="1"/>
  <c r="S537" i="1" s="1"/>
  <c r="P538" i="1"/>
  <c r="F538" i="1"/>
  <c r="L470" i="1"/>
  <c r="M470" i="1" s="1"/>
  <c r="N470" i="1" s="1"/>
  <c r="O470" i="1" s="1"/>
  <c r="Q470" i="1" s="1"/>
  <c r="B470" i="1" s="1"/>
  <c r="K471" i="1"/>
  <c r="J794" i="1"/>
  <c r="I536" i="1"/>
  <c r="G537" i="1"/>
  <c r="H538" i="1" s="1"/>
  <c r="C525" i="1" l="1"/>
  <c r="U539" i="1"/>
  <c r="H539" i="1"/>
  <c r="P539" i="1"/>
  <c r="T539" i="1"/>
  <c r="R538" i="1"/>
  <c r="S538" i="1" s="1"/>
  <c r="A540" i="1"/>
  <c r="D540" i="1" s="1"/>
  <c r="E540" i="1" s="1"/>
  <c r="F539" i="1"/>
  <c r="L471" i="1"/>
  <c r="M471" i="1" s="1"/>
  <c r="N471" i="1" s="1"/>
  <c r="O471" i="1" s="1"/>
  <c r="Q471" i="1" s="1"/>
  <c r="B471" i="1" s="1"/>
  <c r="K472" i="1"/>
  <c r="I537" i="1"/>
  <c r="G538" i="1"/>
  <c r="J795" i="1"/>
  <c r="C526" i="1" l="1"/>
  <c r="U540" i="1"/>
  <c r="P540" i="1"/>
  <c r="R540" i="1" s="1"/>
  <c r="S540" i="1" s="1"/>
  <c r="H540" i="1"/>
  <c r="T540" i="1"/>
  <c r="R539" i="1"/>
  <c r="S539" i="1" s="1"/>
  <c r="A541" i="1"/>
  <c r="D541" i="1" s="1"/>
  <c r="E541" i="1" s="1"/>
  <c r="F540" i="1"/>
  <c r="L472" i="1"/>
  <c r="M472" i="1" s="1"/>
  <c r="N472" i="1" s="1"/>
  <c r="O472" i="1" s="1"/>
  <c r="Q472" i="1" s="1"/>
  <c r="B472" i="1" s="1"/>
  <c r="K473" i="1"/>
  <c r="J796" i="1"/>
  <c r="I538" i="1"/>
  <c r="G539" i="1"/>
  <c r="C527" i="1" l="1"/>
  <c r="P541" i="1"/>
  <c r="H541" i="1"/>
  <c r="U541" i="1"/>
  <c r="T541" i="1"/>
  <c r="A542" i="1"/>
  <c r="D542" i="1" s="1"/>
  <c r="E542" i="1" s="1"/>
  <c r="F541" i="1"/>
  <c r="L473" i="1"/>
  <c r="M473" i="1" s="1"/>
  <c r="N473" i="1" s="1"/>
  <c r="O473" i="1" s="1"/>
  <c r="Q473" i="1" s="1"/>
  <c r="B473" i="1" s="1"/>
  <c r="K474" i="1"/>
  <c r="I539" i="1"/>
  <c r="G540" i="1"/>
  <c r="J797" i="1"/>
  <c r="C528" i="1" l="1"/>
  <c r="U542" i="1"/>
  <c r="H542" i="1"/>
  <c r="T542" i="1"/>
  <c r="R541" i="1"/>
  <c r="S541" i="1" s="1"/>
  <c r="A543" i="1"/>
  <c r="D543" i="1" s="1"/>
  <c r="E543" i="1" s="1"/>
  <c r="P542" i="1"/>
  <c r="R542" i="1" s="1"/>
  <c r="S542" i="1" s="1"/>
  <c r="F542" i="1"/>
  <c r="L474" i="1"/>
  <c r="M474" i="1" s="1"/>
  <c r="N474" i="1" s="1"/>
  <c r="O474" i="1" s="1"/>
  <c r="Q474" i="1" s="1"/>
  <c r="B474" i="1" s="1"/>
  <c r="K475" i="1"/>
  <c r="J798" i="1"/>
  <c r="I540" i="1"/>
  <c r="G541" i="1"/>
  <c r="C529" i="1" l="1"/>
  <c r="U543" i="1"/>
  <c r="A544" i="1"/>
  <c r="D544" i="1" s="1"/>
  <c r="E544" i="1" s="1"/>
  <c r="P543" i="1"/>
  <c r="T543" i="1"/>
  <c r="F543" i="1"/>
  <c r="L475" i="1"/>
  <c r="M475" i="1" s="1"/>
  <c r="N475" i="1" s="1"/>
  <c r="O475" i="1" s="1"/>
  <c r="Q475" i="1" s="1"/>
  <c r="B475" i="1" s="1"/>
  <c r="K476" i="1"/>
  <c r="I541" i="1"/>
  <c r="G542" i="1"/>
  <c r="H543" i="1" s="1"/>
  <c r="J799" i="1"/>
  <c r="C530" i="1" l="1"/>
  <c r="U544" i="1"/>
  <c r="H544" i="1"/>
  <c r="A545" i="1"/>
  <c r="D545" i="1" s="1"/>
  <c r="E545" i="1" s="1"/>
  <c r="T544" i="1"/>
  <c r="R543" i="1"/>
  <c r="S543" i="1" s="1"/>
  <c r="P544" i="1"/>
  <c r="R544" i="1" s="1"/>
  <c r="S544" i="1" s="1"/>
  <c r="F544" i="1"/>
  <c r="L476" i="1"/>
  <c r="M476" i="1" s="1"/>
  <c r="N476" i="1" s="1"/>
  <c r="O476" i="1" s="1"/>
  <c r="Q476" i="1" s="1"/>
  <c r="B476" i="1" s="1"/>
  <c r="K477" i="1"/>
  <c r="J800" i="1"/>
  <c r="I542" i="1"/>
  <c r="G543" i="1"/>
  <c r="C531" i="1" l="1"/>
  <c r="T545" i="1"/>
  <c r="U545" i="1"/>
  <c r="H545" i="1"/>
  <c r="A546" i="1"/>
  <c r="D546" i="1" s="1"/>
  <c r="E546" i="1" s="1"/>
  <c r="P545" i="1"/>
  <c r="F545" i="1"/>
  <c r="L477" i="1"/>
  <c r="M477" i="1" s="1"/>
  <c r="N477" i="1" s="1"/>
  <c r="O477" i="1" s="1"/>
  <c r="Q477" i="1" s="1"/>
  <c r="B477" i="1" s="1"/>
  <c r="K478" i="1"/>
  <c r="J801" i="1"/>
  <c r="I543" i="1"/>
  <c r="G544" i="1"/>
  <c r="C532" i="1" l="1"/>
  <c r="T546" i="1"/>
  <c r="P546" i="1"/>
  <c r="R546" i="1" s="1"/>
  <c r="S546" i="1" s="1"/>
  <c r="R545" i="1"/>
  <c r="S545" i="1" s="1"/>
  <c r="U546" i="1"/>
  <c r="H546" i="1"/>
  <c r="A547" i="1"/>
  <c r="D547" i="1" s="1"/>
  <c r="E547" i="1" s="1"/>
  <c r="F546" i="1"/>
  <c r="L478" i="1"/>
  <c r="M478" i="1" s="1"/>
  <c r="N478" i="1" s="1"/>
  <c r="O478" i="1" s="1"/>
  <c r="Q478" i="1" s="1"/>
  <c r="B478" i="1" s="1"/>
  <c r="K479" i="1"/>
  <c r="I544" i="1"/>
  <c r="G545" i="1"/>
  <c r="J802" i="1"/>
  <c r="C533" i="1" l="1"/>
  <c r="H547" i="1"/>
  <c r="T547" i="1"/>
  <c r="U547" i="1"/>
  <c r="A548" i="1"/>
  <c r="D548" i="1" s="1"/>
  <c r="E548" i="1" s="1"/>
  <c r="P547" i="1"/>
  <c r="F547" i="1"/>
  <c r="L479" i="1"/>
  <c r="M479" i="1" s="1"/>
  <c r="N479" i="1" s="1"/>
  <c r="O479" i="1" s="1"/>
  <c r="Q479" i="1" s="1"/>
  <c r="B479" i="1" s="1"/>
  <c r="K480" i="1"/>
  <c r="J803" i="1"/>
  <c r="I545" i="1"/>
  <c r="G546" i="1"/>
  <c r="C534" i="1" l="1"/>
  <c r="T548" i="1"/>
  <c r="P548" i="1"/>
  <c r="H548" i="1"/>
  <c r="R547" i="1"/>
  <c r="S547" i="1" s="1"/>
  <c r="U548" i="1"/>
  <c r="A549" i="1"/>
  <c r="D549" i="1" s="1"/>
  <c r="E549" i="1" s="1"/>
  <c r="F548" i="1"/>
  <c r="L480" i="1"/>
  <c r="M480" i="1" s="1"/>
  <c r="N480" i="1" s="1"/>
  <c r="O480" i="1" s="1"/>
  <c r="Q480" i="1" s="1"/>
  <c r="B480" i="1" s="1"/>
  <c r="K481" i="1"/>
  <c r="I546" i="1"/>
  <c r="G547" i="1"/>
  <c r="J804" i="1"/>
  <c r="C535" i="1" l="1"/>
  <c r="H549" i="1"/>
  <c r="R548" i="1"/>
  <c r="S548" i="1" s="1"/>
  <c r="T549" i="1"/>
  <c r="U549" i="1"/>
  <c r="A550" i="1"/>
  <c r="D550" i="1" s="1"/>
  <c r="E550" i="1" s="1"/>
  <c r="P549" i="1"/>
  <c r="F549" i="1"/>
  <c r="L481" i="1"/>
  <c r="M481" i="1" s="1"/>
  <c r="N481" i="1" s="1"/>
  <c r="O481" i="1" s="1"/>
  <c r="Q481" i="1" s="1"/>
  <c r="B481" i="1" s="1"/>
  <c r="K482" i="1"/>
  <c r="I547" i="1"/>
  <c r="G548" i="1"/>
  <c r="J805" i="1"/>
  <c r="C536" i="1" l="1"/>
  <c r="U550" i="1"/>
  <c r="P550" i="1"/>
  <c r="T550" i="1"/>
  <c r="R549" i="1"/>
  <c r="S549" i="1" s="1"/>
  <c r="A551" i="1"/>
  <c r="D551" i="1" s="1"/>
  <c r="E551" i="1" s="1"/>
  <c r="F550" i="1"/>
  <c r="L482" i="1"/>
  <c r="M482" i="1" s="1"/>
  <c r="N482" i="1" s="1"/>
  <c r="O482" i="1" s="1"/>
  <c r="Q482" i="1" s="1"/>
  <c r="B482" i="1" s="1"/>
  <c r="K483" i="1"/>
  <c r="I548" i="1"/>
  <c r="G549" i="1"/>
  <c r="H550" i="1" s="1"/>
  <c r="J806" i="1"/>
  <c r="S536" i="1" l="1"/>
  <c r="C537" i="1" s="1"/>
  <c r="U551" i="1"/>
  <c r="P551" i="1"/>
  <c r="R551" i="1" s="1"/>
  <c r="S551" i="1" s="1"/>
  <c r="T551" i="1"/>
  <c r="R550" i="1"/>
  <c r="S550" i="1" s="1"/>
  <c r="A552" i="1"/>
  <c r="D552" i="1" s="1"/>
  <c r="E552" i="1" s="1"/>
  <c r="F551" i="1"/>
  <c r="L483" i="1"/>
  <c r="M483" i="1" s="1"/>
  <c r="N483" i="1" s="1"/>
  <c r="O483" i="1" s="1"/>
  <c r="Q483" i="1" s="1"/>
  <c r="B483" i="1" s="1"/>
  <c r="K484" i="1"/>
  <c r="J807" i="1"/>
  <c r="I549" i="1"/>
  <c r="G550" i="1"/>
  <c r="H551" i="1" s="1"/>
  <c r="C538" i="1" l="1"/>
  <c r="H552" i="1"/>
  <c r="T552" i="1"/>
  <c r="U552" i="1"/>
  <c r="A553" i="1"/>
  <c r="D553" i="1" s="1"/>
  <c r="E553" i="1" s="1"/>
  <c r="P552" i="1"/>
  <c r="F552" i="1"/>
  <c r="L484" i="1"/>
  <c r="M484" i="1" s="1"/>
  <c r="N484" i="1" s="1"/>
  <c r="O484" i="1" s="1"/>
  <c r="Q484" i="1" s="1"/>
  <c r="B484" i="1" s="1"/>
  <c r="K485" i="1"/>
  <c r="I550" i="1"/>
  <c r="G551" i="1"/>
  <c r="J808" i="1"/>
  <c r="C539" i="1" l="1"/>
  <c r="T553" i="1"/>
  <c r="R552" i="1"/>
  <c r="S552" i="1" s="1"/>
  <c r="U553" i="1"/>
  <c r="A554" i="1"/>
  <c r="D554" i="1" s="1"/>
  <c r="E554" i="1" s="1"/>
  <c r="P553" i="1"/>
  <c r="F553" i="1"/>
  <c r="L485" i="1"/>
  <c r="M485" i="1" s="1"/>
  <c r="N485" i="1" s="1"/>
  <c r="O485" i="1" s="1"/>
  <c r="Q485" i="1" s="1"/>
  <c r="B485" i="1" s="1"/>
  <c r="K486" i="1"/>
  <c r="J809" i="1"/>
  <c r="I551" i="1"/>
  <c r="G552" i="1"/>
  <c r="H553" i="1" s="1"/>
  <c r="C540" i="1" l="1"/>
  <c r="U554" i="1"/>
  <c r="T554" i="1"/>
  <c r="R553" i="1"/>
  <c r="S553" i="1" s="1"/>
  <c r="A555" i="1"/>
  <c r="D555" i="1" s="1"/>
  <c r="E555" i="1" s="1"/>
  <c r="P554" i="1"/>
  <c r="F554" i="1"/>
  <c r="L486" i="1"/>
  <c r="M486" i="1" s="1"/>
  <c r="N486" i="1" s="1"/>
  <c r="O486" i="1" s="1"/>
  <c r="Q486" i="1" s="1"/>
  <c r="B486" i="1" s="1"/>
  <c r="K487" i="1"/>
  <c r="I552" i="1"/>
  <c r="G553" i="1"/>
  <c r="H554" i="1" s="1"/>
  <c r="J810" i="1"/>
  <c r="C541" i="1" l="1"/>
  <c r="T555" i="1"/>
  <c r="H555" i="1"/>
  <c r="R554" i="1"/>
  <c r="S554" i="1" s="1"/>
  <c r="U555" i="1"/>
  <c r="A556" i="1"/>
  <c r="D556" i="1" s="1"/>
  <c r="E556" i="1" s="1"/>
  <c r="P555" i="1"/>
  <c r="F555" i="1"/>
  <c r="L487" i="1"/>
  <c r="M487" i="1" s="1"/>
  <c r="N487" i="1" s="1"/>
  <c r="O487" i="1" s="1"/>
  <c r="Q487" i="1" s="1"/>
  <c r="B487" i="1" s="1"/>
  <c r="K488" i="1"/>
  <c r="J811" i="1"/>
  <c r="I553" i="1"/>
  <c r="G554" i="1"/>
  <c r="C542" i="1" l="1"/>
  <c r="T556" i="1"/>
  <c r="R555" i="1"/>
  <c r="S555" i="1" s="1"/>
  <c r="P556" i="1"/>
  <c r="H556" i="1"/>
  <c r="U556" i="1"/>
  <c r="A557" i="1"/>
  <c r="D557" i="1" s="1"/>
  <c r="E557" i="1" s="1"/>
  <c r="F556" i="1"/>
  <c r="L488" i="1"/>
  <c r="M488" i="1" s="1"/>
  <c r="N488" i="1" s="1"/>
  <c r="O488" i="1" s="1"/>
  <c r="Q488" i="1" s="1"/>
  <c r="B488" i="1" s="1"/>
  <c r="K489" i="1"/>
  <c r="I554" i="1"/>
  <c r="G555" i="1"/>
  <c r="J812" i="1"/>
  <c r="C543" i="1" l="1"/>
  <c r="U557" i="1"/>
  <c r="H557" i="1"/>
  <c r="P557" i="1"/>
  <c r="A558" i="1"/>
  <c r="D558" i="1" s="1"/>
  <c r="E558" i="1" s="1"/>
  <c r="R556" i="1"/>
  <c r="S556" i="1" s="1"/>
  <c r="T557" i="1"/>
  <c r="F557" i="1"/>
  <c r="L489" i="1"/>
  <c r="M489" i="1" s="1"/>
  <c r="N489" i="1" s="1"/>
  <c r="O489" i="1" s="1"/>
  <c r="Q489" i="1" s="1"/>
  <c r="B489" i="1" s="1"/>
  <c r="K490" i="1"/>
  <c r="I555" i="1"/>
  <c r="G556" i="1"/>
  <c r="J813" i="1"/>
  <c r="C544" i="1" l="1"/>
  <c r="U558" i="1"/>
  <c r="T558" i="1"/>
  <c r="R557" i="1"/>
  <c r="S557" i="1" s="1"/>
  <c r="A559" i="1"/>
  <c r="D559" i="1" s="1"/>
  <c r="E559" i="1" s="1"/>
  <c r="P558" i="1"/>
  <c r="R558" i="1" s="1"/>
  <c r="F558" i="1"/>
  <c r="L490" i="1"/>
  <c r="M490" i="1" s="1"/>
  <c r="N490" i="1" s="1"/>
  <c r="O490" i="1" s="1"/>
  <c r="Q490" i="1" s="1"/>
  <c r="B490" i="1" s="1"/>
  <c r="K491" i="1"/>
  <c r="I556" i="1"/>
  <c r="G557" i="1"/>
  <c r="H558" i="1" s="1"/>
  <c r="J814" i="1"/>
  <c r="C545" i="1" l="1"/>
  <c r="U559" i="1"/>
  <c r="T559" i="1"/>
  <c r="A560" i="1"/>
  <c r="D560" i="1" s="1"/>
  <c r="E560" i="1" s="1"/>
  <c r="P559" i="1"/>
  <c r="F559" i="1"/>
  <c r="L491" i="1"/>
  <c r="M491" i="1" s="1"/>
  <c r="N491" i="1" s="1"/>
  <c r="O491" i="1" s="1"/>
  <c r="Q491" i="1" s="1"/>
  <c r="B491" i="1" s="1"/>
  <c r="K492" i="1"/>
  <c r="J815" i="1"/>
  <c r="I557" i="1"/>
  <c r="G558" i="1"/>
  <c r="H559" i="1" s="1"/>
  <c r="C546" i="1" l="1"/>
  <c r="T560" i="1"/>
  <c r="R559" i="1"/>
  <c r="S559" i="1" s="1"/>
  <c r="U560" i="1"/>
  <c r="A561" i="1"/>
  <c r="D561" i="1" s="1"/>
  <c r="E561" i="1" s="1"/>
  <c r="P560" i="1"/>
  <c r="F560" i="1"/>
  <c r="L492" i="1"/>
  <c r="M492" i="1" s="1"/>
  <c r="N492" i="1" s="1"/>
  <c r="O492" i="1" s="1"/>
  <c r="Q492" i="1" s="1"/>
  <c r="B492" i="1" s="1"/>
  <c r="K493" i="1"/>
  <c r="I558" i="1"/>
  <c r="G559" i="1"/>
  <c r="H560" i="1" s="1"/>
  <c r="J816" i="1"/>
  <c r="C547" i="1" l="1"/>
  <c r="U561" i="1"/>
  <c r="A562" i="1"/>
  <c r="D562" i="1" s="1"/>
  <c r="E562" i="1" s="1"/>
  <c r="H561" i="1"/>
  <c r="T561" i="1"/>
  <c r="R560" i="1"/>
  <c r="S560" i="1" s="1"/>
  <c r="P561" i="1"/>
  <c r="F561" i="1"/>
  <c r="L493" i="1"/>
  <c r="M493" i="1" s="1"/>
  <c r="N493" i="1" s="1"/>
  <c r="O493" i="1" s="1"/>
  <c r="Q493" i="1" s="1"/>
  <c r="B493" i="1" s="1"/>
  <c r="K494" i="1"/>
  <c r="I559" i="1"/>
  <c r="G560" i="1"/>
  <c r="J817" i="1"/>
  <c r="C548" i="1" l="1"/>
  <c r="U562" i="1"/>
  <c r="T562" i="1"/>
  <c r="H562" i="1"/>
  <c r="A563" i="1"/>
  <c r="D563" i="1" s="1"/>
  <c r="E563" i="1" s="1"/>
  <c r="P562" i="1"/>
  <c r="R561" i="1"/>
  <c r="S561" i="1" s="1"/>
  <c r="F562" i="1"/>
  <c r="L494" i="1"/>
  <c r="M494" i="1" s="1"/>
  <c r="N494" i="1" s="1"/>
  <c r="O494" i="1" s="1"/>
  <c r="Q494" i="1" s="1"/>
  <c r="B494" i="1" s="1"/>
  <c r="K495" i="1"/>
  <c r="I560" i="1"/>
  <c r="G561" i="1"/>
  <c r="J818" i="1"/>
  <c r="C549" i="1" l="1"/>
  <c r="U563" i="1"/>
  <c r="H563" i="1"/>
  <c r="A564" i="1"/>
  <c r="D564" i="1" s="1"/>
  <c r="E564" i="1" s="1"/>
  <c r="T563" i="1"/>
  <c r="R562" i="1"/>
  <c r="S562" i="1" s="1"/>
  <c r="P563" i="1"/>
  <c r="F563" i="1"/>
  <c r="L495" i="1"/>
  <c r="M495" i="1" s="1"/>
  <c r="N495" i="1" s="1"/>
  <c r="O495" i="1" s="1"/>
  <c r="Q495" i="1" s="1"/>
  <c r="B495" i="1" s="1"/>
  <c r="K496" i="1"/>
  <c r="J819" i="1"/>
  <c r="I561" i="1"/>
  <c r="G562" i="1"/>
  <c r="C550" i="1" l="1"/>
  <c r="U564" i="1"/>
  <c r="A565" i="1"/>
  <c r="D565" i="1" s="1"/>
  <c r="E565" i="1" s="1"/>
  <c r="T564" i="1"/>
  <c r="R563" i="1"/>
  <c r="S563" i="1" s="1"/>
  <c r="P564" i="1"/>
  <c r="R564" i="1" s="1"/>
  <c r="S564" i="1" s="1"/>
  <c r="F564" i="1"/>
  <c r="L496" i="1"/>
  <c r="M496" i="1" s="1"/>
  <c r="N496" i="1" s="1"/>
  <c r="O496" i="1" s="1"/>
  <c r="Q496" i="1" s="1"/>
  <c r="B496" i="1" s="1"/>
  <c r="K497" i="1"/>
  <c r="I562" i="1"/>
  <c r="G563" i="1"/>
  <c r="H564" i="1" s="1"/>
  <c r="J820" i="1"/>
  <c r="C551" i="1" l="1"/>
  <c r="H565" i="1"/>
  <c r="U565" i="1"/>
  <c r="T565" i="1"/>
  <c r="A566" i="1"/>
  <c r="D566" i="1" s="1"/>
  <c r="E566" i="1" s="1"/>
  <c r="P565" i="1"/>
  <c r="F565" i="1"/>
  <c r="L497" i="1"/>
  <c r="M497" i="1" s="1"/>
  <c r="N497" i="1" s="1"/>
  <c r="O497" i="1" s="1"/>
  <c r="Q497" i="1" s="1"/>
  <c r="B497" i="1" s="1"/>
  <c r="K498" i="1"/>
  <c r="I563" i="1"/>
  <c r="G564" i="1"/>
  <c r="J821" i="1"/>
  <c r="C552" i="1" l="1"/>
  <c r="U566" i="1"/>
  <c r="P566" i="1"/>
  <c r="R566" i="1" s="1"/>
  <c r="S566" i="1" s="1"/>
  <c r="A567" i="1"/>
  <c r="D567" i="1" s="1"/>
  <c r="E567" i="1" s="1"/>
  <c r="H566" i="1"/>
  <c r="T566" i="1"/>
  <c r="R565" i="1"/>
  <c r="S565" i="1" s="1"/>
  <c r="F566" i="1"/>
  <c r="L498" i="1"/>
  <c r="M498" i="1" s="1"/>
  <c r="N498" i="1" s="1"/>
  <c r="O498" i="1" s="1"/>
  <c r="Q498" i="1" s="1"/>
  <c r="B498" i="1" s="1"/>
  <c r="K499" i="1"/>
  <c r="I564" i="1"/>
  <c r="G565" i="1"/>
  <c r="J822" i="1"/>
  <c r="C553" i="1" l="1"/>
  <c r="P567" i="1"/>
  <c r="H567" i="1"/>
  <c r="T567" i="1"/>
  <c r="U567" i="1"/>
  <c r="A568" i="1"/>
  <c r="D568" i="1" s="1"/>
  <c r="E568" i="1" s="1"/>
  <c r="F567" i="1"/>
  <c r="L499" i="1"/>
  <c r="M499" i="1" s="1"/>
  <c r="N499" i="1" s="1"/>
  <c r="O499" i="1" s="1"/>
  <c r="Q499" i="1" s="1"/>
  <c r="B499" i="1" s="1"/>
  <c r="K500" i="1"/>
  <c r="J823" i="1"/>
  <c r="I565" i="1"/>
  <c r="G566" i="1"/>
  <c r="C554" i="1" l="1"/>
  <c r="U568" i="1"/>
  <c r="P568" i="1"/>
  <c r="T568" i="1"/>
  <c r="R567" i="1"/>
  <c r="S567" i="1" s="1"/>
  <c r="A569" i="1"/>
  <c r="D569" i="1" s="1"/>
  <c r="E569" i="1" s="1"/>
  <c r="F568" i="1"/>
  <c r="L500" i="1"/>
  <c r="M500" i="1" s="1"/>
  <c r="N500" i="1" s="1"/>
  <c r="O500" i="1" s="1"/>
  <c r="Q500" i="1" s="1"/>
  <c r="B500" i="1" s="1"/>
  <c r="K501" i="1"/>
  <c r="I566" i="1"/>
  <c r="G567" i="1"/>
  <c r="H568" i="1" s="1"/>
  <c r="J824" i="1"/>
  <c r="C555" i="1" l="1"/>
  <c r="U569" i="1"/>
  <c r="A570" i="1"/>
  <c r="D570" i="1" s="1"/>
  <c r="E570" i="1" s="1"/>
  <c r="T569" i="1"/>
  <c r="R568" i="1"/>
  <c r="S568" i="1" s="1"/>
  <c r="P569" i="1"/>
  <c r="F569" i="1"/>
  <c r="L501" i="1"/>
  <c r="M501" i="1" s="1"/>
  <c r="N501" i="1" s="1"/>
  <c r="O501" i="1" s="1"/>
  <c r="Q501" i="1" s="1"/>
  <c r="B501" i="1" s="1"/>
  <c r="K502" i="1"/>
  <c r="J825" i="1"/>
  <c r="I567" i="1"/>
  <c r="G568" i="1"/>
  <c r="H569" i="1" s="1"/>
  <c r="C556" i="1" l="1"/>
  <c r="U570" i="1"/>
  <c r="T570" i="1"/>
  <c r="R569" i="1"/>
  <c r="S569" i="1" s="1"/>
  <c r="A571" i="1"/>
  <c r="D571" i="1" s="1"/>
  <c r="E571" i="1" s="1"/>
  <c r="P570" i="1"/>
  <c r="H570" i="1"/>
  <c r="F570" i="1"/>
  <c r="L502" i="1"/>
  <c r="M502" i="1" s="1"/>
  <c r="N502" i="1" s="1"/>
  <c r="O502" i="1" s="1"/>
  <c r="Q502" i="1" s="1"/>
  <c r="B502" i="1" s="1"/>
  <c r="K503" i="1"/>
  <c r="I568" i="1"/>
  <c r="G569" i="1"/>
  <c r="J826" i="1"/>
  <c r="C557" i="1" l="1"/>
  <c r="U571" i="1"/>
  <c r="A572" i="1"/>
  <c r="D572" i="1" s="1"/>
  <c r="E572" i="1" s="1"/>
  <c r="T571" i="1"/>
  <c r="R570" i="1"/>
  <c r="S570" i="1" s="1"/>
  <c r="P571" i="1"/>
  <c r="F571" i="1"/>
  <c r="L503" i="1"/>
  <c r="M503" i="1" s="1"/>
  <c r="N503" i="1" s="1"/>
  <c r="O503" i="1" s="1"/>
  <c r="Q503" i="1" s="1"/>
  <c r="B503" i="1" s="1"/>
  <c r="K504" i="1"/>
  <c r="I569" i="1"/>
  <c r="G570" i="1"/>
  <c r="H571" i="1" s="1"/>
  <c r="J827" i="1"/>
  <c r="C558" i="1" l="1"/>
  <c r="T572" i="1"/>
  <c r="H572" i="1"/>
  <c r="U572" i="1"/>
  <c r="R571" i="1"/>
  <c r="S571" i="1" s="1"/>
  <c r="A573" i="1"/>
  <c r="D573" i="1" s="1"/>
  <c r="E573" i="1" s="1"/>
  <c r="P572" i="1"/>
  <c r="R572" i="1" s="1"/>
  <c r="S572" i="1" s="1"/>
  <c r="F572" i="1"/>
  <c r="L504" i="1"/>
  <c r="M504" i="1" s="1"/>
  <c r="N504" i="1" s="1"/>
  <c r="O504" i="1" s="1"/>
  <c r="Q504" i="1" s="1"/>
  <c r="B504" i="1" s="1"/>
  <c r="K505" i="1"/>
  <c r="I570" i="1"/>
  <c r="G571" i="1"/>
  <c r="J828" i="1"/>
  <c r="S558" i="1" l="1"/>
  <c r="C559" i="1" s="1"/>
  <c r="A574" i="1"/>
  <c r="D574" i="1" s="1"/>
  <c r="E574" i="1" s="1"/>
  <c r="T573" i="1"/>
  <c r="U573" i="1"/>
  <c r="P573" i="1"/>
  <c r="F573" i="1"/>
  <c r="L505" i="1"/>
  <c r="M505" i="1" s="1"/>
  <c r="N505" i="1" s="1"/>
  <c r="O505" i="1" s="1"/>
  <c r="Q505" i="1" s="1"/>
  <c r="B505" i="1" s="1"/>
  <c r="K506" i="1"/>
  <c r="J829" i="1"/>
  <c r="I571" i="1"/>
  <c r="G572" i="1"/>
  <c r="H573" i="1" s="1"/>
  <c r="C560" i="1" l="1"/>
  <c r="T574" i="1"/>
  <c r="U574" i="1"/>
  <c r="A575" i="1"/>
  <c r="D575" i="1" s="1"/>
  <c r="E575" i="1" s="1"/>
  <c r="R573" i="1"/>
  <c r="S573" i="1" s="1"/>
  <c r="P574" i="1"/>
  <c r="H574" i="1"/>
  <c r="F574" i="1"/>
  <c r="L506" i="1"/>
  <c r="M506" i="1" s="1"/>
  <c r="N506" i="1" s="1"/>
  <c r="O506" i="1" s="1"/>
  <c r="Q506" i="1" s="1"/>
  <c r="B506" i="1" s="1"/>
  <c r="K507" i="1"/>
  <c r="J830" i="1"/>
  <c r="I572" i="1"/>
  <c r="G573" i="1"/>
  <c r="C561" i="1" l="1"/>
  <c r="U575" i="1"/>
  <c r="H575" i="1"/>
  <c r="A576" i="1"/>
  <c r="D576" i="1" s="1"/>
  <c r="E576" i="1" s="1"/>
  <c r="T575" i="1"/>
  <c r="R574" i="1"/>
  <c r="S574" i="1" s="1"/>
  <c r="P575" i="1"/>
  <c r="F575" i="1"/>
  <c r="L507" i="1"/>
  <c r="M507" i="1" s="1"/>
  <c r="N507" i="1" s="1"/>
  <c r="O507" i="1" s="1"/>
  <c r="Q507" i="1" s="1"/>
  <c r="B507" i="1" s="1"/>
  <c r="K508" i="1"/>
  <c r="J831" i="1"/>
  <c r="I573" i="1"/>
  <c r="G574" i="1"/>
  <c r="C562" i="1" l="1"/>
  <c r="T576" i="1"/>
  <c r="A577" i="1"/>
  <c r="D577" i="1" s="1"/>
  <c r="E577" i="1" s="1"/>
  <c r="R575" i="1"/>
  <c r="S575" i="1" s="1"/>
  <c r="U576" i="1"/>
  <c r="H576" i="1"/>
  <c r="P576" i="1"/>
  <c r="R576" i="1" s="1"/>
  <c r="S576" i="1" s="1"/>
  <c r="F576" i="1"/>
  <c r="L508" i="1"/>
  <c r="M508" i="1" s="1"/>
  <c r="N508" i="1" s="1"/>
  <c r="O508" i="1" s="1"/>
  <c r="Q508" i="1" s="1"/>
  <c r="B508" i="1" s="1"/>
  <c r="K509" i="1"/>
  <c r="I574" i="1"/>
  <c r="G575" i="1"/>
  <c r="J832" i="1"/>
  <c r="C563" i="1" l="1"/>
  <c r="U577" i="1"/>
  <c r="H577" i="1"/>
  <c r="P577" i="1"/>
  <c r="A578" i="1"/>
  <c r="D578" i="1" s="1"/>
  <c r="E578" i="1" s="1"/>
  <c r="T577" i="1"/>
  <c r="F577" i="1"/>
  <c r="L509" i="1"/>
  <c r="M509" i="1" s="1"/>
  <c r="N509" i="1" s="1"/>
  <c r="O509" i="1" s="1"/>
  <c r="Q509" i="1" s="1"/>
  <c r="B509" i="1" s="1"/>
  <c r="K510" i="1"/>
  <c r="J833" i="1"/>
  <c r="I575" i="1"/>
  <c r="G576" i="1"/>
  <c r="C564" i="1" l="1"/>
  <c r="U578" i="1"/>
  <c r="R577" i="1"/>
  <c r="S577" i="1" s="1"/>
  <c r="A579" i="1"/>
  <c r="D579" i="1" s="1"/>
  <c r="E579" i="1" s="1"/>
  <c r="T578" i="1"/>
  <c r="H578" i="1"/>
  <c r="P578" i="1"/>
  <c r="F578" i="1"/>
  <c r="L510" i="1"/>
  <c r="M510" i="1" s="1"/>
  <c r="N510" i="1" s="1"/>
  <c r="O510" i="1" s="1"/>
  <c r="Q510" i="1" s="1"/>
  <c r="B510" i="1" s="1"/>
  <c r="K511" i="1"/>
  <c r="I576" i="1"/>
  <c r="G577" i="1"/>
  <c r="J834" i="1"/>
  <c r="C565" i="1" l="1"/>
  <c r="T579" i="1"/>
  <c r="H579" i="1"/>
  <c r="R578" i="1"/>
  <c r="S578" i="1" s="1"/>
  <c r="U579" i="1"/>
  <c r="P579" i="1"/>
  <c r="A580" i="1"/>
  <c r="D580" i="1" s="1"/>
  <c r="E580" i="1" s="1"/>
  <c r="F579" i="1"/>
  <c r="L511" i="1"/>
  <c r="M511" i="1" s="1"/>
  <c r="N511" i="1" s="1"/>
  <c r="O511" i="1" s="1"/>
  <c r="Q511" i="1" s="1"/>
  <c r="B511" i="1" s="1"/>
  <c r="K512" i="1"/>
  <c r="I577" i="1"/>
  <c r="G578" i="1"/>
  <c r="J835" i="1"/>
  <c r="C566" i="1" l="1"/>
  <c r="U580" i="1"/>
  <c r="R579" i="1"/>
  <c r="S579" i="1" s="1"/>
  <c r="A581" i="1"/>
  <c r="D581" i="1" s="1"/>
  <c r="E581" i="1" s="1"/>
  <c r="T580" i="1"/>
  <c r="P580" i="1"/>
  <c r="F580" i="1"/>
  <c r="L512" i="1"/>
  <c r="M512" i="1" s="1"/>
  <c r="N512" i="1" s="1"/>
  <c r="O512" i="1" s="1"/>
  <c r="Q512" i="1" s="1"/>
  <c r="B512" i="1" s="1"/>
  <c r="K513" i="1"/>
  <c r="J836" i="1"/>
  <c r="I578" i="1"/>
  <c r="G579" i="1"/>
  <c r="H580" i="1" s="1"/>
  <c r="C567" i="1" l="1"/>
  <c r="U581" i="1"/>
  <c r="R580" i="1"/>
  <c r="S580" i="1" s="1"/>
  <c r="T581" i="1"/>
  <c r="P581" i="1"/>
  <c r="A582" i="1"/>
  <c r="D582" i="1" s="1"/>
  <c r="E582" i="1" s="1"/>
  <c r="F581" i="1"/>
  <c r="L513" i="1"/>
  <c r="M513" i="1" s="1"/>
  <c r="N513" i="1" s="1"/>
  <c r="O513" i="1" s="1"/>
  <c r="Q513" i="1" s="1"/>
  <c r="B513" i="1" s="1"/>
  <c r="K514" i="1"/>
  <c r="I579" i="1"/>
  <c r="G580" i="1"/>
  <c r="H581" i="1" s="1"/>
  <c r="J837" i="1"/>
  <c r="C568" i="1" l="1"/>
  <c r="U582" i="1"/>
  <c r="A583" i="1"/>
  <c r="D583" i="1" s="1"/>
  <c r="E583" i="1" s="1"/>
  <c r="T582" i="1"/>
  <c r="R581" i="1"/>
  <c r="P582" i="1"/>
  <c r="R582" i="1" s="1"/>
  <c r="F582" i="1"/>
  <c r="L514" i="1"/>
  <c r="M514" i="1" s="1"/>
  <c r="N514" i="1" s="1"/>
  <c r="O514" i="1" s="1"/>
  <c r="Q514" i="1" s="1"/>
  <c r="B514" i="1" s="1"/>
  <c r="K515" i="1"/>
  <c r="I580" i="1"/>
  <c r="G581" i="1"/>
  <c r="H582" i="1" s="1"/>
  <c r="J838" i="1"/>
  <c r="C569" i="1" l="1"/>
  <c r="S582" i="1"/>
  <c r="U583" i="1"/>
  <c r="A584" i="1"/>
  <c r="D584" i="1" s="1"/>
  <c r="E584" i="1" s="1"/>
  <c r="P583" i="1"/>
  <c r="T583" i="1"/>
  <c r="F583" i="1"/>
  <c r="L515" i="1"/>
  <c r="M515" i="1" s="1"/>
  <c r="N515" i="1" s="1"/>
  <c r="O515" i="1" s="1"/>
  <c r="Q515" i="1" s="1"/>
  <c r="B515" i="1" s="1"/>
  <c r="K516" i="1"/>
  <c r="J839" i="1"/>
  <c r="I581" i="1"/>
  <c r="G582" i="1"/>
  <c r="H583" i="1" s="1"/>
  <c r="C570" i="1" l="1"/>
  <c r="U584" i="1"/>
  <c r="P584" i="1"/>
  <c r="R584" i="1" s="1"/>
  <c r="S584" i="1" s="1"/>
  <c r="R583" i="1"/>
  <c r="S583" i="1" s="1"/>
  <c r="T584" i="1"/>
  <c r="H584" i="1"/>
  <c r="A585" i="1"/>
  <c r="D585" i="1" s="1"/>
  <c r="E585" i="1" s="1"/>
  <c r="F584" i="1"/>
  <c r="L516" i="1"/>
  <c r="M516" i="1" s="1"/>
  <c r="N516" i="1" s="1"/>
  <c r="O516" i="1" s="1"/>
  <c r="Q516" i="1" s="1"/>
  <c r="B516" i="1" s="1"/>
  <c r="K517" i="1"/>
  <c r="I582" i="1"/>
  <c r="G583" i="1"/>
  <c r="J840" i="1"/>
  <c r="C571" i="1" l="1"/>
  <c r="A586" i="1"/>
  <c r="D586" i="1" s="1"/>
  <c r="E586" i="1" s="1"/>
  <c r="P585" i="1"/>
  <c r="R585" i="1" s="1"/>
  <c r="S585" i="1" s="1"/>
  <c r="U585" i="1"/>
  <c r="T585" i="1"/>
  <c r="F585" i="1"/>
  <c r="L517" i="1"/>
  <c r="M517" i="1" s="1"/>
  <c r="N517" i="1" s="1"/>
  <c r="O517" i="1" s="1"/>
  <c r="Q517" i="1" s="1"/>
  <c r="B517" i="1" s="1"/>
  <c r="K518" i="1"/>
  <c r="J841" i="1"/>
  <c r="I583" i="1"/>
  <c r="G584" i="1"/>
  <c r="H585" i="1" s="1"/>
  <c r="C572" i="1" l="1"/>
  <c r="H586" i="1"/>
  <c r="A587" i="1"/>
  <c r="D587" i="1" s="1"/>
  <c r="E587" i="1" s="1"/>
  <c r="U586" i="1"/>
  <c r="P586" i="1"/>
  <c r="T586" i="1"/>
  <c r="F586" i="1"/>
  <c r="L518" i="1"/>
  <c r="M518" i="1" s="1"/>
  <c r="N518" i="1" s="1"/>
  <c r="O518" i="1" s="1"/>
  <c r="Q518" i="1" s="1"/>
  <c r="B518" i="1" s="1"/>
  <c r="K519" i="1"/>
  <c r="J842" i="1"/>
  <c r="I584" i="1"/>
  <c r="G585" i="1"/>
  <c r="C573" i="1" l="1"/>
  <c r="U587" i="1"/>
  <c r="A588" i="1"/>
  <c r="D588" i="1" s="1"/>
  <c r="E588" i="1" s="1"/>
  <c r="T587" i="1"/>
  <c r="H587" i="1"/>
  <c r="R586" i="1"/>
  <c r="S586" i="1" s="1"/>
  <c r="P587" i="1"/>
  <c r="R587" i="1" s="1"/>
  <c r="S587" i="1" s="1"/>
  <c r="F587" i="1"/>
  <c r="L519" i="1"/>
  <c r="M519" i="1" s="1"/>
  <c r="N519" i="1" s="1"/>
  <c r="O519" i="1" s="1"/>
  <c r="Q519" i="1" s="1"/>
  <c r="B519" i="1" s="1"/>
  <c r="K520" i="1"/>
  <c r="I585" i="1"/>
  <c r="G586" i="1"/>
  <c r="J843" i="1"/>
  <c r="C574" i="1" l="1"/>
  <c r="T588" i="1"/>
  <c r="U588" i="1"/>
  <c r="A589" i="1"/>
  <c r="D589" i="1" s="1"/>
  <c r="E589" i="1" s="1"/>
  <c r="H588" i="1"/>
  <c r="P588" i="1"/>
  <c r="R588" i="1" s="1"/>
  <c r="S588" i="1" s="1"/>
  <c r="F588" i="1"/>
  <c r="L520" i="1"/>
  <c r="M520" i="1" s="1"/>
  <c r="N520" i="1" s="1"/>
  <c r="O520" i="1" s="1"/>
  <c r="Q520" i="1" s="1"/>
  <c r="B520" i="1" s="1"/>
  <c r="K521" i="1"/>
  <c r="I586" i="1"/>
  <c r="G587" i="1"/>
  <c r="J844" i="1"/>
  <c r="C575" i="1" l="1"/>
  <c r="H589" i="1"/>
  <c r="U589" i="1"/>
  <c r="T589" i="1"/>
  <c r="A590" i="1"/>
  <c r="D590" i="1" s="1"/>
  <c r="E590" i="1" s="1"/>
  <c r="P589" i="1"/>
  <c r="F589" i="1"/>
  <c r="L521" i="1"/>
  <c r="M521" i="1" s="1"/>
  <c r="N521" i="1" s="1"/>
  <c r="O521" i="1" s="1"/>
  <c r="Q521" i="1" s="1"/>
  <c r="B521" i="1" s="1"/>
  <c r="K522" i="1"/>
  <c r="J845" i="1"/>
  <c r="I587" i="1"/>
  <c r="G588" i="1"/>
  <c r="C576" i="1" l="1"/>
  <c r="T590" i="1"/>
  <c r="R589" i="1"/>
  <c r="S589" i="1" s="1"/>
  <c r="U590" i="1"/>
  <c r="P590" i="1"/>
  <c r="R590" i="1" s="1"/>
  <c r="S590" i="1" s="1"/>
  <c r="A591" i="1"/>
  <c r="D591" i="1" s="1"/>
  <c r="E591" i="1" s="1"/>
  <c r="F590" i="1"/>
  <c r="L522" i="1"/>
  <c r="M522" i="1" s="1"/>
  <c r="N522" i="1" s="1"/>
  <c r="O522" i="1" s="1"/>
  <c r="Q522" i="1" s="1"/>
  <c r="B522" i="1" s="1"/>
  <c r="K523" i="1"/>
  <c r="I588" i="1"/>
  <c r="G589" i="1"/>
  <c r="H590" i="1" s="1"/>
  <c r="J846" i="1"/>
  <c r="C577" i="1" l="1"/>
  <c r="T591" i="1"/>
  <c r="P591" i="1"/>
  <c r="R591" i="1" s="1"/>
  <c r="S591" i="1" s="1"/>
  <c r="U591" i="1"/>
  <c r="A592" i="1"/>
  <c r="D592" i="1" s="1"/>
  <c r="E592" i="1" s="1"/>
  <c r="F591" i="1"/>
  <c r="L523" i="1"/>
  <c r="M523" i="1" s="1"/>
  <c r="N523" i="1" s="1"/>
  <c r="O523" i="1" s="1"/>
  <c r="Q523" i="1" s="1"/>
  <c r="B523" i="1" s="1"/>
  <c r="K524" i="1"/>
  <c r="I589" i="1"/>
  <c r="G590" i="1"/>
  <c r="H591" i="1" s="1"/>
  <c r="J847" i="1"/>
  <c r="C578" i="1" l="1"/>
  <c r="H592" i="1"/>
  <c r="U592" i="1"/>
  <c r="P592" i="1"/>
  <c r="T592" i="1"/>
  <c r="A593" i="1"/>
  <c r="D593" i="1" s="1"/>
  <c r="E593" i="1" s="1"/>
  <c r="F592" i="1"/>
  <c r="L524" i="1"/>
  <c r="M524" i="1" s="1"/>
  <c r="N524" i="1" s="1"/>
  <c r="O524" i="1" s="1"/>
  <c r="Q524" i="1" s="1"/>
  <c r="B524" i="1" s="1"/>
  <c r="K525" i="1"/>
  <c r="I590" i="1"/>
  <c r="G591" i="1"/>
  <c r="J848" i="1"/>
  <c r="C579" i="1" l="1"/>
  <c r="T593" i="1"/>
  <c r="U593" i="1"/>
  <c r="R592" i="1"/>
  <c r="S592" i="1" s="1"/>
  <c r="A594" i="1"/>
  <c r="D594" i="1" s="1"/>
  <c r="E594" i="1" s="1"/>
  <c r="P593" i="1"/>
  <c r="R593" i="1" s="1"/>
  <c r="S593" i="1" s="1"/>
  <c r="F593" i="1"/>
  <c r="L525" i="1"/>
  <c r="M525" i="1" s="1"/>
  <c r="N525" i="1" s="1"/>
  <c r="O525" i="1" s="1"/>
  <c r="Q525" i="1" s="1"/>
  <c r="B525" i="1" s="1"/>
  <c r="K526" i="1"/>
  <c r="I591" i="1"/>
  <c r="G592" i="1"/>
  <c r="H593" i="1" s="1"/>
  <c r="J849" i="1"/>
  <c r="C580" i="1" l="1"/>
  <c r="H594" i="1"/>
  <c r="T594" i="1"/>
  <c r="U594" i="1"/>
  <c r="P594" i="1"/>
  <c r="R594" i="1" s="1"/>
  <c r="S594" i="1" s="1"/>
  <c r="A595" i="1"/>
  <c r="D595" i="1" s="1"/>
  <c r="E595" i="1" s="1"/>
  <c r="F594" i="1"/>
  <c r="L526" i="1"/>
  <c r="M526" i="1" s="1"/>
  <c r="N526" i="1" s="1"/>
  <c r="O526" i="1" s="1"/>
  <c r="Q526" i="1" s="1"/>
  <c r="B526" i="1" s="1"/>
  <c r="K527" i="1"/>
  <c r="J850" i="1"/>
  <c r="I592" i="1"/>
  <c r="G593" i="1"/>
  <c r="C581" i="1" l="1"/>
  <c r="U595" i="1"/>
  <c r="A596" i="1"/>
  <c r="D596" i="1" s="1"/>
  <c r="E596" i="1" s="1"/>
  <c r="H595" i="1"/>
  <c r="T595" i="1"/>
  <c r="P595" i="1"/>
  <c r="F595" i="1"/>
  <c r="L527" i="1"/>
  <c r="M527" i="1" s="1"/>
  <c r="N527" i="1" s="1"/>
  <c r="O527" i="1" s="1"/>
  <c r="Q527" i="1" s="1"/>
  <c r="B527" i="1" s="1"/>
  <c r="K528" i="1"/>
  <c r="I593" i="1"/>
  <c r="G594" i="1"/>
  <c r="J851" i="1"/>
  <c r="S581" i="1" l="1"/>
  <c r="C582" i="1" s="1"/>
  <c r="T596" i="1"/>
  <c r="H596" i="1"/>
  <c r="A597" i="1"/>
  <c r="D597" i="1" s="1"/>
  <c r="E597" i="1" s="1"/>
  <c r="P596" i="1"/>
  <c r="R595" i="1"/>
  <c r="S595" i="1" s="1"/>
  <c r="U596" i="1"/>
  <c r="F596" i="1"/>
  <c r="L528" i="1"/>
  <c r="M528" i="1" s="1"/>
  <c r="N528" i="1" s="1"/>
  <c r="O528" i="1" s="1"/>
  <c r="Q528" i="1" s="1"/>
  <c r="B528" i="1" s="1"/>
  <c r="K529" i="1"/>
  <c r="I594" i="1"/>
  <c r="G595" i="1"/>
  <c r="J852" i="1"/>
  <c r="C583" i="1" l="1"/>
  <c r="U597" i="1"/>
  <c r="T597" i="1"/>
  <c r="H597" i="1"/>
  <c r="A598" i="1"/>
  <c r="D598" i="1" s="1"/>
  <c r="E598" i="1" s="1"/>
  <c r="P597" i="1"/>
  <c r="R596" i="1"/>
  <c r="S596" i="1" s="1"/>
  <c r="F597" i="1"/>
  <c r="L529" i="1"/>
  <c r="M529" i="1" s="1"/>
  <c r="N529" i="1" s="1"/>
  <c r="O529" i="1" s="1"/>
  <c r="Q529" i="1" s="1"/>
  <c r="B529" i="1" s="1"/>
  <c r="K530" i="1"/>
  <c r="J853" i="1"/>
  <c r="I595" i="1"/>
  <c r="G596" i="1"/>
  <c r="C584" i="1" l="1"/>
  <c r="U598" i="1"/>
  <c r="H598" i="1"/>
  <c r="R597" i="1"/>
  <c r="S597" i="1" s="1"/>
  <c r="T598" i="1"/>
  <c r="P598" i="1"/>
  <c r="A599" i="1"/>
  <c r="D599" i="1" s="1"/>
  <c r="E599" i="1" s="1"/>
  <c r="F598" i="1"/>
  <c r="L530" i="1"/>
  <c r="M530" i="1" s="1"/>
  <c r="N530" i="1" s="1"/>
  <c r="O530" i="1" s="1"/>
  <c r="Q530" i="1" s="1"/>
  <c r="B530" i="1" s="1"/>
  <c r="K531" i="1"/>
  <c r="J854" i="1"/>
  <c r="I596" i="1"/>
  <c r="G597" i="1"/>
  <c r="C585" i="1" l="1"/>
  <c r="U599" i="1"/>
  <c r="T599" i="1"/>
  <c r="A600" i="1"/>
  <c r="D600" i="1" s="1"/>
  <c r="E600" i="1" s="1"/>
  <c r="R598" i="1"/>
  <c r="P599" i="1"/>
  <c r="F599" i="1"/>
  <c r="L531" i="1"/>
  <c r="M531" i="1" s="1"/>
  <c r="N531" i="1" s="1"/>
  <c r="O531" i="1" s="1"/>
  <c r="Q531" i="1" s="1"/>
  <c r="B531" i="1" s="1"/>
  <c r="K532" i="1"/>
  <c r="I597" i="1"/>
  <c r="G598" i="1"/>
  <c r="H599" i="1" s="1"/>
  <c r="J855" i="1"/>
  <c r="C586" i="1" l="1"/>
  <c r="T600" i="1"/>
  <c r="U600" i="1"/>
  <c r="R599" i="1"/>
  <c r="S599" i="1" s="1"/>
  <c r="A601" i="1"/>
  <c r="D601" i="1" s="1"/>
  <c r="E601" i="1" s="1"/>
  <c r="P600" i="1"/>
  <c r="F600" i="1"/>
  <c r="L532" i="1"/>
  <c r="M532" i="1" s="1"/>
  <c r="N532" i="1" s="1"/>
  <c r="O532" i="1" s="1"/>
  <c r="Q532" i="1" s="1"/>
  <c r="B532" i="1" s="1"/>
  <c r="K533" i="1"/>
  <c r="I598" i="1"/>
  <c r="G599" i="1"/>
  <c r="H600" i="1" s="1"/>
  <c r="J856" i="1"/>
  <c r="C587" i="1" l="1"/>
  <c r="U601" i="1"/>
  <c r="H601" i="1"/>
  <c r="T601" i="1"/>
  <c r="R600" i="1"/>
  <c r="S600" i="1" s="1"/>
  <c r="B601" i="1"/>
  <c r="P601" i="1"/>
  <c r="R601" i="1" s="1"/>
  <c r="S601" i="1" s="1"/>
  <c r="A602" i="1"/>
  <c r="D602" i="1" s="1"/>
  <c r="E602" i="1" s="1"/>
  <c r="F601" i="1"/>
  <c r="L533" i="1"/>
  <c r="M533" i="1" s="1"/>
  <c r="N533" i="1" s="1"/>
  <c r="O533" i="1" s="1"/>
  <c r="Q533" i="1" s="1"/>
  <c r="B533" i="1" s="1"/>
  <c r="K534" i="1"/>
  <c r="I599" i="1"/>
  <c r="G600" i="1"/>
  <c r="J857" i="1"/>
  <c r="C588" i="1" l="1"/>
  <c r="H602" i="1"/>
  <c r="A603" i="1"/>
  <c r="D603" i="1" s="1"/>
  <c r="E603" i="1" s="1"/>
  <c r="P602" i="1"/>
  <c r="B602" i="1"/>
  <c r="U602" i="1"/>
  <c r="T602" i="1"/>
  <c r="F602" i="1"/>
  <c r="L534" i="1"/>
  <c r="M534" i="1" s="1"/>
  <c r="N534" i="1" s="1"/>
  <c r="O534" i="1" s="1"/>
  <c r="Q534" i="1" s="1"/>
  <c r="B534" i="1" s="1"/>
  <c r="K535" i="1"/>
  <c r="J858" i="1"/>
  <c r="I600" i="1"/>
  <c r="G601" i="1"/>
  <c r="C589" i="1" l="1"/>
  <c r="T603" i="1"/>
  <c r="A604" i="1"/>
  <c r="D604" i="1" s="1"/>
  <c r="E604" i="1" s="1"/>
  <c r="H603" i="1"/>
  <c r="R602" i="1"/>
  <c r="S602" i="1" s="1"/>
  <c r="U603" i="1"/>
  <c r="P603" i="1"/>
  <c r="B603" i="1"/>
  <c r="F603" i="1"/>
  <c r="L535" i="1"/>
  <c r="M535" i="1" s="1"/>
  <c r="N535" i="1" s="1"/>
  <c r="O535" i="1" s="1"/>
  <c r="Q535" i="1" s="1"/>
  <c r="B535" i="1" s="1"/>
  <c r="K536" i="1"/>
  <c r="J859" i="1"/>
  <c r="I601" i="1"/>
  <c r="G602" i="1"/>
  <c r="C590" i="1" l="1"/>
  <c r="U604" i="1"/>
  <c r="H604" i="1"/>
  <c r="T604" i="1"/>
  <c r="B604" i="1"/>
  <c r="P604" i="1"/>
  <c r="A605" i="1"/>
  <c r="D605" i="1" s="1"/>
  <c r="E605" i="1" s="1"/>
  <c r="R603" i="1"/>
  <c r="S603" i="1" s="1"/>
  <c r="F604" i="1"/>
  <c r="L536" i="1"/>
  <c r="M536" i="1" s="1"/>
  <c r="N536" i="1" s="1"/>
  <c r="O536" i="1" s="1"/>
  <c r="Q536" i="1" s="1"/>
  <c r="B536" i="1" s="1"/>
  <c r="K537" i="1"/>
  <c r="J860" i="1"/>
  <c r="I602" i="1"/>
  <c r="G603" i="1"/>
  <c r="C591" i="1" l="1"/>
  <c r="T605" i="1"/>
  <c r="B605" i="1"/>
  <c r="U605" i="1"/>
  <c r="A606" i="1"/>
  <c r="D606" i="1" s="1"/>
  <c r="E606" i="1" s="1"/>
  <c r="R604" i="1"/>
  <c r="S604" i="1" s="1"/>
  <c r="P605" i="1"/>
  <c r="F605" i="1"/>
  <c r="L537" i="1"/>
  <c r="M537" i="1" s="1"/>
  <c r="N537" i="1" s="1"/>
  <c r="O537" i="1" s="1"/>
  <c r="Q537" i="1" s="1"/>
  <c r="B537" i="1" s="1"/>
  <c r="K538" i="1"/>
  <c r="I603" i="1"/>
  <c r="G604" i="1"/>
  <c r="H605" i="1" s="1"/>
  <c r="J861" i="1"/>
  <c r="C592" i="1" l="1"/>
  <c r="U606" i="1"/>
  <c r="H606" i="1"/>
  <c r="P606" i="1"/>
  <c r="B606" i="1"/>
  <c r="R605" i="1"/>
  <c r="S605" i="1" s="1"/>
  <c r="T606" i="1"/>
  <c r="A607" i="1"/>
  <c r="D607" i="1" s="1"/>
  <c r="E607" i="1" s="1"/>
  <c r="F606" i="1"/>
  <c r="L538" i="1"/>
  <c r="M538" i="1" s="1"/>
  <c r="N538" i="1" s="1"/>
  <c r="O538" i="1" s="1"/>
  <c r="Q538" i="1" s="1"/>
  <c r="B538" i="1" s="1"/>
  <c r="K539" i="1"/>
  <c r="I604" i="1"/>
  <c r="G605" i="1"/>
  <c r="J862" i="1"/>
  <c r="C593" i="1" l="1"/>
  <c r="U607" i="1"/>
  <c r="A608" i="1"/>
  <c r="D608" i="1" s="1"/>
  <c r="E608" i="1" s="1"/>
  <c r="H607" i="1"/>
  <c r="R606" i="1"/>
  <c r="S606" i="1" s="1"/>
  <c r="T607" i="1"/>
  <c r="B607" i="1"/>
  <c r="P607" i="1"/>
  <c r="F607" i="1"/>
  <c r="L539" i="1"/>
  <c r="M539" i="1" s="1"/>
  <c r="N539" i="1" s="1"/>
  <c r="O539" i="1" s="1"/>
  <c r="Q539" i="1" s="1"/>
  <c r="B539" i="1" s="1"/>
  <c r="K540" i="1"/>
  <c r="J863" i="1"/>
  <c r="I605" i="1"/>
  <c r="G606" i="1"/>
  <c r="C594" i="1" l="1"/>
  <c r="T608" i="1"/>
  <c r="R607" i="1"/>
  <c r="S607" i="1" s="1"/>
  <c r="U608" i="1"/>
  <c r="A609" i="1"/>
  <c r="D609" i="1" s="1"/>
  <c r="E609" i="1" s="1"/>
  <c r="P608" i="1"/>
  <c r="R608" i="1" s="1"/>
  <c r="S608" i="1" s="1"/>
  <c r="B608" i="1"/>
  <c r="F608" i="1"/>
  <c r="L540" i="1"/>
  <c r="M540" i="1" s="1"/>
  <c r="N540" i="1" s="1"/>
  <c r="O540" i="1" s="1"/>
  <c r="Q540" i="1" s="1"/>
  <c r="B540" i="1" s="1"/>
  <c r="K541" i="1"/>
  <c r="I606" i="1"/>
  <c r="G607" i="1"/>
  <c r="H608" i="1" s="1"/>
  <c r="J864" i="1"/>
  <c r="C595" i="1" l="1"/>
  <c r="P609" i="1"/>
  <c r="T609" i="1"/>
  <c r="A610" i="1"/>
  <c r="D610" i="1" s="1"/>
  <c r="E610" i="1" s="1"/>
  <c r="U609" i="1"/>
  <c r="B609" i="1"/>
  <c r="F609" i="1"/>
  <c r="L541" i="1"/>
  <c r="M541" i="1" s="1"/>
  <c r="N541" i="1" s="1"/>
  <c r="O541" i="1" s="1"/>
  <c r="Q541" i="1" s="1"/>
  <c r="B541" i="1" s="1"/>
  <c r="K542" i="1"/>
  <c r="J865" i="1"/>
  <c r="I607" i="1"/>
  <c r="G608" i="1"/>
  <c r="H609" i="1" s="1"/>
  <c r="C596" i="1" l="1"/>
  <c r="H610" i="1"/>
  <c r="U610" i="1"/>
  <c r="P610" i="1"/>
  <c r="R610" i="1" s="1"/>
  <c r="S610" i="1" s="1"/>
  <c r="B610" i="1"/>
  <c r="R609" i="1"/>
  <c r="S609" i="1" s="1"/>
  <c r="A611" i="1"/>
  <c r="D611" i="1" s="1"/>
  <c r="E611" i="1" s="1"/>
  <c r="T610" i="1"/>
  <c r="F610" i="1"/>
  <c r="L542" i="1"/>
  <c r="M542" i="1" s="1"/>
  <c r="N542" i="1" s="1"/>
  <c r="O542" i="1" s="1"/>
  <c r="Q542" i="1" s="1"/>
  <c r="B542" i="1" s="1"/>
  <c r="K543" i="1"/>
  <c r="I608" i="1"/>
  <c r="G609" i="1"/>
  <c r="J866" i="1"/>
  <c r="C597" i="1" l="1"/>
  <c r="T611" i="1"/>
  <c r="U611" i="1"/>
  <c r="A612" i="1"/>
  <c r="D612" i="1" s="1"/>
  <c r="E612" i="1" s="1"/>
  <c r="P611" i="1"/>
  <c r="B611" i="1"/>
  <c r="F611" i="1"/>
  <c r="L543" i="1"/>
  <c r="M543" i="1" s="1"/>
  <c r="N543" i="1" s="1"/>
  <c r="O543" i="1" s="1"/>
  <c r="Q543" i="1" s="1"/>
  <c r="B543" i="1" s="1"/>
  <c r="K544" i="1"/>
  <c r="J867" i="1"/>
  <c r="I609" i="1"/>
  <c r="G610" i="1"/>
  <c r="H611" i="1" s="1"/>
  <c r="C598" i="1" l="1"/>
  <c r="U612" i="1"/>
  <c r="H612" i="1"/>
  <c r="P612" i="1"/>
  <c r="B612" i="1"/>
  <c r="R611" i="1"/>
  <c r="S611" i="1" s="1"/>
  <c r="T612" i="1"/>
  <c r="A613" i="1"/>
  <c r="D613" i="1" s="1"/>
  <c r="E613" i="1" s="1"/>
  <c r="F612" i="1"/>
  <c r="L544" i="1"/>
  <c r="M544" i="1" s="1"/>
  <c r="N544" i="1" s="1"/>
  <c r="O544" i="1" s="1"/>
  <c r="Q544" i="1" s="1"/>
  <c r="B544" i="1" s="1"/>
  <c r="K545" i="1"/>
  <c r="I610" i="1"/>
  <c r="G611" i="1"/>
  <c r="J868" i="1"/>
  <c r="S598" i="1" l="1"/>
  <c r="C599" i="1" s="1"/>
  <c r="T613" i="1"/>
  <c r="U613" i="1"/>
  <c r="R612" i="1"/>
  <c r="S612" i="1" s="1"/>
  <c r="H613" i="1"/>
  <c r="A614" i="1"/>
  <c r="D614" i="1" s="1"/>
  <c r="E614" i="1" s="1"/>
  <c r="P613" i="1"/>
  <c r="R613" i="1" s="1"/>
  <c r="S613" i="1" s="1"/>
  <c r="B613" i="1"/>
  <c r="F613" i="1"/>
  <c r="L545" i="1"/>
  <c r="M545" i="1" s="1"/>
  <c r="N545" i="1" s="1"/>
  <c r="O545" i="1" s="1"/>
  <c r="Q545" i="1" s="1"/>
  <c r="B545" i="1" s="1"/>
  <c r="K546" i="1"/>
  <c r="I611" i="1"/>
  <c r="G612" i="1"/>
  <c r="J869" i="1"/>
  <c r="C600" i="1" l="1"/>
  <c r="B614" i="1"/>
  <c r="H614" i="1"/>
  <c r="T614" i="1"/>
  <c r="U614" i="1"/>
  <c r="A615" i="1"/>
  <c r="D615" i="1" s="1"/>
  <c r="E615" i="1" s="1"/>
  <c r="P614" i="1"/>
  <c r="F614" i="1"/>
  <c r="L546" i="1"/>
  <c r="M546" i="1" s="1"/>
  <c r="N546" i="1" s="1"/>
  <c r="O546" i="1" s="1"/>
  <c r="Q546" i="1" s="1"/>
  <c r="B546" i="1" s="1"/>
  <c r="K547" i="1"/>
  <c r="I612" i="1"/>
  <c r="G613" i="1"/>
  <c r="J870" i="1"/>
  <c r="C601" i="1" l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U615" i="1"/>
  <c r="R614" i="1"/>
  <c r="S614" i="1" s="1"/>
  <c r="P615" i="1"/>
  <c r="B615" i="1"/>
  <c r="A616" i="1"/>
  <c r="D616" i="1" s="1"/>
  <c r="E616" i="1" s="1"/>
  <c r="T615" i="1"/>
  <c r="F615" i="1"/>
  <c r="L547" i="1"/>
  <c r="M547" i="1" s="1"/>
  <c r="N547" i="1" s="1"/>
  <c r="O547" i="1" s="1"/>
  <c r="Q547" i="1" s="1"/>
  <c r="B547" i="1" s="1"/>
  <c r="K548" i="1"/>
  <c r="J871" i="1"/>
  <c r="I613" i="1"/>
  <c r="G614" i="1"/>
  <c r="H615" i="1" s="1"/>
  <c r="C615" i="1" l="1"/>
  <c r="H616" i="1"/>
  <c r="T616" i="1"/>
  <c r="R615" i="1"/>
  <c r="S615" i="1" s="1"/>
  <c r="C616" i="1" s="1"/>
  <c r="U616" i="1"/>
  <c r="P616" i="1"/>
  <c r="R616" i="1" s="1"/>
  <c r="S616" i="1" s="1"/>
  <c r="B616" i="1"/>
  <c r="A617" i="1"/>
  <c r="D617" i="1" s="1"/>
  <c r="E617" i="1" s="1"/>
  <c r="F616" i="1"/>
  <c r="L548" i="1"/>
  <c r="M548" i="1" s="1"/>
  <c r="N548" i="1" s="1"/>
  <c r="O548" i="1" s="1"/>
  <c r="Q548" i="1" s="1"/>
  <c r="B548" i="1" s="1"/>
  <c r="K549" i="1"/>
  <c r="J872" i="1"/>
  <c r="I614" i="1"/>
  <c r="G615" i="1"/>
  <c r="C617" i="1" l="1"/>
  <c r="B617" i="1"/>
  <c r="A618" i="1"/>
  <c r="D618" i="1" s="1"/>
  <c r="E618" i="1" s="1"/>
  <c r="P617" i="1"/>
  <c r="H617" i="1"/>
  <c r="T617" i="1"/>
  <c r="U617" i="1"/>
  <c r="F617" i="1"/>
  <c r="L549" i="1"/>
  <c r="M549" i="1" s="1"/>
  <c r="N549" i="1" s="1"/>
  <c r="O549" i="1" s="1"/>
  <c r="Q549" i="1" s="1"/>
  <c r="B549" i="1" s="1"/>
  <c r="K550" i="1"/>
  <c r="J873" i="1"/>
  <c r="I615" i="1"/>
  <c r="G616" i="1"/>
  <c r="T618" i="1" l="1"/>
  <c r="A619" i="1"/>
  <c r="D619" i="1" s="1"/>
  <c r="E619" i="1" s="1"/>
  <c r="U618" i="1"/>
  <c r="R617" i="1"/>
  <c r="S617" i="1" s="1"/>
  <c r="C618" i="1" s="1"/>
  <c r="B618" i="1"/>
  <c r="P618" i="1"/>
  <c r="R618" i="1" s="1"/>
  <c r="F618" i="1"/>
  <c r="L550" i="1"/>
  <c r="M550" i="1" s="1"/>
  <c r="N550" i="1" s="1"/>
  <c r="O550" i="1" s="1"/>
  <c r="Q550" i="1" s="1"/>
  <c r="B550" i="1" s="1"/>
  <c r="K551" i="1"/>
  <c r="I616" i="1"/>
  <c r="G617" i="1"/>
  <c r="H618" i="1" s="1"/>
  <c r="J874" i="1"/>
  <c r="S618" i="1" l="1"/>
  <c r="C619" i="1" s="1"/>
  <c r="T619" i="1"/>
  <c r="A620" i="1"/>
  <c r="D620" i="1" s="1"/>
  <c r="E620" i="1" s="1"/>
  <c r="B619" i="1"/>
  <c r="P619" i="1"/>
  <c r="U619" i="1"/>
  <c r="F619" i="1"/>
  <c r="L551" i="1"/>
  <c r="M551" i="1" s="1"/>
  <c r="N551" i="1" s="1"/>
  <c r="O551" i="1" s="1"/>
  <c r="Q551" i="1" s="1"/>
  <c r="B551" i="1" s="1"/>
  <c r="K552" i="1"/>
  <c r="I617" i="1"/>
  <c r="G618" i="1"/>
  <c r="H619" i="1" s="1"/>
  <c r="J875" i="1"/>
  <c r="T620" i="1" l="1"/>
  <c r="U620" i="1"/>
  <c r="R619" i="1"/>
  <c r="S619" i="1" s="1"/>
  <c r="C620" i="1" s="1"/>
  <c r="A621" i="1"/>
  <c r="D621" i="1" s="1"/>
  <c r="E621" i="1" s="1"/>
  <c r="B620" i="1"/>
  <c r="P620" i="1"/>
  <c r="F620" i="1"/>
  <c r="L552" i="1"/>
  <c r="M552" i="1" s="1"/>
  <c r="N552" i="1" s="1"/>
  <c r="O552" i="1" s="1"/>
  <c r="Q552" i="1" s="1"/>
  <c r="B552" i="1" s="1"/>
  <c r="K553" i="1"/>
  <c r="I618" i="1"/>
  <c r="G619" i="1"/>
  <c r="H620" i="1" s="1"/>
  <c r="J876" i="1"/>
  <c r="U621" i="1" l="1"/>
  <c r="A622" i="1"/>
  <c r="D622" i="1" s="1"/>
  <c r="E622" i="1" s="1"/>
  <c r="T621" i="1"/>
  <c r="R620" i="1"/>
  <c r="S620" i="1" s="1"/>
  <c r="C621" i="1" s="1"/>
  <c r="H621" i="1"/>
  <c r="P621" i="1"/>
  <c r="B621" i="1"/>
  <c r="F621" i="1"/>
  <c r="L553" i="1"/>
  <c r="M553" i="1" s="1"/>
  <c r="N553" i="1" s="1"/>
  <c r="O553" i="1" s="1"/>
  <c r="Q553" i="1" s="1"/>
  <c r="B553" i="1" s="1"/>
  <c r="K554" i="1"/>
  <c r="I619" i="1"/>
  <c r="G620" i="1"/>
  <c r="J877" i="1"/>
  <c r="T622" i="1" l="1"/>
  <c r="B622" i="1"/>
  <c r="P622" i="1"/>
  <c r="H622" i="1"/>
  <c r="U622" i="1"/>
  <c r="R621" i="1"/>
  <c r="S621" i="1" s="1"/>
  <c r="C622" i="1" s="1"/>
  <c r="A623" i="1"/>
  <c r="D623" i="1" s="1"/>
  <c r="E623" i="1" s="1"/>
  <c r="F622" i="1"/>
  <c r="L554" i="1"/>
  <c r="M554" i="1" s="1"/>
  <c r="N554" i="1" s="1"/>
  <c r="O554" i="1" s="1"/>
  <c r="Q554" i="1" s="1"/>
  <c r="B554" i="1" s="1"/>
  <c r="K555" i="1"/>
  <c r="J878" i="1"/>
  <c r="I620" i="1"/>
  <c r="G621" i="1"/>
  <c r="T623" i="1" l="1"/>
  <c r="H623" i="1"/>
  <c r="U623" i="1"/>
  <c r="R622" i="1"/>
  <c r="S622" i="1" s="1"/>
  <c r="C623" i="1" s="1"/>
  <c r="P623" i="1"/>
  <c r="A624" i="1"/>
  <c r="D624" i="1" s="1"/>
  <c r="E624" i="1" s="1"/>
  <c r="B623" i="1"/>
  <c r="F623" i="1"/>
  <c r="L555" i="1"/>
  <c r="M555" i="1" s="1"/>
  <c r="N555" i="1" s="1"/>
  <c r="O555" i="1" s="1"/>
  <c r="Q555" i="1" s="1"/>
  <c r="B555" i="1" s="1"/>
  <c r="K556" i="1"/>
  <c r="I621" i="1"/>
  <c r="G622" i="1"/>
  <c r="J879" i="1"/>
  <c r="U624" i="1" l="1"/>
  <c r="H624" i="1"/>
  <c r="A625" i="1"/>
  <c r="D625" i="1" s="1"/>
  <c r="E625" i="1" s="1"/>
  <c r="P624" i="1"/>
  <c r="R624" i="1" s="1"/>
  <c r="S624" i="1" s="1"/>
  <c r="B624" i="1"/>
  <c r="R623" i="1"/>
  <c r="S623" i="1" s="1"/>
  <c r="C624" i="1" s="1"/>
  <c r="T624" i="1"/>
  <c r="F624" i="1"/>
  <c r="L556" i="1"/>
  <c r="M556" i="1" s="1"/>
  <c r="N556" i="1" s="1"/>
  <c r="O556" i="1" s="1"/>
  <c r="Q556" i="1" s="1"/>
  <c r="B556" i="1" s="1"/>
  <c r="K557" i="1"/>
  <c r="J880" i="1"/>
  <c r="I622" i="1"/>
  <c r="G623" i="1"/>
  <c r="C625" i="1" l="1"/>
  <c r="H625" i="1"/>
  <c r="B625" i="1"/>
  <c r="P625" i="1"/>
  <c r="R625" i="1" s="1"/>
  <c r="S625" i="1" s="1"/>
  <c r="A626" i="1"/>
  <c r="D626" i="1" s="1"/>
  <c r="E626" i="1" s="1"/>
  <c r="T625" i="1"/>
  <c r="U625" i="1"/>
  <c r="F625" i="1"/>
  <c r="L557" i="1"/>
  <c r="M557" i="1" s="1"/>
  <c r="N557" i="1" s="1"/>
  <c r="O557" i="1" s="1"/>
  <c r="Q557" i="1" s="1"/>
  <c r="B557" i="1" s="1"/>
  <c r="K558" i="1"/>
  <c r="J881" i="1"/>
  <c r="I623" i="1"/>
  <c r="G624" i="1"/>
  <c r="C626" i="1" l="1"/>
  <c r="P626" i="1"/>
  <c r="T626" i="1"/>
  <c r="U626" i="1"/>
  <c r="B626" i="1"/>
  <c r="A627" i="1"/>
  <c r="D627" i="1" s="1"/>
  <c r="E627" i="1" s="1"/>
  <c r="F626" i="1"/>
  <c r="L558" i="1"/>
  <c r="M558" i="1" s="1"/>
  <c r="N558" i="1" s="1"/>
  <c r="O558" i="1" s="1"/>
  <c r="Q558" i="1" s="1"/>
  <c r="B558" i="1" s="1"/>
  <c r="K559" i="1"/>
  <c r="I624" i="1"/>
  <c r="G625" i="1"/>
  <c r="H626" i="1" s="1"/>
  <c r="J882" i="1"/>
  <c r="U627" i="1" l="1"/>
  <c r="H627" i="1"/>
  <c r="A628" i="1"/>
  <c r="D628" i="1" s="1"/>
  <c r="E628" i="1" s="1"/>
  <c r="T627" i="1"/>
  <c r="R626" i="1"/>
  <c r="S626" i="1" s="1"/>
  <c r="C627" i="1" s="1"/>
  <c r="B627" i="1"/>
  <c r="P627" i="1"/>
  <c r="F627" i="1"/>
  <c r="L559" i="1"/>
  <c r="M559" i="1" s="1"/>
  <c r="N559" i="1" s="1"/>
  <c r="O559" i="1" s="1"/>
  <c r="Q559" i="1" s="1"/>
  <c r="B559" i="1" s="1"/>
  <c r="K560" i="1"/>
  <c r="J883" i="1"/>
  <c r="I625" i="1"/>
  <c r="G626" i="1"/>
  <c r="T628" i="1" l="1"/>
  <c r="A629" i="1"/>
  <c r="D629" i="1" s="1"/>
  <c r="E629" i="1" s="1"/>
  <c r="B628" i="1"/>
  <c r="H628" i="1"/>
  <c r="R627" i="1"/>
  <c r="S627" i="1" s="1"/>
  <c r="C628" i="1" s="1"/>
  <c r="U628" i="1"/>
  <c r="P628" i="1"/>
  <c r="R628" i="1" s="1"/>
  <c r="S628" i="1" s="1"/>
  <c r="F628" i="1"/>
  <c r="L560" i="1"/>
  <c r="M560" i="1" s="1"/>
  <c r="N560" i="1" s="1"/>
  <c r="O560" i="1" s="1"/>
  <c r="Q560" i="1" s="1"/>
  <c r="B560" i="1" s="1"/>
  <c r="K561" i="1"/>
  <c r="I626" i="1"/>
  <c r="G627" i="1"/>
  <c r="J884" i="1"/>
  <c r="C629" i="1" l="1"/>
  <c r="A630" i="1"/>
  <c r="D630" i="1" s="1"/>
  <c r="E630" i="1" s="1"/>
  <c r="H629" i="1"/>
  <c r="U629" i="1"/>
  <c r="T629" i="1"/>
  <c r="P629" i="1"/>
  <c r="B629" i="1"/>
  <c r="F629" i="1"/>
  <c r="L561" i="1"/>
  <c r="M561" i="1" s="1"/>
  <c r="N561" i="1" s="1"/>
  <c r="O561" i="1" s="1"/>
  <c r="Q561" i="1" s="1"/>
  <c r="B561" i="1" s="1"/>
  <c r="K562" i="1"/>
  <c r="J885" i="1"/>
  <c r="I627" i="1"/>
  <c r="G628" i="1"/>
  <c r="T630" i="1" l="1"/>
  <c r="U630" i="1"/>
  <c r="A631" i="1"/>
  <c r="D631" i="1" s="1"/>
  <c r="E631" i="1" s="1"/>
  <c r="P630" i="1"/>
  <c r="B630" i="1"/>
  <c r="R629" i="1"/>
  <c r="S629" i="1" s="1"/>
  <c r="C630" i="1" s="1"/>
  <c r="F630" i="1"/>
  <c r="L562" i="1"/>
  <c r="M562" i="1" s="1"/>
  <c r="N562" i="1" s="1"/>
  <c r="O562" i="1" s="1"/>
  <c r="Q562" i="1" s="1"/>
  <c r="B562" i="1" s="1"/>
  <c r="K563" i="1"/>
  <c r="J886" i="1"/>
  <c r="I628" i="1"/>
  <c r="G629" i="1"/>
  <c r="H630" i="1" s="1"/>
  <c r="U631" i="1" l="1"/>
  <c r="P631" i="1"/>
  <c r="B631" i="1"/>
  <c r="T631" i="1"/>
  <c r="R630" i="1"/>
  <c r="S630" i="1" s="1"/>
  <c r="C631" i="1" s="1"/>
  <c r="A632" i="1"/>
  <c r="D632" i="1" s="1"/>
  <c r="E632" i="1" s="1"/>
  <c r="F631" i="1"/>
  <c r="L563" i="1"/>
  <c r="M563" i="1" s="1"/>
  <c r="N563" i="1" s="1"/>
  <c r="O563" i="1" s="1"/>
  <c r="Q563" i="1" s="1"/>
  <c r="B563" i="1" s="1"/>
  <c r="K564" i="1"/>
  <c r="I629" i="1"/>
  <c r="G630" i="1"/>
  <c r="H631" i="1" s="1"/>
  <c r="J887" i="1"/>
  <c r="U632" i="1" l="1"/>
  <c r="H632" i="1"/>
  <c r="P632" i="1"/>
  <c r="R632" i="1" s="1"/>
  <c r="S632" i="1" s="1"/>
  <c r="A633" i="1"/>
  <c r="D633" i="1" s="1"/>
  <c r="E633" i="1" s="1"/>
  <c r="B632" i="1"/>
  <c r="T632" i="1"/>
  <c r="R631" i="1"/>
  <c r="S631" i="1" s="1"/>
  <c r="C632" i="1" s="1"/>
  <c r="F632" i="1"/>
  <c r="L564" i="1"/>
  <c r="M564" i="1" s="1"/>
  <c r="N564" i="1" s="1"/>
  <c r="O564" i="1" s="1"/>
  <c r="Q564" i="1" s="1"/>
  <c r="B564" i="1" s="1"/>
  <c r="K565" i="1"/>
  <c r="I630" i="1"/>
  <c r="G631" i="1"/>
  <c r="J888" i="1"/>
  <c r="C633" i="1" l="1"/>
  <c r="U633" i="1"/>
  <c r="P633" i="1"/>
  <c r="A634" i="1"/>
  <c r="D634" i="1" s="1"/>
  <c r="E634" i="1" s="1"/>
  <c r="B633" i="1"/>
  <c r="T633" i="1"/>
  <c r="F633" i="1"/>
  <c r="L565" i="1"/>
  <c r="M565" i="1" s="1"/>
  <c r="N565" i="1" s="1"/>
  <c r="O565" i="1" s="1"/>
  <c r="Q565" i="1" s="1"/>
  <c r="B565" i="1" s="1"/>
  <c r="K566" i="1"/>
  <c r="I631" i="1"/>
  <c r="G632" i="1"/>
  <c r="H633" i="1" s="1"/>
  <c r="J889" i="1"/>
  <c r="T634" i="1" l="1"/>
  <c r="R633" i="1"/>
  <c r="S633" i="1" s="1"/>
  <c r="C634" i="1" s="1"/>
  <c r="H634" i="1"/>
  <c r="U634" i="1"/>
  <c r="P634" i="1"/>
  <c r="B634" i="1"/>
  <c r="A635" i="1"/>
  <c r="D635" i="1" s="1"/>
  <c r="E635" i="1" s="1"/>
  <c r="F634" i="1"/>
  <c r="L566" i="1"/>
  <c r="M566" i="1" s="1"/>
  <c r="N566" i="1" s="1"/>
  <c r="O566" i="1" s="1"/>
  <c r="Q566" i="1" s="1"/>
  <c r="B566" i="1" s="1"/>
  <c r="K567" i="1"/>
  <c r="J890" i="1"/>
  <c r="I632" i="1"/>
  <c r="G633" i="1"/>
  <c r="U635" i="1" l="1"/>
  <c r="R634" i="1"/>
  <c r="S634" i="1" s="1"/>
  <c r="C635" i="1" s="1"/>
  <c r="H635" i="1"/>
  <c r="T635" i="1"/>
  <c r="A636" i="1"/>
  <c r="D636" i="1" s="1"/>
  <c r="E636" i="1" s="1"/>
  <c r="B635" i="1"/>
  <c r="P635" i="1"/>
  <c r="R635" i="1" s="1"/>
  <c r="S635" i="1" s="1"/>
  <c r="F635" i="1"/>
  <c r="L567" i="1"/>
  <c r="M567" i="1" s="1"/>
  <c r="N567" i="1" s="1"/>
  <c r="O567" i="1" s="1"/>
  <c r="Q567" i="1" s="1"/>
  <c r="B567" i="1" s="1"/>
  <c r="K568" i="1"/>
  <c r="I633" i="1"/>
  <c r="G634" i="1"/>
  <c r="J891" i="1"/>
  <c r="C636" i="1" l="1"/>
  <c r="T636" i="1"/>
  <c r="U636" i="1"/>
  <c r="A637" i="1"/>
  <c r="D637" i="1" s="1"/>
  <c r="E637" i="1" s="1"/>
  <c r="B636" i="1"/>
  <c r="P636" i="1"/>
  <c r="F636" i="1"/>
  <c r="L568" i="1"/>
  <c r="M568" i="1" s="1"/>
  <c r="N568" i="1" s="1"/>
  <c r="O568" i="1" s="1"/>
  <c r="Q568" i="1" s="1"/>
  <c r="B568" i="1" s="1"/>
  <c r="K569" i="1"/>
  <c r="J892" i="1"/>
  <c r="I634" i="1"/>
  <c r="G635" i="1"/>
  <c r="H636" i="1" s="1"/>
  <c r="U637" i="1" l="1"/>
  <c r="P637" i="1"/>
  <c r="B637" i="1"/>
  <c r="H637" i="1"/>
  <c r="R636" i="1"/>
  <c r="S636" i="1" s="1"/>
  <c r="C637" i="1" s="1"/>
  <c r="T637" i="1"/>
  <c r="A638" i="1"/>
  <c r="D638" i="1" s="1"/>
  <c r="E638" i="1" s="1"/>
  <c r="F637" i="1"/>
  <c r="L569" i="1"/>
  <c r="M569" i="1" s="1"/>
  <c r="N569" i="1" s="1"/>
  <c r="O569" i="1" s="1"/>
  <c r="Q569" i="1" s="1"/>
  <c r="B569" i="1" s="1"/>
  <c r="K570" i="1"/>
  <c r="J893" i="1"/>
  <c r="I635" i="1"/>
  <c r="G636" i="1"/>
  <c r="U638" i="1" l="1"/>
  <c r="H638" i="1"/>
  <c r="T638" i="1"/>
  <c r="R637" i="1"/>
  <c r="S637" i="1" s="1"/>
  <c r="C638" i="1" s="1"/>
  <c r="B638" i="1"/>
  <c r="A639" i="1"/>
  <c r="D639" i="1" s="1"/>
  <c r="E639" i="1" s="1"/>
  <c r="P638" i="1"/>
  <c r="F638" i="1"/>
  <c r="L570" i="1"/>
  <c r="M570" i="1" s="1"/>
  <c r="N570" i="1" s="1"/>
  <c r="O570" i="1" s="1"/>
  <c r="Q570" i="1" s="1"/>
  <c r="B570" i="1" s="1"/>
  <c r="K571" i="1"/>
  <c r="J894" i="1"/>
  <c r="I636" i="1"/>
  <c r="G637" i="1"/>
  <c r="U639" i="1" l="1"/>
  <c r="R638" i="1"/>
  <c r="S638" i="1" s="1"/>
  <c r="C639" i="1" s="1"/>
  <c r="T639" i="1"/>
  <c r="P639" i="1"/>
  <c r="R639" i="1" s="1"/>
  <c r="S639" i="1" s="1"/>
  <c r="B639" i="1"/>
  <c r="A640" i="1"/>
  <c r="D640" i="1" s="1"/>
  <c r="E640" i="1" s="1"/>
  <c r="F639" i="1"/>
  <c r="L571" i="1"/>
  <c r="M571" i="1" s="1"/>
  <c r="N571" i="1" s="1"/>
  <c r="O571" i="1" s="1"/>
  <c r="Q571" i="1" s="1"/>
  <c r="B571" i="1" s="1"/>
  <c r="K572" i="1"/>
  <c r="J895" i="1"/>
  <c r="I637" i="1"/>
  <c r="G638" i="1"/>
  <c r="H639" i="1" s="1"/>
  <c r="C640" i="1" l="1"/>
  <c r="B640" i="1"/>
  <c r="U640" i="1"/>
  <c r="T640" i="1"/>
  <c r="P640" i="1"/>
  <c r="A641" i="1"/>
  <c r="D641" i="1" s="1"/>
  <c r="E641" i="1" s="1"/>
  <c r="F640" i="1"/>
  <c r="L572" i="1"/>
  <c r="M572" i="1" s="1"/>
  <c r="N572" i="1" s="1"/>
  <c r="O572" i="1" s="1"/>
  <c r="Q572" i="1" s="1"/>
  <c r="B572" i="1" s="1"/>
  <c r="K573" i="1"/>
  <c r="I638" i="1"/>
  <c r="G639" i="1"/>
  <c r="H640" i="1" s="1"/>
  <c r="J896" i="1"/>
  <c r="T641" i="1" l="1"/>
  <c r="R640" i="1"/>
  <c r="S640" i="1" s="1"/>
  <c r="C641" i="1" s="1"/>
  <c r="U641" i="1"/>
  <c r="A642" i="1"/>
  <c r="D642" i="1" s="1"/>
  <c r="E642" i="1" s="1"/>
  <c r="P641" i="1"/>
  <c r="B641" i="1"/>
  <c r="F641" i="1"/>
  <c r="L573" i="1"/>
  <c r="M573" i="1" s="1"/>
  <c r="N573" i="1" s="1"/>
  <c r="O573" i="1" s="1"/>
  <c r="Q573" i="1" s="1"/>
  <c r="B573" i="1" s="1"/>
  <c r="K574" i="1"/>
  <c r="I639" i="1"/>
  <c r="G640" i="1"/>
  <c r="H641" i="1" s="1"/>
  <c r="J897" i="1"/>
  <c r="H642" i="1" l="1"/>
  <c r="A643" i="1"/>
  <c r="D643" i="1" s="1"/>
  <c r="E643" i="1" s="1"/>
  <c r="R641" i="1"/>
  <c r="S641" i="1" s="1"/>
  <c r="C642" i="1" s="1"/>
  <c r="U642" i="1"/>
  <c r="T642" i="1"/>
  <c r="P642" i="1"/>
  <c r="R642" i="1" s="1"/>
  <c r="S642" i="1" s="1"/>
  <c r="B642" i="1"/>
  <c r="F642" i="1"/>
  <c r="L574" i="1"/>
  <c r="M574" i="1" s="1"/>
  <c r="N574" i="1" s="1"/>
  <c r="O574" i="1" s="1"/>
  <c r="Q574" i="1" s="1"/>
  <c r="B574" i="1" s="1"/>
  <c r="K575" i="1"/>
  <c r="I640" i="1"/>
  <c r="G641" i="1"/>
  <c r="J898" i="1"/>
  <c r="C643" i="1" l="1"/>
  <c r="U643" i="1"/>
  <c r="A644" i="1"/>
  <c r="D644" i="1" s="1"/>
  <c r="E644" i="1" s="1"/>
  <c r="B643" i="1"/>
  <c r="P643" i="1"/>
  <c r="T643" i="1"/>
  <c r="H643" i="1"/>
  <c r="F643" i="1"/>
  <c r="L575" i="1"/>
  <c r="M575" i="1" s="1"/>
  <c r="N575" i="1" s="1"/>
  <c r="O575" i="1" s="1"/>
  <c r="Q575" i="1" s="1"/>
  <c r="B575" i="1" s="1"/>
  <c r="K576" i="1"/>
  <c r="J899" i="1"/>
  <c r="I641" i="1"/>
  <c r="G642" i="1"/>
  <c r="U644" i="1" l="1"/>
  <c r="H644" i="1"/>
  <c r="T644" i="1"/>
  <c r="R643" i="1"/>
  <c r="S643" i="1" s="1"/>
  <c r="C644" i="1" s="1"/>
  <c r="B644" i="1"/>
  <c r="A645" i="1"/>
  <c r="D645" i="1" s="1"/>
  <c r="E645" i="1" s="1"/>
  <c r="P644" i="1"/>
  <c r="F644" i="1"/>
  <c r="L576" i="1"/>
  <c r="M576" i="1" s="1"/>
  <c r="N576" i="1" s="1"/>
  <c r="O576" i="1" s="1"/>
  <c r="Q576" i="1" s="1"/>
  <c r="B576" i="1" s="1"/>
  <c r="K577" i="1"/>
  <c r="I642" i="1"/>
  <c r="G643" i="1"/>
  <c r="J900" i="1"/>
  <c r="T645" i="1" l="1"/>
  <c r="H645" i="1"/>
  <c r="U645" i="1"/>
  <c r="R644" i="1"/>
  <c r="S644" i="1" s="1"/>
  <c r="C645" i="1" s="1"/>
  <c r="P645" i="1"/>
  <c r="R645" i="1" s="1"/>
  <c r="S645" i="1" s="1"/>
  <c r="A646" i="1"/>
  <c r="D646" i="1" s="1"/>
  <c r="E646" i="1" s="1"/>
  <c r="B645" i="1"/>
  <c r="F645" i="1"/>
  <c r="L577" i="1"/>
  <c r="M577" i="1" s="1"/>
  <c r="N577" i="1" s="1"/>
  <c r="O577" i="1" s="1"/>
  <c r="Q577" i="1" s="1"/>
  <c r="B577" i="1" s="1"/>
  <c r="K578" i="1"/>
  <c r="I643" i="1"/>
  <c r="G644" i="1"/>
  <c r="J901" i="1"/>
  <c r="C646" i="1" l="1"/>
  <c r="T646" i="1"/>
  <c r="H646" i="1"/>
  <c r="B646" i="1"/>
  <c r="P646" i="1"/>
  <c r="R646" i="1" s="1"/>
  <c r="S646" i="1" s="1"/>
  <c r="U646" i="1"/>
  <c r="A647" i="1"/>
  <c r="D647" i="1" s="1"/>
  <c r="E647" i="1" s="1"/>
  <c r="F646" i="1"/>
  <c r="L578" i="1"/>
  <c r="M578" i="1" s="1"/>
  <c r="N578" i="1" s="1"/>
  <c r="O578" i="1" s="1"/>
  <c r="Q578" i="1" s="1"/>
  <c r="B578" i="1" s="1"/>
  <c r="K579" i="1"/>
  <c r="I644" i="1"/>
  <c r="G645" i="1"/>
  <c r="J902" i="1"/>
  <c r="C647" i="1" l="1"/>
  <c r="H647" i="1"/>
  <c r="T647" i="1"/>
  <c r="U647" i="1"/>
  <c r="A648" i="1"/>
  <c r="D648" i="1" s="1"/>
  <c r="E648" i="1" s="1"/>
  <c r="B647" i="1"/>
  <c r="P647" i="1"/>
  <c r="F647" i="1"/>
  <c r="L579" i="1"/>
  <c r="M579" i="1" s="1"/>
  <c r="N579" i="1" s="1"/>
  <c r="O579" i="1" s="1"/>
  <c r="Q579" i="1" s="1"/>
  <c r="B579" i="1" s="1"/>
  <c r="K580" i="1"/>
  <c r="I645" i="1"/>
  <c r="G646" i="1"/>
  <c r="J903" i="1"/>
  <c r="U648" i="1" l="1"/>
  <c r="P648" i="1"/>
  <c r="T648" i="1"/>
  <c r="R647" i="1"/>
  <c r="S647" i="1" s="1"/>
  <c r="C648" i="1" s="1"/>
  <c r="B648" i="1"/>
  <c r="A649" i="1"/>
  <c r="D649" i="1" s="1"/>
  <c r="E649" i="1" s="1"/>
  <c r="F648" i="1"/>
  <c r="L580" i="1"/>
  <c r="M580" i="1" s="1"/>
  <c r="N580" i="1" s="1"/>
  <c r="O580" i="1" s="1"/>
  <c r="Q580" i="1" s="1"/>
  <c r="B580" i="1" s="1"/>
  <c r="K581" i="1"/>
  <c r="I646" i="1"/>
  <c r="G647" i="1"/>
  <c r="H648" i="1" s="1"/>
  <c r="J904" i="1"/>
  <c r="U649" i="1" l="1"/>
  <c r="H649" i="1"/>
  <c r="B649" i="1"/>
  <c r="A650" i="1"/>
  <c r="D650" i="1" s="1"/>
  <c r="E650" i="1" s="1"/>
  <c r="T649" i="1"/>
  <c r="R648" i="1"/>
  <c r="S648" i="1" s="1"/>
  <c r="C649" i="1" s="1"/>
  <c r="P649" i="1"/>
  <c r="F649" i="1"/>
  <c r="L581" i="1"/>
  <c r="M581" i="1" s="1"/>
  <c r="N581" i="1" s="1"/>
  <c r="O581" i="1" s="1"/>
  <c r="Q581" i="1" s="1"/>
  <c r="B581" i="1" s="1"/>
  <c r="K582" i="1"/>
  <c r="J905" i="1"/>
  <c r="I647" i="1"/>
  <c r="G648" i="1"/>
  <c r="T650" i="1" l="1"/>
  <c r="R649" i="1"/>
  <c r="S649" i="1" s="1"/>
  <c r="C650" i="1" s="1"/>
  <c r="P650" i="1"/>
  <c r="A651" i="1"/>
  <c r="D651" i="1" s="1"/>
  <c r="E651" i="1" s="1"/>
  <c r="U650" i="1"/>
  <c r="H650" i="1"/>
  <c r="B650" i="1"/>
  <c r="F650" i="1"/>
  <c r="L582" i="1"/>
  <c r="M582" i="1" s="1"/>
  <c r="N582" i="1" s="1"/>
  <c r="O582" i="1" s="1"/>
  <c r="Q582" i="1" s="1"/>
  <c r="B582" i="1" s="1"/>
  <c r="K583" i="1"/>
  <c r="I648" i="1"/>
  <c r="G649" i="1"/>
  <c r="J906" i="1"/>
  <c r="T651" i="1" l="1"/>
  <c r="H651" i="1"/>
  <c r="B651" i="1"/>
  <c r="R650" i="1"/>
  <c r="S650" i="1" s="1"/>
  <c r="C651" i="1" s="1"/>
  <c r="U651" i="1"/>
  <c r="A652" i="1"/>
  <c r="D652" i="1" s="1"/>
  <c r="E652" i="1" s="1"/>
  <c r="P651" i="1"/>
  <c r="F651" i="1"/>
  <c r="L583" i="1"/>
  <c r="M583" i="1" s="1"/>
  <c r="N583" i="1" s="1"/>
  <c r="O583" i="1" s="1"/>
  <c r="Q583" i="1" s="1"/>
  <c r="B583" i="1" s="1"/>
  <c r="K584" i="1"/>
  <c r="I649" i="1"/>
  <c r="G650" i="1"/>
  <c r="J907" i="1"/>
  <c r="T652" i="1" l="1"/>
  <c r="P652" i="1"/>
  <c r="R652" i="1" s="1"/>
  <c r="S652" i="1" s="1"/>
  <c r="U652" i="1"/>
  <c r="R651" i="1"/>
  <c r="S651" i="1" s="1"/>
  <c r="C652" i="1" s="1"/>
  <c r="B652" i="1"/>
  <c r="A653" i="1"/>
  <c r="D653" i="1" s="1"/>
  <c r="E653" i="1" s="1"/>
  <c r="F652" i="1"/>
  <c r="L584" i="1"/>
  <c r="M584" i="1" s="1"/>
  <c r="N584" i="1" s="1"/>
  <c r="O584" i="1" s="1"/>
  <c r="Q584" i="1" s="1"/>
  <c r="B584" i="1" s="1"/>
  <c r="K585" i="1"/>
  <c r="I650" i="1"/>
  <c r="G651" i="1"/>
  <c r="H652" i="1" s="1"/>
  <c r="J908" i="1"/>
  <c r="C653" i="1" l="1"/>
  <c r="P653" i="1"/>
  <c r="A654" i="1"/>
  <c r="D654" i="1" s="1"/>
  <c r="E654" i="1" s="1"/>
  <c r="U653" i="1"/>
  <c r="T653" i="1"/>
  <c r="B653" i="1"/>
  <c r="F653" i="1"/>
  <c r="L585" i="1"/>
  <c r="M585" i="1" s="1"/>
  <c r="N585" i="1" s="1"/>
  <c r="O585" i="1" s="1"/>
  <c r="Q585" i="1" s="1"/>
  <c r="B585" i="1" s="1"/>
  <c r="K586" i="1"/>
  <c r="J909" i="1"/>
  <c r="I651" i="1"/>
  <c r="G652" i="1"/>
  <c r="H653" i="1" s="1"/>
  <c r="T654" i="1" l="1"/>
  <c r="H654" i="1"/>
  <c r="U654" i="1"/>
  <c r="B654" i="1"/>
  <c r="R653" i="1"/>
  <c r="S653" i="1" s="1"/>
  <c r="C654" i="1" s="1"/>
  <c r="A655" i="1"/>
  <c r="D655" i="1" s="1"/>
  <c r="E655" i="1" s="1"/>
  <c r="P654" i="1"/>
  <c r="F654" i="1"/>
  <c r="L586" i="1"/>
  <c r="M586" i="1" s="1"/>
  <c r="N586" i="1" s="1"/>
  <c r="O586" i="1" s="1"/>
  <c r="Q586" i="1" s="1"/>
  <c r="B586" i="1" s="1"/>
  <c r="K587" i="1"/>
  <c r="I652" i="1"/>
  <c r="G653" i="1"/>
  <c r="J910" i="1"/>
  <c r="U655" i="1" l="1"/>
  <c r="R654" i="1"/>
  <c r="S654" i="1" s="1"/>
  <c r="C655" i="1" s="1"/>
  <c r="A656" i="1"/>
  <c r="D656" i="1" s="1"/>
  <c r="E656" i="1" s="1"/>
  <c r="T655" i="1"/>
  <c r="P655" i="1"/>
  <c r="B655" i="1"/>
  <c r="F655" i="1"/>
  <c r="L587" i="1"/>
  <c r="M587" i="1" s="1"/>
  <c r="N587" i="1" s="1"/>
  <c r="O587" i="1" s="1"/>
  <c r="Q587" i="1" s="1"/>
  <c r="B587" i="1" s="1"/>
  <c r="K588" i="1"/>
  <c r="I653" i="1"/>
  <c r="G654" i="1"/>
  <c r="H655" i="1" s="1"/>
  <c r="J911" i="1"/>
  <c r="T656" i="1" l="1"/>
  <c r="P656" i="1"/>
  <c r="R656" i="1" s="1"/>
  <c r="S656" i="1" s="1"/>
  <c r="R655" i="1"/>
  <c r="S655" i="1" s="1"/>
  <c r="C656" i="1" s="1"/>
  <c r="U656" i="1"/>
  <c r="B656" i="1"/>
  <c r="A657" i="1"/>
  <c r="D657" i="1" s="1"/>
  <c r="E657" i="1" s="1"/>
  <c r="F656" i="1"/>
  <c r="L588" i="1"/>
  <c r="M588" i="1" s="1"/>
  <c r="N588" i="1" s="1"/>
  <c r="O588" i="1" s="1"/>
  <c r="Q588" i="1" s="1"/>
  <c r="B588" i="1" s="1"/>
  <c r="K589" i="1"/>
  <c r="I654" i="1"/>
  <c r="G655" i="1"/>
  <c r="H656" i="1" s="1"/>
  <c r="J912" i="1"/>
  <c r="H657" i="1" l="1"/>
  <c r="U657" i="1"/>
  <c r="T657" i="1"/>
  <c r="C657" i="1"/>
  <c r="P657" i="1"/>
  <c r="B657" i="1"/>
  <c r="A658" i="1"/>
  <c r="D658" i="1" s="1"/>
  <c r="E658" i="1" s="1"/>
  <c r="F657" i="1"/>
  <c r="L589" i="1"/>
  <c r="M589" i="1" s="1"/>
  <c r="N589" i="1" s="1"/>
  <c r="O589" i="1" s="1"/>
  <c r="Q589" i="1" s="1"/>
  <c r="B589" i="1" s="1"/>
  <c r="K590" i="1"/>
  <c r="I655" i="1"/>
  <c r="G656" i="1"/>
  <c r="J913" i="1"/>
  <c r="T658" i="1" l="1"/>
  <c r="U658" i="1"/>
  <c r="A659" i="1"/>
  <c r="D659" i="1" s="1"/>
  <c r="E659" i="1" s="1"/>
  <c r="P658" i="1"/>
  <c r="B658" i="1"/>
  <c r="H658" i="1"/>
  <c r="R657" i="1"/>
  <c r="S657" i="1" s="1"/>
  <c r="C658" i="1" s="1"/>
  <c r="F658" i="1"/>
  <c r="L590" i="1"/>
  <c r="M590" i="1" s="1"/>
  <c r="N590" i="1" s="1"/>
  <c r="O590" i="1" s="1"/>
  <c r="Q590" i="1" s="1"/>
  <c r="B590" i="1" s="1"/>
  <c r="K591" i="1"/>
  <c r="J914" i="1"/>
  <c r="I656" i="1"/>
  <c r="G657" i="1"/>
  <c r="T659" i="1" l="1"/>
  <c r="A660" i="1"/>
  <c r="D660" i="1" s="1"/>
  <c r="E660" i="1" s="1"/>
  <c r="B659" i="1"/>
  <c r="P659" i="1"/>
  <c r="H659" i="1"/>
  <c r="U659" i="1"/>
  <c r="R658" i="1"/>
  <c r="S658" i="1" s="1"/>
  <c r="C659" i="1" s="1"/>
  <c r="F659" i="1"/>
  <c r="L591" i="1"/>
  <c r="M591" i="1" s="1"/>
  <c r="N591" i="1" s="1"/>
  <c r="O591" i="1" s="1"/>
  <c r="Q591" i="1" s="1"/>
  <c r="B591" i="1" s="1"/>
  <c r="K592" i="1"/>
  <c r="I657" i="1"/>
  <c r="G658" i="1"/>
  <c r="J915" i="1"/>
  <c r="T660" i="1" l="1"/>
  <c r="A661" i="1"/>
  <c r="D661" i="1" s="1"/>
  <c r="E661" i="1" s="1"/>
  <c r="B660" i="1"/>
  <c r="R659" i="1"/>
  <c r="S659" i="1" s="1"/>
  <c r="C660" i="1" s="1"/>
  <c r="U660" i="1"/>
  <c r="P660" i="1"/>
  <c r="F660" i="1"/>
  <c r="L592" i="1"/>
  <c r="M592" i="1" s="1"/>
  <c r="N592" i="1" s="1"/>
  <c r="O592" i="1" s="1"/>
  <c r="Q592" i="1" s="1"/>
  <c r="B592" i="1" s="1"/>
  <c r="K593" i="1"/>
  <c r="I658" i="1"/>
  <c r="G659" i="1"/>
  <c r="H660" i="1" s="1"/>
  <c r="J916" i="1"/>
  <c r="T661" i="1" l="1"/>
  <c r="A662" i="1"/>
  <c r="D662" i="1" s="1"/>
  <c r="E662" i="1" s="1"/>
  <c r="B661" i="1"/>
  <c r="U661" i="1"/>
  <c r="R660" i="1"/>
  <c r="S660" i="1" s="1"/>
  <c r="C661" i="1" s="1"/>
  <c r="P661" i="1"/>
  <c r="F661" i="1"/>
  <c r="L593" i="1"/>
  <c r="M593" i="1" s="1"/>
  <c r="N593" i="1" s="1"/>
  <c r="O593" i="1" s="1"/>
  <c r="Q593" i="1" s="1"/>
  <c r="B593" i="1" s="1"/>
  <c r="K594" i="1"/>
  <c r="J917" i="1"/>
  <c r="I659" i="1"/>
  <c r="G660" i="1"/>
  <c r="H661" i="1" s="1"/>
  <c r="U662" i="1" l="1"/>
  <c r="H662" i="1"/>
  <c r="T662" i="1"/>
  <c r="A663" i="1"/>
  <c r="D663" i="1" s="1"/>
  <c r="E663" i="1" s="1"/>
  <c r="B662" i="1"/>
  <c r="P662" i="1"/>
  <c r="R662" i="1" s="1"/>
  <c r="S662" i="1" s="1"/>
  <c r="R661" i="1"/>
  <c r="S661" i="1" s="1"/>
  <c r="C662" i="1" s="1"/>
  <c r="F662" i="1"/>
  <c r="L594" i="1"/>
  <c r="M594" i="1" s="1"/>
  <c r="N594" i="1" s="1"/>
  <c r="O594" i="1" s="1"/>
  <c r="Q594" i="1" s="1"/>
  <c r="B594" i="1" s="1"/>
  <c r="K595" i="1"/>
  <c r="J918" i="1"/>
  <c r="I660" i="1"/>
  <c r="G661" i="1"/>
  <c r="C663" i="1" l="1"/>
  <c r="T663" i="1"/>
  <c r="H663" i="1"/>
  <c r="P663" i="1"/>
  <c r="A664" i="1"/>
  <c r="D664" i="1" s="1"/>
  <c r="E664" i="1" s="1"/>
  <c r="B663" i="1"/>
  <c r="U663" i="1"/>
  <c r="F663" i="1"/>
  <c r="L595" i="1"/>
  <c r="M595" i="1" s="1"/>
  <c r="N595" i="1" s="1"/>
  <c r="O595" i="1" s="1"/>
  <c r="Q595" i="1" s="1"/>
  <c r="B595" i="1" s="1"/>
  <c r="K596" i="1"/>
  <c r="I661" i="1"/>
  <c r="G662" i="1"/>
  <c r="J919" i="1"/>
  <c r="U664" i="1" l="1"/>
  <c r="H664" i="1"/>
  <c r="A665" i="1"/>
  <c r="D665" i="1" s="1"/>
  <c r="E665" i="1" s="1"/>
  <c r="P664" i="1"/>
  <c r="R664" i="1" s="1"/>
  <c r="S664" i="1" s="1"/>
  <c r="R663" i="1"/>
  <c r="S663" i="1" s="1"/>
  <c r="C664" i="1" s="1"/>
  <c r="B664" i="1"/>
  <c r="T664" i="1"/>
  <c r="F664" i="1"/>
  <c r="L596" i="1"/>
  <c r="M596" i="1" s="1"/>
  <c r="N596" i="1" s="1"/>
  <c r="O596" i="1" s="1"/>
  <c r="Q596" i="1" s="1"/>
  <c r="B596" i="1" s="1"/>
  <c r="K597" i="1"/>
  <c r="I662" i="1"/>
  <c r="G663" i="1"/>
  <c r="J920" i="1"/>
  <c r="C665" i="1" l="1"/>
  <c r="B665" i="1"/>
  <c r="H665" i="1"/>
  <c r="T665" i="1"/>
  <c r="U665" i="1"/>
  <c r="A666" i="1"/>
  <c r="D666" i="1" s="1"/>
  <c r="E666" i="1" s="1"/>
  <c r="P665" i="1"/>
  <c r="F665" i="1"/>
  <c r="L597" i="1"/>
  <c r="M597" i="1" s="1"/>
  <c r="N597" i="1" s="1"/>
  <c r="O597" i="1" s="1"/>
  <c r="Q597" i="1" s="1"/>
  <c r="B597" i="1" s="1"/>
  <c r="K598" i="1"/>
  <c r="J921" i="1"/>
  <c r="I663" i="1"/>
  <c r="G664" i="1"/>
  <c r="T666" i="1" l="1"/>
  <c r="H666" i="1"/>
  <c r="R665" i="1"/>
  <c r="S665" i="1" s="1"/>
  <c r="C666" i="1" s="1"/>
  <c r="U666" i="1"/>
  <c r="B666" i="1"/>
  <c r="P666" i="1"/>
  <c r="A667" i="1"/>
  <c r="D667" i="1" s="1"/>
  <c r="E667" i="1" s="1"/>
  <c r="F666" i="1"/>
  <c r="L598" i="1"/>
  <c r="M598" i="1" s="1"/>
  <c r="N598" i="1" s="1"/>
  <c r="O598" i="1" s="1"/>
  <c r="Q598" i="1" s="1"/>
  <c r="B598" i="1" s="1"/>
  <c r="K599" i="1"/>
  <c r="I664" i="1"/>
  <c r="G665" i="1"/>
  <c r="J922" i="1"/>
  <c r="U667" i="1" l="1"/>
  <c r="B667" i="1"/>
  <c r="A668" i="1"/>
  <c r="D668" i="1" s="1"/>
  <c r="E668" i="1" s="1"/>
  <c r="P667" i="1"/>
  <c r="R667" i="1" s="1"/>
  <c r="S667" i="1" s="1"/>
  <c r="T667" i="1"/>
  <c r="R666" i="1"/>
  <c r="S666" i="1" s="1"/>
  <c r="C667" i="1" s="1"/>
  <c r="H667" i="1"/>
  <c r="F667" i="1"/>
  <c r="L599" i="1"/>
  <c r="M599" i="1" s="1"/>
  <c r="N599" i="1" s="1"/>
  <c r="O599" i="1" s="1"/>
  <c r="Q599" i="1" s="1"/>
  <c r="B599" i="1" s="1"/>
  <c r="K600" i="1"/>
  <c r="J923" i="1"/>
  <c r="I665" i="1"/>
  <c r="G666" i="1"/>
  <c r="C668" i="1" l="1"/>
  <c r="P668" i="1"/>
  <c r="T668" i="1"/>
  <c r="U668" i="1"/>
  <c r="B668" i="1"/>
  <c r="A669" i="1"/>
  <c r="D669" i="1" s="1"/>
  <c r="E669" i="1" s="1"/>
  <c r="F668" i="1"/>
  <c r="L600" i="1"/>
  <c r="M600" i="1" s="1"/>
  <c r="N600" i="1" s="1"/>
  <c r="O600" i="1" s="1"/>
  <c r="Q600" i="1" s="1"/>
  <c r="B600" i="1" s="1"/>
  <c r="K601" i="1"/>
  <c r="I666" i="1"/>
  <c r="G667" i="1"/>
  <c r="H668" i="1" s="1"/>
  <c r="J924" i="1"/>
  <c r="U669" i="1" l="1"/>
  <c r="H669" i="1"/>
  <c r="P669" i="1"/>
  <c r="T669" i="1"/>
  <c r="R668" i="1"/>
  <c r="S668" i="1" s="1"/>
  <c r="C669" i="1" s="1"/>
  <c r="A670" i="1"/>
  <c r="D670" i="1" s="1"/>
  <c r="E670" i="1" s="1"/>
  <c r="B669" i="1"/>
  <c r="F669" i="1"/>
  <c r="L601" i="1"/>
  <c r="M601" i="1" s="1"/>
  <c r="N601" i="1" s="1"/>
  <c r="O601" i="1" s="1"/>
  <c r="Q601" i="1" s="1"/>
  <c r="K602" i="1"/>
  <c r="J925" i="1"/>
  <c r="I667" i="1"/>
  <c r="G668" i="1"/>
  <c r="U670" i="1" l="1"/>
  <c r="H670" i="1"/>
  <c r="P670" i="1"/>
  <c r="B670" i="1"/>
  <c r="T670" i="1"/>
  <c r="R669" i="1"/>
  <c r="S669" i="1" s="1"/>
  <c r="C670" i="1" s="1"/>
  <c r="A671" i="1"/>
  <c r="D671" i="1" s="1"/>
  <c r="E671" i="1" s="1"/>
  <c r="F670" i="1"/>
  <c r="L602" i="1"/>
  <c r="M602" i="1" s="1"/>
  <c r="N602" i="1" s="1"/>
  <c r="O602" i="1" s="1"/>
  <c r="Q602" i="1" s="1"/>
  <c r="K603" i="1"/>
  <c r="I668" i="1"/>
  <c r="G669" i="1"/>
  <c r="J926" i="1"/>
  <c r="U671" i="1" l="1"/>
  <c r="A672" i="1"/>
  <c r="D672" i="1" s="1"/>
  <c r="E672" i="1" s="1"/>
  <c r="P671" i="1"/>
  <c r="H671" i="1"/>
  <c r="T671" i="1"/>
  <c r="R670" i="1"/>
  <c r="S670" i="1" s="1"/>
  <c r="C671" i="1" s="1"/>
  <c r="B671" i="1"/>
  <c r="F671" i="1"/>
  <c r="L603" i="1"/>
  <c r="M603" i="1" s="1"/>
  <c r="N603" i="1" s="1"/>
  <c r="O603" i="1" s="1"/>
  <c r="Q603" i="1" s="1"/>
  <c r="K604" i="1"/>
  <c r="J927" i="1"/>
  <c r="I669" i="1"/>
  <c r="G670" i="1"/>
  <c r="U672" i="1" l="1"/>
  <c r="H672" i="1"/>
  <c r="B672" i="1"/>
  <c r="T672" i="1"/>
  <c r="R671" i="1"/>
  <c r="S671" i="1" s="1"/>
  <c r="C672" i="1" s="1"/>
  <c r="P672" i="1"/>
  <c r="A673" i="1"/>
  <c r="D673" i="1" s="1"/>
  <c r="E673" i="1" s="1"/>
  <c r="F672" i="1"/>
  <c r="L604" i="1"/>
  <c r="M604" i="1" s="1"/>
  <c r="N604" i="1" s="1"/>
  <c r="O604" i="1" s="1"/>
  <c r="Q604" i="1" s="1"/>
  <c r="K605" i="1"/>
  <c r="I670" i="1"/>
  <c r="G671" i="1"/>
  <c r="J928" i="1"/>
  <c r="U673" i="1" l="1"/>
  <c r="B673" i="1"/>
  <c r="T673" i="1"/>
  <c r="R672" i="1"/>
  <c r="S672" i="1" s="1"/>
  <c r="C673" i="1" s="1"/>
  <c r="A674" i="1"/>
  <c r="D674" i="1" s="1"/>
  <c r="E674" i="1" s="1"/>
  <c r="P673" i="1"/>
  <c r="F673" i="1"/>
  <c r="L605" i="1"/>
  <c r="M605" i="1" s="1"/>
  <c r="N605" i="1" s="1"/>
  <c r="O605" i="1" s="1"/>
  <c r="Q605" i="1" s="1"/>
  <c r="K606" i="1"/>
  <c r="J929" i="1"/>
  <c r="I671" i="1"/>
  <c r="G672" i="1"/>
  <c r="H673" i="1" s="1"/>
  <c r="U674" i="1" l="1"/>
  <c r="T674" i="1"/>
  <c r="R673" i="1"/>
  <c r="S673" i="1" s="1"/>
  <c r="C674" i="1" s="1"/>
  <c r="P674" i="1"/>
  <c r="B674" i="1"/>
  <c r="A675" i="1"/>
  <c r="D675" i="1" s="1"/>
  <c r="E675" i="1" s="1"/>
  <c r="F674" i="1"/>
  <c r="L606" i="1"/>
  <c r="M606" i="1" s="1"/>
  <c r="N606" i="1" s="1"/>
  <c r="O606" i="1" s="1"/>
  <c r="Q606" i="1" s="1"/>
  <c r="K607" i="1"/>
  <c r="I672" i="1"/>
  <c r="G673" i="1"/>
  <c r="H674" i="1" s="1"/>
  <c r="J930" i="1"/>
  <c r="U675" i="1" l="1"/>
  <c r="A676" i="1"/>
  <c r="D676" i="1" s="1"/>
  <c r="E676" i="1" s="1"/>
  <c r="H675" i="1"/>
  <c r="P675" i="1"/>
  <c r="R674" i="1"/>
  <c r="S674" i="1" s="1"/>
  <c r="C675" i="1" s="1"/>
  <c r="T675" i="1"/>
  <c r="B675" i="1"/>
  <c r="F675" i="1"/>
  <c r="L607" i="1"/>
  <c r="M607" i="1" s="1"/>
  <c r="N607" i="1" s="1"/>
  <c r="O607" i="1" s="1"/>
  <c r="Q607" i="1" s="1"/>
  <c r="K608" i="1"/>
  <c r="J931" i="1"/>
  <c r="I673" i="1"/>
  <c r="G674" i="1"/>
  <c r="T676" i="1" l="1"/>
  <c r="B676" i="1"/>
  <c r="R675" i="1"/>
  <c r="S675" i="1" s="1"/>
  <c r="C676" i="1" s="1"/>
  <c r="U676" i="1"/>
  <c r="P676" i="1"/>
  <c r="A677" i="1"/>
  <c r="D677" i="1" s="1"/>
  <c r="E677" i="1" s="1"/>
  <c r="F676" i="1"/>
  <c r="L608" i="1"/>
  <c r="M608" i="1" s="1"/>
  <c r="N608" i="1" s="1"/>
  <c r="O608" i="1" s="1"/>
  <c r="Q608" i="1" s="1"/>
  <c r="K609" i="1"/>
  <c r="I674" i="1"/>
  <c r="G675" i="1"/>
  <c r="H676" i="1" s="1"/>
  <c r="J932" i="1"/>
  <c r="U677" i="1" l="1"/>
  <c r="P677" i="1"/>
  <c r="H677" i="1"/>
  <c r="B677" i="1"/>
  <c r="T677" i="1"/>
  <c r="R676" i="1"/>
  <c r="S676" i="1" s="1"/>
  <c r="C677" i="1" s="1"/>
  <c r="A678" i="1"/>
  <c r="D678" i="1" s="1"/>
  <c r="E678" i="1" s="1"/>
  <c r="F677" i="1"/>
  <c r="L609" i="1"/>
  <c r="M609" i="1" s="1"/>
  <c r="N609" i="1" s="1"/>
  <c r="O609" i="1" s="1"/>
  <c r="Q609" i="1" s="1"/>
  <c r="K610" i="1"/>
  <c r="J933" i="1"/>
  <c r="I675" i="1"/>
  <c r="G676" i="1"/>
  <c r="U678" i="1" l="1"/>
  <c r="T678" i="1"/>
  <c r="R677" i="1"/>
  <c r="S677" i="1" s="1"/>
  <c r="C678" i="1" s="1"/>
  <c r="H678" i="1"/>
  <c r="A679" i="1"/>
  <c r="D679" i="1" s="1"/>
  <c r="E679" i="1" s="1"/>
  <c r="P678" i="1"/>
  <c r="R678" i="1" s="1"/>
  <c r="S678" i="1" s="1"/>
  <c r="B678" i="1"/>
  <c r="F678" i="1"/>
  <c r="L610" i="1"/>
  <c r="M610" i="1" s="1"/>
  <c r="N610" i="1" s="1"/>
  <c r="O610" i="1" s="1"/>
  <c r="Q610" i="1" s="1"/>
  <c r="K611" i="1"/>
  <c r="I676" i="1"/>
  <c r="G677" i="1"/>
  <c r="J934" i="1"/>
  <c r="C679" i="1" l="1"/>
  <c r="A680" i="1"/>
  <c r="D680" i="1" s="1"/>
  <c r="E680" i="1" s="1"/>
  <c r="P679" i="1"/>
  <c r="R679" i="1" s="1"/>
  <c r="S679" i="1" s="1"/>
  <c r="B679" i="1"/>
  <c r="T679" i="1"/>
  <c r="U679" i="1"/>
  <c r="F679" i="1"/>
  <c r="L611" i="1"/>
  <c r="M611" i="1" s="1"/>
  <c r="N611" i="1" s="1"/>
  <c r="O611" i="1" s="1"/>
  <c r="Q611" i="1" s="1"/>
  <c r="K612" i="1"/>
  <c r="J935" i="1"/>
  <c r="I677" i="1"/>
  <c r="G678" i="1"/>
  <c r="H679" i="1" s="1"/>
  <c r="C680" i="1" l="1"/>
  <c r="H680" i="1"/>
  <c r="U680" i="1"/>
  <c r="B680" i="1"/>
  <c r="A681" i="1"/>
  <c r="D681" i="1" s="1"/>
  <c r="E681" i="1" s="1"/>
  <c r="P680" i="1"/>
  <c r="T680" i="1"/>
  <c r="F680" i="1"/>
  <c r="L612" i="1"/>
  <c r="M612" i="1" s="1"/>
  <c r="N612" i="1" s="1"/>
  <c r="O612" i="1" s="1"/>
  <c r="Q612" i="1" s="1"/>
  <c r="K613" i="1"/>
  <c r="J936" i="1"/>
  <c r="I678" i="1"/>
  <c r="G679" i="1"/>
  <c r="P681" i="1" l="1"/>
  <c r="T681" i="1"/>
  <c r="A682" i="1"/>
  <c r="D682" i="1" s="1"/>
  <c r="E682" i="1" s="1"/>
  <c r="R680" i="1"/>
  <c r="S680" i="1" s="1"/>
  <c r="C681" i="1" s="1"/>
  <c r="U681" i="1"/>
  <c r="B681" i="1"/>
  <c r="F681" i="1"/>
  <c r="L613" i="1"/>
  <c r="M613" i="1" s="1"/>
  <c r="N613" i="1" s="1"/>
  <c r="O613" i="1" s="1"/>
  <c r="Q613" i="1" s="1"/>
  <c r="K614" i="1"/>
  <c r="J937" i="1"/>
  <c r="I679" i="1"/>
  <c r="G680" i="1"/>
  <c r="H681" i="1" s="1"/>
  <c r="U682" i="1" l="1"/>
  <c r="R681" i="1"/>
  <c r="S681" i="1" s="1"/>
  <c r="C682" i="1" s="1"/>
  <c r="A683" i="1"/>
  <c r="D683" i="1" s="1"/>
  <c r="E683" i="1" s="1"/>
  <c r="P682" i="1"/>
  <c r="B682" i="1"/>
  <c r="T682" i="1"/>
  <c r="F682" i="1"/>
  <c r="L614" i="1"/>
  <c r="M614" i="1" s="1"/>
  <c r="N614" i="1" s="1"/>
  <c r="O614" i="1" s="1"/>
  <c r="Q614" i="1" s="1"/>
  <c r="K615" i="1"/>
  <c r="I680" i="1"/>
  <c r="G681" i="1"/>
  <c r="H682" i="1" s="1"/>
  <c r="J938" i="1"/>
  <c r="T683" i="1" l="1"/>
  <c r="P683" i="1"/>
  <c r="U683" i="1"/>
  <c r="B683" i="1"/>
  <c r="R682" i="1"/>
  <c r="S682" i="1" s="1"/>
  <c r="C683" i="1" s="1"/>
  <c r="A684" i="1"/>
  <c r="D684" i="1" s="1"/>
  <c r="E684" i="1" s="1"/>
  <c r="F683" i="1"/>
  <c r="L615" i="1"/>
  <c r="M615" i="1" s="1"/>
  <c r="N615" i="1" s="1"/>
  <c r="O615" i="1" s="1"/>
  <c r="Q615" i="1" s="1"/>
  <c r="K616" i="1"/>
  <c r="J939" i="1"/>
  <c r="I681" i="1"/>
  <c r="G682" i="1"/>
  <c r="H683" i="1" s="1"/>
  <c r="T684" i="1" l="1"/>
  <c r="H684" i="1"/>
  <c r="P684" i="1"/>
  <c r="R684" i="1" s="1"/>
  <c r="S684" i="1" s="1"/>
  <c r="R683" i="1"/>
  <c r="S683" i="1" s="1"/>
  <c r="C684" i="1" s="1"/>
  <c r="U684" i="1"/>
  <c r="A685" i="1"/>
  <c r="D685" i="1" s="1"/>
  <c r="E685" i="1" s="1"/>
  <c r="B684" i="1"/>
  <c r="F684" i="1"/>
  <c r="L616" i="1"/>
  <c r="M616" i="1" s="1"/>
  <c r="N616" i="1" s="1"/>
  <c r="O616" i="1" s="1"/>
  <c r="Q616" i="1" s="1"/>
  <c r="K617" i="1"/>
  <c r="I682" i="1"/>
  <c r="G683" i="1"/>
  <c r="J940" i="1"/>
  <c r="C685" i="1" l="1"/>
  <c r="H685" i="1"/>
  <c r="U685" i="1"/>
  <c r="T685" i="1"/>
  <c r="A686" i="1"/>
  <c r="D686" i="1" s="1"/>
  <c r="E686" i="1" s="1"/>
  <c r="B685" i="1"/>
  <c r="P685" i="1"/>
  <c r="F685" i="1"/>
  <c r="L617" i="1"/>
  <c r="M617" i="1" s="1"/>
  <c r="N617" i="1" s="1"/>
  <c r="O617" i="1" s="1"/>
  <c r="Q617" i="1" s="1"/>
  <c r="K618" i="1"/>
  <c r="I683" i="1"/>
  <c r="G684" i="1"/>
  <c r="J941" i="1"/>
  <c r="U686" i="1" l="1"/>
  <c r="A687" i="1"/>
  <c r="D687" i="1" s="1"/>
  <c r="E687" i="1" s="1"/>
  <c r="T686" i="1"/>
  <c r="H686" i="1"/>
  <c r="R685" i="1"/>
  <c r="S685" i="1" s="1"/>
  <c r="C686" i="1" s="1"/>
  <c r="P686" i="1"/>
  <c r="B686" i="1"/>
  <c r="F686" i="1"/>
  <c r="L618" i="1"/>
  <c r="M618" i="1" s="1"/>
  <c r="N618" i="1" s="1"/>
  <c r="O618" i="1" s="1"/>
  <c r="Q618" i="1" s="1"/>
  <c r="K619" i="1"/>
  <c r="J942" i="1"/>
  <c r="I684" i="1"/>
  <c r="G685" i="1"/>
  <c r="U687" i="1" l="1"/>
  <c r="B687" i="1"/>
  <c r="P687" i="1"/>
  <c r="H687" i="1"/>
  <c r="T687" i="1"/>
  <c r="R686" i="1"/>
  <c r="S686" i="1" s="1"/>
  <c r="C687" i="1" s="1"/>
  <c r="A688" i="1"/>
  <c r="D688" i="1" s="1"/>
  <c r="E688" i="1" s="1"/>
  <c r="F687" i="1"/>
  <c r="L619" i="1"/>
  <c r="M619" i="1" s="1"/>
  <c r="N619" i="1" s="1"/>
  <c r="O619" i="1" s="1"/>
  <c r="Q619" i="1" s="1"/>
  <c r="K620" i="1"/>
  <c r="I685" i="1"/>
  <c r="G686" i="1"/>
  <c r="J943" i="1"/>
  <c r="U688" i="1" l="1"/>
  <c r="A689" i="1"/>
  <c r="D689" i="1" s="1"/>
  <c r="E689" i="1" s="1"/>
  <c r="H688" i="1"/>
  <c r="R687" i="1"/>
  <c r="S687" i="1" s="1"/>
  <c r="C688" i="1" s="1"/>
  <c r="T688" i="1"/>
  <c r="P688" i="1"/>
  <c r="B688" i="1"/>
  <c r="F688" i="1"/>
  <c r="L620" i="1"/>
  <c r="M620" i="1" s="1"/>
  <c r="N620" i="1" s="1"/>
  <c r="O620" i="1" s="1"/>
  <c r="Q620" i="1" s="1"/>
  <c r="K621" i="1"/>
  <c r="J944" i="1"/>
  <c r="I686" i="1"/>
  <c r="G687" i="1"/>
  <c r="T689" i="1" l="1"/>
  <c r="U689" i="1"/>
  <c r="R688" i="1"/>
  <c r="S688" i="1" s="1"/>
  <c r="C689" i="1" s="1"/>
  <c r="A690" i="1"/>
  <c r="D690" i="1" s="1"/>
  <c r="E690" i="1" s="1"/>
  <c r="P689" i="1"/>
  <c r="H689" i="1"/>
  <c r="B689" i="1"/>
  <c r="F689" i="1"/>
  <c r="L621" i="1"/>
  <c r="M621" i="1" s="1"/>
  <c r="N621" i="1" s="1"/>
  <c r="O621" i="1" s="1"/>
  <c r="Q621" i="1" s="1"/>
  <c r="K622" i="1"/>
  <c r="I687" i="1"/>
  <c r="G688" i="1"/>
  <c r="J945" i="1"/>
  <c r="U690" i="1" l="1"/>
  <c r="T690" i="1"/>
  <c r="R689" i="1"/>
  <c r="S689" i="1" s="1"/>
  <c r="C690" i="1" s="1"/>
  <c r="P690" i="1"/>
  <c r="R690" i="1" s="1"/>
  <c r="S690" i="1" s="1"/>
  <c r="H690" i="1"/>
  <c r="B690" i="1"/>
  <c r="A691" i="1"/>
  <c r="D691" i="1" s="1"/>
  <c r="E691" i="1" s="1"/>
  <c r="F690" i="1"/>
  <c r="L622" i="1"/>
  <c r="M622" i="1" s="1"/>
  <c r="N622" i="1" s="1"/>
  <c r="O622" i="1" s="1"/>
  <c r="Q622" i="1" s="1"/>
  <c r="K623" i="1"/>
  <c r="I688" i="1"/>
  <c r="G689" i="1"/>
  <c r="J946" i="1"/>
  <c r="C691" i="1" l="1"/>
  <c r="U691" i="1"/>
  <c r="A692" i="1"/>
  <c r="D692" i="1" s="1"/>
  <c r="E692" i="1" s="1"/>
  <c r="P691" i="1"/>
  <c r="B691" i="1"/>
  <c r="T691" i="1"/>
  <c r="F691" i="1"/>
  <c r="L623" i="1"/>
  <c r="M623" i="1" s="1"/>
  <c r="N623" i="1" s="1"/>
  <c r="O623" i="1" s="1"/>
  <c r="Q623" i="1" s="1"/>
  <c r="K624" i="1"/>
  <c r="I689" i="1"/>
  <c r="G690" i="1"/>
  <c r="H691" i="1" s="1"/>
  <c r="J947" i="1"/>
  <c r="U692" i="1" l="1"/>
  <c r="H692" i="1"/>
  <c r="R691" i="1"/>
  <c r="S691" i="1" s="1"/>
  <c r="C692" i="1" s="1"/>
  <c r="T692" i="1"/>
  <c r="A693" i="1"/>
  <c r="D693" i="1" s="1"/>
  <c r="E693" i="1" s="1"/>
  <c r="B692" i="1"/>
  <c r="P692" i="1"/>
  <c r="R692" i="1" s="1"/>
  <c r="S692" i="1" s="1"/>
  <c r="F692" i="1"/>
  <c r="L624" i="1"/>
  <c r="M624" i="1" s="1"/>
  <c r="N624" i="1" s="1"/>
  <c r="O624" i="1" s="1"/>
  <c r="Q624" i="1" s="1"/>
  <c r="K625" i="1"/>
  <c r="J948" i="1"/>
  <c r="I690" i="1"/>
  <c r="G691" i="1"/>
  <c r="C693" i="1" l="1"/>
  <c r="U693" i="1"/>
  <c r="T693" i="1"/>
  <c r="A694" i="1"/>
  <c r="D694" i="1" s="1"/>
  <c r="E694" i="1" s="1"/>
  <c r="H693" i="1"/>
  <c r="P693" i="1"/>
  <c r="B693" i="1"/>
  <c r="F693" i="1"/>
  <c r="L625" i="1"/>
  <c r="M625" i="1" s="1"/>
  <c r="N625" i="1" s="1"/>
  <c r="O625" i="1" s="1"/>
  <c r="Q625" i="1" s="1"/>
  <c r="K626" i="1"/>
  <c r="I691" i="1"/>
  <c r="G692" i="1"/>
  <c r="J949" i="1"/>
  <c r="H694" i="1" l="1"/>
  <c r="U694" i="1"/>
  <c r="R693" i="1"/>
  <c r="S693" i="1" s="1"/>
  <c r="C694" i="1" s="1"/>
  <c r="T694" i="1"/>
  <c r="A695" i="1"/>
  <c r="D695" i="1" s="1"/>
  <c r="E695" i="1" s="1"/>
  <c r="P694" i="1"/>
  <c r="R694" i="1" s="1"/>
  <c r="S694" i="1" s="1"/>
  <c r="B694" i="1"/>
  <c r="F694" i="1"/>
  <c r="L626" i="1"/>
  <c r="M626" i="1" s="1"/>
  <c r="N626" i="1" s="1"/>
  <c r="O626" i="1" s="1"/>
  <c r="Q626" i="1" s="1"/>
  <c r="K627" i="1"/>
  <c r="J950" i="1"/>
  <c r="I692" i="1"/>
  <c r="G693" i="1"/>
  <c r="C695" i="1" l="1"/>
  <c r="U695" i="1"/>
  <c r="A696" i="1"/>
  <c r="D696" i="1" s="1"/>
  <c r="E696" i="1" s="1"/>
  <c r="P695" i="1"/>
  <c r="B695" i="1"/>
  <c r="T695" i="1"/>
  <c r="F695" i="1"/>
  <c r="L627" i="1"/>
  <c r="M627" i="1" s="1"/>
  <c r="N627" i="1" s="1"/>
  <c r="O627" i="1" s="1"/>
  <c r="Q627" i="1" s="1"/>
  <c r="K628" i="1"/>
  <c r="I693" i="1"/>
  <c r="G694" i="1"/>
  <c r="H695" i="1" s="1"/>
  <c r="J951" i="1"/>
  <c r="T696" i="1" l="1"/>
  <c r="R695" i="1"/>
  <c r="S695" i="1" s="1"/>
  <c r="C696" i="1" s="1"/>
  <c r="U696" i="1"/>
  <c r="A697" i="1"/>
  <c r="D697" i="1" s="1"/>
  <c r="E697" i="1" s="1"/>
  <c r="P696" i="1"/>
  <c r="R696" i="1" s="1"/>
  <c r="S696" i="1" s="1"/>
  <c r="B696" i="1"/>
  <c r="F696" i="1"/>
  <c r="L628" i="1"/>
  <c r="M628" i="1" s="1"/>
  <c r="N628" i="1" s="1"/>
  <c r="O628" i="1" s="1"/>
  <c r="Q628" i="1" s="1"/>
  <c r="K629" i="1"/>
  <c r="I694" i="1"/>
  <c r="G695" i="1"/>
  <c r="H696" i="1" s="1"/>
  <c r="J952" i="1"/>
  <c r="C697" i="1" l="1"/>
  <c r="H697" i="1"/>
  <c r="B697" i="1"/>
  <c r="A698" i="1"/>
  <c r="D698" i="1" s="1"/>
  <c r="E698" i="1" s="1"/>
  <c r="T697" i="1"/>
  <c r="U697" i="1"/>
  <c r="P697" i="1"/>
  <c r="F697" i="1"/>
  <c r="L629" i="1"/>
  <c r="M629" i="1" s="1"/>
  <c r="N629" i="1" s="1"/>
  <c r="O629" i="1" s="1"/>
  <c r="Q629" i="1" s="1"/>
  <c r="K630" i="1"/>
  <c r="I695" i="1"/>
  <c r="G696" i="1"/>
  <c r="J953" i="1"/>
  <c r="T698" i="1" l="1"/>
  <c r="R697" i="1"/>
  <c r="S697" i="1" s="1"/>
  <c r="C698" i="1" s="1"/>
  <c r="U698" i="1"/>
  <c r="P698" i="1"/>
  <c r="B698" i="1"/>
  <c r="A699" i="1"/>
  <c r="D699" i="1" s="1"/>
  <c r="E699" i="1" s="1"/>
  <c r="F698" i="1"/>
  <c r="L630" i="1"/>
  <c r="M630" i="1" s="1"/>
  <c r="N630" i="1" s="1"/>
  <c r="O630" i="1" s="1"/>
  <c r="Q630" i="1" s="1"/>
  <c r="K631" i="1"/>
  <c r="J954" i="1"/>
  <c r="I696" i="1"/>
  <c r="G697" i="1"/>
  <c r="H698" i="1" s="1"/>
  <c r="T699" i="1" l="1"/>
  <c r="A700" i="1"/>
  <c r="D700" i="1" s="1"/>
  <c r="E700" i="1" s="1"/>
  <c r="R698" i="1"/>
  <c r="S698" i="1" s="1"/>
  <c r="C699" i="1" s="1"/>
  <c r="U699" i="1"/>
  <c r="P699" i="1"/>
  <c r="H699" i="1"/>
  <c r="B699" i="1"/>
  <c r="F699" i="1"/>
  <c r="L631" i="1"/>
  <c r="M631" i="1" s="1"/>
  <c r="N631" i="1" s="1"/>
  <c r="O631" i="1" s="1"/>
  <c r="Q631" i="1" s="1"/>
  <c r="K632" i="1"/>
  <c r="J955" i="1"/>
  <c r="I697" i="1"/>
  <c r="G698" i="1"/>
  <c r="T700" i="1" l="1"/>
  <c r="P700" i="1"/>
  <c r="R700" i="1" s="1"/>
  <c r="S700" i="1" s="1"/>
  <c r="H700" i="1"/>
  <c r="R699" i="1"/>
  <c r="S699" i="1" s="1"/>
  <c r="C700" i="1" s="1"/>
  <c r="U700" i="1"/>
  <c r="B700" i="1"/>
  <c r="A701" i="1"/>
  <c r="D701" i="1" s="1"/>
  <c r="E701" i="1" s="1"/>
  <c r="F700" i="1"/>
  <c r="L632" i="1"/>
  <c r="M632" i="1" s="1"/>
  <c r="N632" i="1" s="1"/>
  <c r="O632" i="1" s="1"/>
  <c r="Q632" i="1" s="1"/>
  <c r="K633" i="1"/>
  <c r="I698" i="1"/>
  <c r="G699" i="1"/>
  <c r="J956" i="1"/>
  <c r="C701" i="1" l="1"/>
  <c r="P701" i="1"/>
  <c r="R701" i="1" s="1"/>
  <c r="S701" i="1" s="1"/>
  <c r="U701" i="1"/>
  <c r="T701" i="1"/>
  <c r="B701" i="1"/>
  <c r="A702" i="1"/>
  <c r="D702" i="1" s="1"/>
  <c r="E702" i="1" s="1"/>
  <c r="F701" i="1"/>
  <c r="L633" i="1"/>
  <c r="M633" i="1" s="1"/>
  <c r="N633" i="1" s="1"/>
  <c r="O633" i="1" s="1"/>
  <c r="Q633" i="1" s="1"/>
  <c r="K634" i="1"/>
  <c r="J957" i="1"/>
  <c r="I699" i="1"/>
  <c r="G700" i="1"/>
  <c r="H701" i="1" s="1"/>
  <c r="C702" i="1" l="1"/>
  <c r="H702" i="1"/>
  <c r="U702" i="1"/>
  <c r="T702" i="1"/>
  <c r="A703" i="1"/>
  <c r="D703" i="1" s="1"/>
  <c r="E703" i="1" s="1"/>
  <c r="P702" i="1"/>
  <c r="B702" i="1"/>
  <c r="F702" i="1"/>
  <c r="L634" i="1"/>
  <c r="M634" i="1" s="1"/>
  <c r="N634" i="1" s="1"/>
  <c r="O634" i="1" s="1"/>
  <c r="Q634" i="1" s="1"/>
  <c r="K635" i="1"/>
  <c r="J958" i="1"/>
  <c r="I700" i="1"/>
  <c r="G701" i="1"/>
  <c r="T703" i="1" l="1"/>
  <c r="A704" i="1"/>
  <c r="D704" i="1" s="1"/>
  <c r="E704" i="1" s="1"/>
  <c r="P703" i="1"/>
  <c r="R703" i="1" s="1"/>
  <c r="S703" i="1" s="1"/>
  <c r="B703" i="1"/>
  <c r="R702" i="1"/>
  <c r="S702" i="1" s="1"/>
  <c r="C703" i="1" s="1"/>
  <c r="U703" i="1"/>
  <c r="H703" i="1"/>
  <c r="F703" i="1"/>
  <c r="L635" i="1"/>
  <c r="M635" i="1" s="1"/>
  <c r="N635" i="1" s="1"/>
  <c r="O635" i="1" s="1"/>
  <c r="Q635" i="1" s="1"/>
  <c r="K636" i="1"/>
  <c r="I701" i="1"/>
  <c r="G702" i="1"/>
  <c r="J959" i="1"/>
  <c r="C704" i="1" l="1"/>
  <c r="P704" i="1"/>
  <c r="R704" i="1" s="1"/>
  <c r="A705" i="1"/>
  <c r="D705" i="1" s="1"/>
  <c r="E705" i="1" s="1"/>
  <c r="U704" i="1"/>
  <c r="T704" i="1"/>
  <c r="B704" i="1"/>
  <c r="F704" i="1"/>
  <c r="L636" i="1"/>
  <c r="M636" i="1" s="1"/>
  <c r="N636" i="1" s="1"/>
  <c r="O636" i="1" s="1"/>
  <c r="Q636" i="1" s="1"/>
  <c r="K637" i="1"/>
  <c r="I702" i="1"/>
  <c r="G703" i="1"/>
  <c r="H704" i="1" s="1"/>
  <c r="J960" i="1"/>
  <c r="S704" i="1" l="1"/>
  <c r="C705" i="1" s="1"/>
  <c r="P705" i="1"/>
  <c r="B705" i="1"/>
  <c r="T705" i="1"/>
  <c r="U705" i="1"/>
  <c r="A706" i="1"/>
  <c r="D706" i="1" s="1"/>
  <c r="E706" i="1" s="1"/>
  <c r="F705" i="1"/>
  <c r="L637" i="1"/>
  <c r="M637" i="1" s="1"/>
  <c r="N637" i="1" s="1"/>
  <c r="O637" i="1" s="1"/>
  <c r="Q637" i="1" s="1"/>
  <c r="K638" i="1"/>
  <c r="I703" i="1"/>
  <c r="G704" i="1"/>
  <c r="H705" i="1" s="1"/>
  <c r="J961" i="1"/>
  <c r="U706" i="1" l="1"/>
  <c r="B706" i="1"/>
  <c r="A707" i="1"/>
  <c r="D707" i="1" s="1"/>
  <c r="E707" i="1" s="1"/>
  <c r="T706" i="1"/>
  <c r="R705" i="1"/>
  <c r="S705" i="1" s="1"/>
  <c r="C706" i="1" s="1"/>
  <c r="P706" i="1"/>
  <c r="F706" i="1"/>
  <c r="L638" i="1"/>
  <c r="M638" i="1" s="1"/>
  <c r="N638" i="1" s="1"/>
  <c r="O638" i="1" s="1"/>
  <c r="Q638" i="1" s="1"/>
  <c r="K639" i="1"/>
  <c r="J962" i="1"/>
  <c r="I704" i="1"/>
  <c r="G705" i="1"/>
  <c r="H706" i="1" s="1"/>
  <c r="U707" i="1" l="1"/>
  <c r="A708" i="1"/>
  <c r="D708" i="1" s="1"/>
  <c r="E708" i="1" s="1"/>
  <c r="P707" i="1"/>
  <c r="H707" i="1"/>
  <c r="B707" i="1"/>
  <c r="T707" i="1"/>
  <c r="R706" i="1"/>
  <c r="S706" i="1" s="1"/>
  <c r="C707" i="1" s="1"/>
  <c r="F707" i="1"/>
  <c r="L639" i="1"/>
  <c r="M639" i="1" s="1"/>
  <c r="N639" i="1" s="1"/>
  <c r="O639" i="1" s="1"/>
  <c r="Q639" i="1" s="1"/>
  <c r="K640" i="1"/>
  <c r="I705" i="1"/>
  <c r="G706" i="1"/>
  <c r="J963" i="1"/>
  <c r="T708" i="1" l="1"/>
  <c r="B708" i="1"/>
  <c r="A709" i="1"/>
  <c r="D709" i="1" s="1"/>
  <c r="E709" i="1" s="1"/>
  <c r="P708" i="1"/>
  <c r="H708" i="1"/>
  <c r="U708" i="1"/>
  <c r="R707" i="1"/>
  <c r="S707" i="1" s="1"/>
  <c r="C708" i="1" s="1"/>
  <c r="F708" i="1"/>
  <c r="L640" i="1"/>
  <c r="M640" i="1" s="1"/>
  <c r="N640" i="1" s="1"/>
  <c r="O640" i="1" s="1"/>
  <c r="Q640" i="1" s="1"/>
  <c r="K641" i="1"/>
  <c r="J964" i="1"/>
  <c r="I706" i="1"/>
  <c r="G707" i="1"/>
  <c r="U709" i="1" l="1"/>
  <c r="H709" i="1"/>
  <c r="P709" i="1"/>
  <c r="T709" i="1"/>
  <c r="R708" i="1"/>
  <c r="S708" i="1" s="1"/>
  <c r="C709" i="1" s="1"/>
  <c r="B709" i="1"/>
  <c r="A710" i="1"/>
  <c r="D710" i="1" s="1"/>
  <c r="E710" i="1" s="1"/>
  <c r="F709" i="1"/>
  <c r="L641" i="1"/>
  <c r="M641" i="1" s="1"/>
  <c r="N641" i="1" s="1"/>
  <c r="O641" i="1" s="1"/>
  <c r="Q641" i="1" s="1"/>
  <c r="K642" i="1"/>
  <c r="I707" i="1"/>
  <c r="G708" i="1"/>
  <c r="J965" i="1"/>
  <c r="T710" i="1" l="1"/>
  <c r="U710" i="1"/>
  <c r="B710" i="1"/>
  <c r="P710" i="1"/>
  <c r="A711" i="1"/>
  <c r="D711" i="1" s="1"/>
  <c r="E711" i="1" s="1"/>
  <c r="H710" i="1"/>
  <c r="R709" i="1"/>
  <c r="S709" i="1" s="1"/>
  <c r="C710" i="1" s="1"/>
  <c r="F710" i="1"/>
  <c r="L642" i="1"/>
  <c r="M642" i="1" s="1"/>
  <c r="N642" i="1" s="1"/>
  <c r="O642" i="1" s="1"/>
  <c r="Q642" i="1" s="1"/>
  <c r="K643" i="1"/>
  <c r="I708" i="1"/>
  <c r="G709" i="1"/>
  <c r="J966" i="1"/>
  <c r="U711" i="1" l="1"/>
  <c r="H711" i="1"/>
  <c r="T711" i="1"/>
  <c r="R710" i="1"/>
  <c r="S710" i="1" s="1"/>
  <c r="C711" i="1" s="1"/>
  <c r="B711" i="1"/>
  <c r="A712" i="1"/>
  <c r="D712" i="1" s="1"/>
  <c r="E712" i="1" s="1"/>
  <c r="P711" i="1"/>
  <c r="R711" i="1" s="1"/>
  <c r="S711" i="1" s="1"/>
  <c r="F711" i="1"/>
  <c r="L643" i="1"/>
  <c r="M643" i="1" s="1"/>
  <c r="N643" i="1" s="1"/>
  <c r="O643" i="1" s="1"/>
  <c r="Q643" i="1" s="1"/>
  <c r="K644" i="1"/>
  <c r="J967" i="1"/>
  <c r="I709" i="1"/>
  <c r="G710" i="1"/>
  <c r="C712" i="1" l="1"/>
  <c r="B712" i="1"/>
  <c r="U712" i="1"/>
  <c r="A713" i="1"/>
  <c r="D713" i="1" s="1"/>
  <c r="E713" i="1" s="1"/>
  <c r="H712" i="1"/>
  <c r="T712" i="1"/>
  <c r="P712" i="1"/>
  <c r="F712" i="1"/>
  <c r="L644" i="1"/>
  <c r="M644" i="1" s="1"/>
  <c r="N644" i="1" s="1"/>
  <c r="O644" i="1" s="1"/>
  <c r="Q644" i="1" s="1"/>
  <c r="K645" i="1"/>
  <c r="J968" i="1"/>
  <c r="I710" i="1"/>
  <c r="G711" i="1"/>
  <c r="U713" i="1" l="1"/>
  <c r="B713" i="1"/>
  <c r="T713" i="1"/>
  <c r="R712" i="1"/>
  <c r="S712" i="1" s="1"/>
  <c r="C713" i="1" s="1"/>
  <c r="A714" i="1"/>
  <c r="D714" i="1" s="1"/>
  <c r="E714" i="1" s="1"/>
  <c r="P713" i="1"/>
  <c r="F713" i="1"/>
  <c r="L645" i="1"/>
  <c r="M645" i="1" s="1"/>
  <c r="N645" i="1" s="1"/>
  <c r="O645" i="1" s="1"/>
  <c r="Q645" i="1" s="1"/>
  <c r="K646" i="1"/>
  <c r="I711" i="1"/>
  <c r="G712" i="1"/>
  <c r="H713" i="1" s="1"/>
  <c r="J969" i="1"/>
  <c r="U714" i="1" l="1"/>
  <c r="B714" i="1"/>
  <c r="H714" i="1"/>
  <c r="T714" i="1"/>
  <c r="R713" i="1"/>
  <c r="S713" i="1" s="1"/>
  <c r="C714" i="1" s="1"/>
  <c r="A715" i="1"/>
  <c r="D715" i="1" s="1"/>
  <c r="E715" i="1" s="1"/>
  <c r="P714" i="1"/>
  <c r="R714" i="1" s="1"/>
  <c r="S714" i="1" s="1"/>
  <c r="F714" i="1"/>
  <c r="L646" i="1"/>
  <c r="M646" i="1" s="1"/>
  <c r="N646" i="1" s="1"/>
  <c r="O646" i="1" s="1"/>
  <c r="Q646" i="1" s="1"/>
  <c r="K647" i="1"/>
  <c r="J970" i="1"/>
  <c r="I712" i="1"/>
  <c r="G713" i="1"/>
  <c r="C715" i="1" l="1"/>
  <c r="U715" i="1"/>
  <c r="A716" i="1"/>
  <c r="D716" i="1" s="1"/>
  <c r="E716" i="1" s="1"/>
  <c r="P715" i="1"/>
  <c r="B715" i="1"/>
  <c r="T715" i="1"/>
  <c r="F715" i="1"/>
  <c r="L647" i="1"/>
  <c r="M647" i="1" s="1"/>
  <c r="N647" i="1" s="1"/>
  <c r="O647" i="1" s="1"/>
  <c r="Q647" i="1" s="1"/>
  <c r="K648" i="1"/>
  <c r="J971" i="1"/>
  <c r="I713" i="1"/>
  <c r="G714" i="1"/>
  <c r="H715" i="1" s="1"/>
  <c r="T716" i="1" l="1"/>
  <c r="P716" i="1"/>
  <c r="R716" i="1" s="1"/>
  <c r="S716" i="1" s="1"/>
  <c r="B716" i="1"/>
  <c r="R715" i="1"/>
  <c r="S715" i="1" s="1"/>
  <c r="C716" i="1" s="1"/>
  <c r="U716" i="1"/>
  <c r="A717" i="1"/>
  <c r="D717" i="1" s="1"/>
  <c r="E717" i="1" s="1"/>
  <c r="F716" i="1"/>
  <c r="L648" i="1"/>
  <c r="M648" i="1" s="1"/>
  <c r="N648" i="1" s="1"/>
  <c r="O648" i="1" s="1"/>
  <c r="Q648" i="1" s="1"/>
  <c r="K649" i="1"/>
  <c r="I714" i="1"/>
  <c r="G715" i="1"/>
  <c r="H716" i="1" s="1"/>
  <c r="J972" i="1"/>
  <c r="C717" i="1" l="1"/>
  <c r="H717" i="1"/>
  <c r="B717" i="1"/>
  <c r="P717" i="1"/>
  <c r="A718" i="1"/>
  <c r="D718" i="1" s="1"/>
  <c r="E718" i="1" s="1"/>
  <c r="U717" i="1"/>
  <c r="T717" i="1"/>
  <c r="F717" i="1"/>
  <c r="L649" i="1"/>
  <c r="M649" i="1" s="1"/>
  <c r="N649" i="1" s="1"/>
  <c r="O649" i="1" s="1"/>
  <c r="Q649" i="1" s="1"/>
  <c r="K650" i="1"/>
  <c r="I715" i="1"/>
  <c r="G716" i="1"/>
  <c r="J973" i="1"/>
  <c r="U718" i="1" l="1"/>
  <c r="T718" i="1"/>
  <c r="B718" i="1"/>
  <c r="R717" i="1"/>
  <c r="S717" i="1" s="1"/>
  <c r="C718" i="1" s="1"/>
  <c r="P718" i="1"/>
  <c r="R718" i="1" s="1"/>
  <c r="S718" i="1" s="1"/>
  <c r="A719" i="1"/>
  <c r="D719" i="1" s="1"/>
  <c r="E719" i="1" s="1"/>
  <c r="F718" i="1"/>
  <c r="L650" i="1"/>
  <c r="M650" i="1" s="1"/>
  <c r="N650" i="1" s="1"/>
  <c r="O650" i="1" s="1"/>
  <c r="Q650" i="1" s="1"/>
  <c r="K651" i="1"/>
  <c r="I716" i="1"/>
  <c r="G717" i="1"/>
  <c r="H718" i="1" s="1"/>
  <c r="J974" i="1"/>
  <c r="C719" i="1" l="1"/>
  <c r="U719" i="1"/>
  <c r="P719" i="1"/>
  <c r="B719" i="1"/>
  <c r="H719" i="1"/>
  <c r="T719" i="1"/>
  <c r="A720" i="1"/>
  <c r="D720" i="1" s="1"/>
  <c r="E720" i="1" s="1"/>
  <c r="F719" i="1"/>
  <c r="L651" i="1"/>
  <c r="M651" i="1" s="1"/>
  <c r="N651" i="1" s="1"/>
  <c r="O651" i="1" s="1"/>
  <c r="Q651" i="1" s="1"/>
  <c r="K652" i="1"/>
  <c r="J975" i="1"/>
  <c r="I717" i="1"/>
  <c r="G718" i="1"/>
  <c r="U720" i="1" l="1"/>
  <c r="T720" i="1"/>
  <c r="H720" i="1"/>
  <c r="R719" i="1"/>
  <c r="S719" i="1" s="1"/>
  <c r="C720" i="1" s="1"/>
  <c r="A721" i="1"/>
  <c r="D721" i="1" s="1"/>
  <c r="E721" i="1" s="1"/>
  <c r="P720" i="1"/>
  <c r="B720" i="1"/>
  <c r="F720" i="1"/>
  <c r="L652" i="1"/>
  <c r="M652" i="1" s="1"/>
  <c r="N652" i="1" s="1"/>
  <c r="O652" i="1" s="1"/>
  <c r="Q652" i="1" s="1"/>
  <c r="K653" i="1"/>
  <c r="I718" i="1"/>
  <c r="G719" i="1"/>
  <c r="J976" i="1"/>
  <c r="U721" i="1" l="1"/>
  <c r="H721" i="1"/>
  <c r="A722" i="1"/>
  <c r="D722" i="1" s="1"/>
  <c r="E722" i="1" s="1"/>
  <c r="P721" i="1"/>
  <c r="B721" i="1"/>
  <c r="R720" i="1"/>
  <c r="S720" i="1" s="1"/>
  <c r="C721" i="1" s="1"/>
  <c r="T721" i="1"/>
  <c r="F721" i="1"/>
  <c r="L653" i="1"/>
  <c r="M653" i="1" s="1"/>
  <c r="N653" i="1" s="1"/>
  <c r="O653" i="1" s="1"/>
  <c r="Q653" i="1" s="1"/>
  <c r="K654" i="1"/>
  <c r="J977" i="1"/>
  <c r="I719" i="1"/>
  <c r="G720" i="1"/>
  <c r="T722" i="1" l="1"/>
  <c r="A723" i="1"/>
  <c r="D723" i="1" s="1"/>
  <c r="E723" i="1" s="1"/>
  <c r="R721" i="1"/>
  <c r="S721" i="1" s="1"/>
  <c r="C722" i="1" s="1"/>
  <c r="U722" i="1"/>
  <c r="B722" i="1"/>
  <c r="P722" i="1"/>
  <c r="R722" i="1" s="1"/>
  <c r="S722" i="1" s="1"/>
  <c r="F722" i="1"/>
  <c r="L654" i="1"/>
  <c r="M654" i="1" s="1"/>
  <c r="N654" i="1" s="1"/>
  <c r="O654" i="1" s="1"/>
  <c r="Q654" i="1" s="1"/>
  <c r="K655" i="1"/>
  <c r="I720" i="1"/>
  <c r="G721" i="1"/>
  <c r="H722" i="1" s="1"/>
  <c r="J978" i="1"/>
  <c r="C723" i="1" l="1"/>
  <c r="H723" i="1"/>
  <c r="U723" i="1"/>
  <c r="T723" i="1"/>
  <c r="A724" i="1"/>
  <c r="D724" i="1" s="1"/>
  <c r="E724" i="1" s="1"/>
  <c r="B723" i="1"/>
  <c r="P723" i="1"/>
  <c r="R723" i="1" s="1"/>
  <c r="S723" i="1" s="1"/>
  <c r="F723" i="1"/>
  <c r="L655" i="1"/>
  <c r="M655" i="1" s="1"/>
  <c r="N655" i="1" s="1"/>
  <c r="O655" i="1" s="1"/>
  <c r="Q655" i="1" s="1"/>
  <c r="K656" i="1"/>
  <c r="I721" i="1"/>
  <c r="G722" i="1"/>
  <c r="J979" i="1"/>
  <c r="C724" i="1" l="1"/>
  <c r="U724" i="1"/>
  <c r="T724" i="1"/>
  <c r="A725" i="1"/>
  <c r="D725" i="1" s="1"/>
  <c r="E725" i="1" s="1"/>
  <c r="P724" i="1"/>
  <c r="H724" i="1"/>
  <c r="B724" i="1"/>
  <c r="F724" i="1"/>
  <c r="L656" i="1"/>
  <c r="M656" i="1" s="1"/>
  <c r="N656" i="1" s="1"/>
  <c r="O656" i="1" s="1"/>
  <c r="Q656" i="1" s="1"/>
  <c r="K657" i="1"/>
  <c r="I722" i="1"/>
  <c r="G723" i="1"/>
  <c r="J980" i="1"/>
  <c r="U725" i="1" l="1"/>
  <c r="H725" i="1"/>
  <c r="T725" i="1"/>
  <c r="R724" i="1"/>
  <c r="S724" i="1" s="1"/>
  <c r="C725" i="1" s="1"/>
  <c r="B725" i="1"/>
  <c r="P725" i="1"/>
  <c r="A726" i="1"/>
  <c r="D726" i="1" s="1"/>
  <c r="E726" i="1" s="1"/>
  <c r="F725" i="1"/>
  <c r="L657" i="1"/>
  <c r="M657" i="1" s="1"/>
  <c r="N657" i="1" s="1"/>
  <c r="O657" i="1" s="1"/>
  <c r="Q657" i="1" s="1"/>
  <c r="K658" i="1"/>
  <c r="J981" i="1"/>
  <c r="I723" i="1"/>
  <c r="G724" i="1"/>
  <c r="U726" i="1" l="1"/>
  <c r="T726" i="1"/>
  <c r="B726" i="1"/>
  <c r="P726" i="1"/>
  <c r="R726" i="1" s="1"/>
  <c r="R725" i="1"/>
  <c r="S725" i="1" s="1"/>
  <c r="C726" i="1" s="1"/>
  <c r="A727" i="1"/>
  <c r="D727" i="1" s="1"/>
  <c r="E727" i="1" s="1"/>
  <c r="F726" i="1"/>
  <c r="L658" i="1"/>
  <c r="M658" i="1" s="1"/>
  <c r="N658" i="1" s="1"/>
  <c r="O658" i="1" s="1"/>
  <c r="Q658" i="1" s="1"/>
  <c r="K659" i="1"/>
  <c r="J982" i="1"/>
  <c r="I724" i="1"/>
  <c r="G725" i="1"/>
  <c r="H726" i="1" s="1"/>
  <c r="S726" i="1" l="1"/>
  <c r="C727" i="1" s="1"/>
  <c r="T727" i="1"/>
  <c r="U727" i="1"/>
  <c r="A728" i="1"/>
  <c r="D728" i="1" s="1"/>
  <c r="E728" i="1" s="1"/>
  <c r="P727" i="1"/>
  <c r="B727" i="1"/>
  <c r="F727" i="1"/>
  <c r="L659" i="1"/>
  <c r="M659" i="1" s="1"/>
  <c r="N659" i="1" s="1"/>
  <c r="O659" i="1" s="1"/>
  <c r="Q659" i="1" s="1"/>
  <c r="K660" i="1"/>
  <c r="J983" i="1"/>
  <c r="I725" i="1"/>
  <c r="G726" i="1"/>
  <c r="H727" i="1" s="1"/>
  <c r="U728" i="1" l="1"/>
  <c r="A729" i="1"/>
  <c r="D729" i="1" s="1"/>
  <c r="E729" i="1" s="1"/>
  <c r="T728" i="1"/>
  <c r="R727" i="1"/>
  <c r="S727" i="1" s="1"/>
  <c r="C728" i="1" s="1"/>
  <c r="H728" i="1"/>
  <c r="P728" i="1"/>
  <c r="B728" i="1"/>
  <c r="F728" i="1"/>
  <c r="L660" i="1"/>
  <c r="M660" i="1" s="1"/>
  <c r="N660" i="1" s="1"/>
  <c r="O660" i="1" s="1"/>
  <c r="Q660" i="1" s="1"/>
  <c r="K661" i="1"/>
  <c r="I726" i="1"/>
  <c r="G727" i="1"/>
  <c r="J984" i="1"/>
  <c r="U729" i="1" l="1"/>
  <c r="T729" i="1"/>
  <c r="H729" i="1"/>
  <c r="A730" i="1"/>
  <c r="D730" i="1" s="1"/>
  <c r="E730" i="1" s="1"/>
  <c r="P729" i="1"/>
  <c r="B729" i="1"/>
  <c r="R728" i="1"/>
  <c r="S728" i="1" s="1"/>
  <c r="C729" i="1" s="1"/>
  <c r="F729" i="1"/>
  <c r="L661" i="1"/>
  <c r="M661" i="1" s="1"/>
  <c r="N661" i="1" s="1"/>
  <c r="O661" i="1" s="1"/>
  <c r="Q661" i="1" s="1"/>
  <c r="K662" i="1"/>
  <c r="I727" i="1"/>
  <c r="G728" i="1"/>
  <c r="J985" i="1"/>
  <c r="U730" i="1" l="1"/>
  <c r="A731" i="1"/>
  <c r="D731" i="1" s="1"/>
  <c r="E731" i="1" s="1"/>
  <c r="H730" i="1"/>
  <c r="T730" i="1"/>
  <c r="P730" i="1"/>
  <c r="R729" i="1"/>
  <c r="S729" i="1" s="1"/>
  <c r="C730" i="1" s="1"/>
  <c r="B730" i="1"/>
  <c r="F730" i="1"/>
  <c r="L662" i="1"/>
  <c r="M662" i="1" s="1"/>
  <c r="N662" i="1" s="1"/>
  <c r="O662" i="1" s="1"/>
  <c r="Q662" i="1" s="1"/>
  <c r="K663" i="1"/>
  <c r="J986" i="1"/>
  <c r="I728" i="1"/>
  <c r="G729" i="1"/>
  <c r="U731" i="1" l="1"/>
  <c r="H731" i="1"/>
  <c r="T731" i="1"/>
  <c r="A732" i="1"/>
  <c r="D732" i="1" s="1"/>
  <c r="E732" i="1" s="1"/>
  <c r="P731" i="1"/>
  <c r="R730" i="1"/>
  <c r="S730" i="1" s="1"/>
  <c r="C731" i="1" s="1"/>
  <c r="B731" i="1"/>
  <c r="F731" i="1"/>
  <c r="L663" i="1"/>
  <c r="M663" i="1" s="1"/>
  <c r="N663" i="1" s="1"/>
  <c r="O663" i="1" s="1"/>
  <c r="Q663" i="1" s="1"/>
  <c r="K664" i="1"/>
  <c r="I729" i="1"/>
  <c r="G730" i="1"/>
  <c r="J987" i="1"/>
  <c r="T732" i="1" l="1"/>
  <c r="P732" i="1"/>
  <c r="H732" i="1"/>
  <c r="U732" i="1"/>
  <c r="B732" i="1"/>
  <c r="R731" i="1"/>
  <c r="S731" i="1" s="1"/>
  <c r="C732" i="1" s="1"/>
  <c r="A733" i="1"/>
  <c r="D733" i="1" s="1"/>
  <c r="E733" i="1" s="1"/>
  <c r="F732" i="1"/>
  <c r="L664" i="1"/>
  <c r="M664" i="1" s="1"/>
  <c r="N664" i="1" s="1"/>
  <c r="O664" i="1" s="1"/>
  <c r="Q664" i="1" s="1"/>
  <c r="K665" i="1"/>
  <c r="I730" i="1"/>
  <c r="G731" i="1"/>
  <c r="J988" i="1"/>
  <c r="H733" i="1" l="1"/>
  <c r="T733" i="1"/>
  <c r="R732" i="1"/>
  <c r="S732" i="1" s="1"/>
  <c r="C733" i="1" s="1"/>
  <c r="U733" i="1"/>
  <c r="P733" i="1"/>
  <c r="A734" i="1"/>
  <c r="D734" i="1" s="1"/>
  <c r="E734" i="1" s="1"/>
  <c r="B733" i="1"/>
  <c r="F733" i="1"/>
  <c r="L665" i="1"/>
  <c r="M665" i="1" s="1"/>
  <c r="N665" i="1" s="1"/>
  <c r="O665" i="1" s="1"/>
  <c r="Q665" i="1" s="1"/>
  <c r="K666" i="1"/>
  <c r="I731" i="1"/>
  <c r="G732" i="1"/>
  <c r="J989" i="1"/>
  <c r="U734" i="1" l="1"/>
  <c r="A735" i="1"/>
  <c r="D735" i="1" s="1"/>
  <c r="E735" i="1" s="1"/>
  <c r="P734" i="1"/>
  <c r="R734" i="1" s="1"/>
  <c r="S734" i="1" s="1"/>
  <c r="B734" i="1"/>
  <c r="R733" i="1"/>
  <c r="S733" i="1" s="1"/>
  <c r="C734" i="1" s="1"/>
  <c r="T734" i="1"/>
  <c r="F734" i="1"/>
  <c r="L666" i="1"/>
  <c r="M666" i="1" s="1"/>
  <c r="N666" i="1" s="1"/>
  <c r="O666" i="1" s="1"/>
  <c r="Q666" i="1" s="1"/>
  <c r="K667" i="1"/>
  <c r="J990" i="1"/>
  <c r="I732" i="1"/>
  <c r="G733" i="1"/>
  <c r="H734" i="1" s="1"/>
  <c r="C735" i="1" l="1"/>
  <c r="H735" i="1"/>
  <c r="P735" i="1"/>
  <c r="R735" i="1" s="1"/>
  <c r="S735" i="1" s="1"/>
  <c r="U735" i="1"/>
  <c r="B735" i="1"/>
  <c r="A736" i="1"/>
  <c r="D736" i="1" s="1"/>
  <c r="E736" i="1" s="1"/>
  <c r="T735" i="1"/>
  <c r="F735" i="1"/>
  <c r="L667" i="1"/>
  <c r="M667" i="1" s="1"/>
  <c r="N667" i="1" s="1"/>
  <c r="O667" i="1" s="1"/>
  <c r="Q667" i="1" s="1"/>
  <c r="K668" i="1"/>
  <c r="I733" i="1"/>
  <c r="G734" i="1"/>
  <c r="J991" i="1"/>
  <c r="C736" i="1" l="1"/>
  <c r="A737" i="1"/>
  <c r="D737" i="1" s="1"/>
  <c r="E737" i="1" s="1"/>
  <c r="B736" i="1"/>
  <c r="P736" i="1"/>
  <c r="T736" i="1"/>
  <c r="U736" i="1"/>
  <c r="F736" i="1"/>
  <c r="L668" i="1"/>
  <c r="M668" i="1" s="1"/>
  <c r="N668" i="1" s="1"/>
  <c r="O668" i="1" s="1"/>
  <c r="Q668" i="1" s="1"/>
  <c r="K669" i="1"/>
  <c r="J992" i="1"/>
  <c r="I734" i="1"/>
  <c r="G735" i="1"/>
  <c r="H736" i="1" s="1"/>
  <c r="T737" i="1" l="1"/>
  <c r="P737" i="1"/>
  <c r="B737" i="1"/>
  <c r="A738" i="1"/>
  <c r="D738" i="1" s="1"/>
  <c r="E738" i="1" s="1"/>
  <c r="U737" i="1"/>
  <c r="R736" i="1"/>
  <c r="S736" i="1" s="1"/>
  <c r="C737" i="1" s="1"/>
  <c r="F737" i="1"/>
  <c r="L669" i="1"/>
  <c r="M669" i="1" s="1"/>
  <c r="N669" i="1" s="1"/>
  <c r="O669" i="1" s="1"/>
  <c r="Q669" i="1" s="1"/>
  <c r="K670" i="1"/>
  <c r="J993" i="1"/>
  <c r="I735" i="1"/>
  <c r="G736" i="1"/>
  <c r="H737" i="1" s="1"/>
  <c r="T738" i="1" l="1"/>
  <c r="H738" i="1"/>
  <c r="P738" i="1"/>
  <c r="R738" i="1" s="1"/>
  <c r="S738" i="1" s="1"/>
  <c r="B738" i="1"/>
  <c r="A739" i="1"/>
  <c r="D739" i="1" s="1"/>
  <c r="E739" i="1" s="1"/>
  <c r="R737" i="1"/>
  <c r="S737" i="1" s="1"/>
  <c r="C738" i="1" s="1"/>
  <c r="U738" i="1"/>
  <c r="F738" i="1"/>
  <c r="L670" i="1"/>
  <c r="M670" i="1" s="1"/>
  <c r="N670" i="1" s="1"/>
  <c r="O670" i="1" s="1"/>
  <c r="Q670" i="1" s="1"/>
  <c r="K671" i="1"/>
  <c r="I736" i="1"/>
  <c r="G737" i="1"/>
  <c r="J994" i="1"/>
  <c r="C739" i="1" l="1"/>
  <c r="T739" i="1"/>
  <c r="U739" i="1"/>
  <c r="B739" i="1"/>
  <c r="A740" i="1"/>
  <c r="D740" i="1" s="1"/>
  <c r="E740" i="1" s="1"/>
  <c r="P739" i="1"/>
  <c r="F739" i="1"/>
  <c r="L671" i="1"/>
  <c r="M671" i="1" s="1"/>
  <c r="N671" i="1" s="1"/>
  <c r="O671" i="1" s="1"/>
  <c r="Q671" i="1" s="1"/>
  <c r="K672" i="1"/>
  <c r="J995" i="1"/>
  <c r="I737" i="1"/>
  <c r="G738" i="1"/>
  <c r="H739" i="1" s="1"/>
  <c r="U740" i="1" l="1"/>
  <c r="B740" i="1"/>
  <c r="H740" i="1"/>
  <c r="R739" i="1"/>
  <c r="S739" i="1" s="1"/>
  <c r="C740" i="1" s="1"/>
  <c r="T740" i="1"/>
  <c r="P740" i="1"/>
  <c r="R740" i="1" s="1"/>
  <c r="S740" i="1" s="1"/>
  <c r="A741" i="1"/>
  <c r="D741" i="1" s="1"/>
  <c r="E741" i="1" s="1"/>
  <c r="F740" i="1"/>
  <c r="L672" i="1"/>
  <c r="M672" i="1" s="1"/>
  <c r="N672" i="1" s="1"/>
  <c r="O672" i="1" s="1"/>
  <c r="Q672" i="1" s="1"/>
  <c r="K673" i="1"/>
  <c r="I738" i="1"/>
  <c r="G739" i="1"/>
  <c r="J996" i="1"/>
  <c r="C741" i="1" l="1"/>
  <c r="B741" i="1"/>
  <c r="H741" i="1"/>
  <c r="U741" i="1"/>
  <c r="T741" i="1"/>
  <c r="A742" i="1"/>
  <c r="D742" i="1" s="1"/>
  <c r="E742" i="1" s="1"/>
  <c r="P741" i="1"/>
  <c r="F741" i="1"/>
  <c r="L673" i="1"/>
  <c r="M673" i="1" s="1"/>
  <c r="N673" i="1" s="1"/>
  <c r="O673" i="1" s="1"/>
  <c r="Q673" i="1" s="1"/>
  <c r="K674" i="1"/>
  <c r="I739" i="1"/>
  <c r="G740" i="1"/>
  <c r="J997" i="1"/>
  <c r="U742" i="1" l="1"/>
  <c r="H742" i="1"/>
  <c r="T742" i="1"/>
  <c r="R741" i="1"/>
  <c r="S741" i="1" s="1"/>
  <c r="C742" i="1" s="1"/>
  <c r="A743" i="1"/>
  <c r="D743" i="1" s="1"/>
  <c r="E743" i="1" s="1"/>
  <c r="P742" i="1"/>
  <c r="R742" i="1" s="1"/>
  <c r="S742" i="1" s="1"/>
  <c r="B742" i="1"/>
  <c r="F742" i="1"/>
  <c r="L674" i="1"/>
  <c r="M674" i="1" s="1"/>
  <c r="N674" i="1" s="1"/>
  <c r="O674" i="1" s="1"/>
  <c r="Q674" i="1" s="1"/>
  <c r="K675" i="1"/>
  <c r="I740" i="1"/>
  <c r="G741" i="1"/>
  <c r="J998" i="1"/>
  <c r="C743" i="1" l="1"/>
  <c r="A744" i="1"/>
  <c r="D744" i="1" s="1"/>
  <c r="E744" i="1" s="1"/>
  <c r="H743" i="1"/>
  <c r="T743" i="1"/>
  <c r="U743" i="1"/>
  <c r="P743" i="1"/>
  <c r="R743" i="1" s="1"/>
  <c r="S743" i="1" s="1"/>
  <c r="B743" i="1"/>
  <c r="F743" i="1"/>
  <c r="L675" i="1"/>
  <c r="M675" i="1" s="1"/>
  <c r="N675" i="1" s="1"/>
  <c r="O675" i="1" s="1"/>
  <c r="Q675" i="1" s="1"/>
  <c r="K676" i="1"/>
  <c r="J999" i="1"/>
  <c r="I741" i="1"/>
  <c r="G742" i="1"/>
  <c r="C744" i="1" l="1"/>
  <c r="H744" i="1"/>
  <c r="A745" i="1"/>
  <c r="D745" i="1" s="1"/>
  <c r="E745" i="1" s="1"/>
  <c r="P744" i="1"/>
  <c r="R744" i="1" s="1"/>
  <c r="S744" i="1" s="1"/>
  <c r="T744" i="1"/>
  <c r="U744" i="1"/>
  <c r="B744" i="1"/>
  <c r="F744" i="1"/>
  <c r="L676" i="1"/>
  <c r="M676" i="1" s="1"/>
  <c r="N676" i="1" s="1"/>
  <c r="O676" i="1" s="1"/>
  <c r="Q676" i="1" s="1"/>
  <c r="K677" i="1"/>
  <c r="I742" i="1"/>
  <c r="G743" i="1"/>
  <c r="J1000" i="1"/>
  <c r="C745" i="1" l="1"/>
  <c r="U745" i="1"/>
  <c r="B745" i="1"/>
  <c r="P745" i="1"/>
  <c r="A746" i="1"/>
  <c r="D746" i="1" s="1"/>
  <c r="E746" i="1" s="1"/>
  <c r="T745" i="1"/>
  <c r="F745" i="1"/>
  <c r="L677" i="1"/>
  <c r="M677" i="1" s="1"/>
  <c r="N677" i="1" s="1"/>
  <c r="O677" i="1" s="1"/>
  <c r="Q677" i="1" s="1"/>
  <c r="K678" i="1"/>
  <c r="I743" i="1"/>
  <c r="G744" i="1"/>
  <c r="H745" i="1" s="1"/>
  <c r="J1001" i="1"/>
  <c r="U746" i="1" l="1"/>
  <c r="H746" i="1"/>
  <c r="B746" i="1"/>
  <c r="A747" i="1"/>
  <c r="D747" i="1" s="1"/>
  <c r="E747" i="1" s="1"/>
  <c r="T746" i="1"/>
  <c r="R745" i="1"/>
  <c r="S745" i="1" s="1"/>
  <c r="C746" i="1" s="1"/>
  <c r="P746" i="1"/>
  <c r="R746" i="1" s="1"/>
  <c r="S746" i="1" s="1"/>
  <c r="F746" i="1"/>
  <c r="L678" i="1"/>
  <c r="M678" i="1" s="1"/>
  <c r="N678" i="1" s="1"/>
  <c r="O678" i="1" s="1"/>
  <c r="Q678" i="1" s="1"/>
  <c r="K679" i="1"/>
  <c r="J1002" i="1"/>
  <c r="I744" i="1"/>
  <c r="G745" i="1"/>
  <c r="C747" i="1" l="1"/>
  <c r="B747" i="1"/>
  <c r="U747" i="1"/>
  <c r="T747" i="1"/>
  <c r="A748" i="1"/>
  <c r="D748" i="1" s="1"/>
  <c r="E748" i="1" s="1"/>
  <c r="P747" i="1"/>
  <c r="F747" i="1"/>
  <c r="L679" i="1"/>
  <c r="M679" i="1" s="1"/>
  <c r="N679" i="1" s="1"/>
  <c r="O679" i="1" s="1"/>
  <c r="Q679" i="1" s="1"/>
  <c r="K680" i="1"/>
  <c r="I745" i="1"/>
  <c r="G746" i="1"/>
  <c r="H747" i="1" s="1"/>
  <c r="J1003" i="1"/>
  <c r="T748" i="1" l="1"/>
  <c r="R747" i="1"/>
  <c r="S747" i="1" s="1"/>
  <c r="C748" i="1" s="1"/>
  <c r="U748" i="1"/>
  <c r="B748" i="1"/>
  <c r="A749" i="1"/>
  <c r="D749" i="1" s="1"/>
  <c r="E749" i="1" s="1"/>
  <c r="P748" i="1"/>
  <c r="F748" i="1"/>
  <c r="L680" i="1"/>
  <c r="M680" i="1" s="1"/>
  <c r="N680" i="1" s="1"/>
  <c r="O680" i="1" s="1"/>
  <c r="Q680" i="1" s="1"/>
  <c r="K681" i="1"/>
  <c r="I746" i="1"/>
  <c r="G747" i="1"/>
  <c r="H748" i="1" s="1"/>
  <c r="J1004" i="1"/>
  <c r="U749" i="1" l="1"/>
  <c r="A750" i="1"/>
  <c r="D750" i="1" s="1"/>
  <c r="E750" i="1" s="1"/>
  <c r="T749" i="1"/>
  <c r="R748" i="1"/>
  <c r="S748" i="1" s="1"/>
  <c r="C749" i="1" s="1"/>
  <c r="P749" i="1"/>
  <c r="B749" i="1"/>
  <c r="F749" i="1"/>
  <c r="L681" i="1"/>
  <c r="M681" i="1" s="1"/>
  <c r="N681" i="1" s="1"/>
  <c r="O681" i="1" s="1"/>
  <c r="Q681" i="1" s="1"/>
  <c r="K682" i="1"/>
  <c r="I747" i="1"/>
  <c r="G748" i="1"/>
  <c r="H749" i="1" s="1"/>
  <c r="J1005" i="1"/>
  <c r="T750" i="1" l="1"/>
  <c r="H750" i="1"/>
  <c r="R749" i="1"/>
  <c r="S749" i="1" s="1"/>
  <c r="C750" i="1" s="1"/>
  <c r="A751" i="1"/>
  <c r="D751" i="1" s="1"/>
  <c r="E751" i="1" s="1"/>
  <c r="P750" i="1"/>
  <c r="B750" i="1"/>
  <c r="U750" i="1"/>
  <c r="F750" i="1"/>
  <c r="L682" i="1"/>
  <c r="M682" i="1" s="1"/>
  <c r="N682" i="1" s="1"/>
  <c r="O682" i="1" s="1"/>
  <c r="Q682" i="1" s="1"/>
  <c r="K683" i="1"/>
  <c r="J1006" i="1"/>
  <c r="I748" i="1"/>
  <c r="G749" i="1"/>
  <c r="U751" i="1" l="1"/>
  <c r="P751" i="1"/>
  <c r="H751" i="1"/>
  <c r="T751" i="1"/>
  <c r="R750" i="1"/>
  <c r="S750" i="1" s="1"/>
  <c r="C751" i="1" s="1"/>
  <c r="B751" i="1"/>
  <c r="A752" i="1"/>
  <c r="D752" i="1" s="1"/>
  <c r="E752" i="1" s="1"/>
  <c r="F751" i="1"/>
  <c r="L683" i="1"/>
  <c r="M683" i="1" s="1"/>
  <c r="N683" i="1" s="1"/>
  <c r="O683" i="1" s="1"/>
  <c r="Q683" i="1" s="1"/>
  <c r="K684" i="1"/>
  <c r="I749" i="1"/>
  <c r="G750" i="1"/>
  <c r="J1007" i="1"/>
  <c r="T752" i="1" l="1"/>
  <c r="H752" i="1"/>
  <c r="P752" i="1"/>
  <c r="R751" i="1"/>
  <c r="S751" i="1" s="1"/>
  <c r="C752" i="1" s="1"/>
  <c r="U752" i="1"/>
  <c r="B752" i="1"/>
  <c r="A753" i="1"/>
  <c r="D753" i="1" s="1"/>
  <c r="E753" i="1" s="1"/>
  <c r="F752" i="1"/>
  <c r="L684" i="1"/>
  <c r="M684" i="1" s="1"/>
  <c r="N684" i="1" s="1"/>
  <c r="O684" i="1" s="1"/>
  <c r="Q684" i="1" s="1"/>
  <c r="K685" i="1"/>
  <c r="J1008" i="1"/>
  <c r="I750" i="1"/>
  <c r="G751" i="1"/>
  <c r="H753" i="1" l="1"/>
  <c r="A754" i="1"/>
  <c r="D754" i="1" s="1"/>
  <c r="E754" i="1" s="1"/>
  <c r="R752" i="1"/>
  <c r="S752" i="1" s="1"/>
  <c r="C753" i="1" s="1"/>
  <c r="T753" i="1"/>
  <c r="U753" i="1"/>
  <c r="P753" i="1"/>
  <c r="R753" i="1" s="1"/>
  <c r="S753" i="1" s="1"/>
  <c r="B753" i="1"/>
  <c r="F753" i="1"/>
  <c r="L685" i="1"/>
  <c r="M685" i="1" s="1"/>
  <c r="N685" i="1" s="1"/>
  <c r="O685" i="1" s="1"/>
  <c r="Q685" i="1" s="1"/>
  <c r="K686" i="1"/>
  <c r="I751" i="1"/>
  <c r="G752" i="1"/>
  <c r="J1009" i="1"/>
  <c r="C754" i="1" l="1"/>
  <c r="H754" i="1"/>
  <c r="B754" i="1"/>
  <c r="P754" i="1"/>
  <c r="R754" i="1" s="1"/>
  <c r="S754" i="1" s="1"/>
  <c r="U754" i="1"/>
  <c r="A755" i="1"/>
  <c r="D755" i="1" s="1"/>
  <c r="E755" i="1" s="1"/>
  <c r="T754" i="1"/>
  <c r="F754" i="1"/>
  <c r="L686" i="1"/>
  <c r="M686" i="1" s="1"/>
  <c r="N686" i="1" s="1"/>
  <c r="O686" i="1" s="1"/>
  <c r="Q686" i="1" s="1"/>
  <c r="K687" i="1"/>
  <c r="I752" i="1"/>
  <c r="G753" i="1"/>
  <c r="J1010" i="1"/>
  <c r="C755" i="1" l="1"/>
  <c r="T755" i="1"/>
  <c r="H755" i="1"/>
  <c r="A756" i="1"/>
  <c r="D756" i="1" s="1"/>
  <c r="E756" i="1" s="1"/>
  <c r="B755" i="1"/>
  <c r="P755" i="1"/>
  <c r="R755" i="1" s="1"/>
  <c r="S755" i="1" s="1"/>
  <c r="U755" i="1"/>
  <c r="F755" i="1"/>
  <c r="L687" i="1"/>
  <c r="M687" i="1" s="1"/>
  <c r="N687" i="1" s="1"/>
  <c r="O687" i="1" s="1"/>
  <c r="Q687" i="1" s="1"/>
  <c r="K688" i="1"/>
  <c r="J1011" i="1"/>
  <c r="I753" i="1"/>
  <c r="G754" i="1"/>
  <c r="C756" i="1" l="1"/>
  <c r="H756" i="1"/>
  <c r="B756" i="1"/>
  <c r="P756" i="1"/>
  <c r="T756" i="1"/>
  <c r="A757" i="1"/>
  <c r="D757" i="1" s="1"/>
  <c r="E757" i="1" s="1"/>
  <c r="U756" i="1"/>
  <c r="F756" i="1"/>
  <c r="L688" i="1"/>
  <c r="M688" i="1" s="1"/>
  <c r="N688" i="1" s="1"/>
  <c r="O688" i="1" s="1"/>
  <c r="Q688" i="1" s="1"/>
  <c r="K689" i="1"/>
  <c r="I754" i="1"/>
  <c r="G755" i="1"/>
  <c r="J1012" i="1"/>
  <c r="U757" i="1" l="1"/>
  <c r="A758" i="1"/>
  <c r="D758" i="1" s="1"/>
  <c r="E758" i="1" s="1"/>
  <c r="R756" i="1"/>
  <c r="S756" i="1" s="1"/>
  <c r="C757" i="1" s="1"/>
  <c r="T757" i="1"/>
  <c r="P757" i="1"/>
  <c r="B757" i="1"/>
  <c r="F757" i="1"/>
  <c r="L689" i="1"/>
  <c r="M689" i="1" s="1"/>
  <c r="N689" i="1" s="1"/>
  <c r="O689" i="1" s="1"/>
  <c r="Q689" i="1" s="1"/>
  <c r="K690" i="1"/>
  <c r="J1013" i="1"/>
  <c r="I755" i="1"/>
  <c r="G756" i="1"/>
  <c r="H757" i="1" s="1"/>
  <c r="T758" i="1" l="1"/>
  <c r="R757" i="1"/>
  <c r="S757" i="1" s="1"/>
  <c r="C758" i="1" s="1"/>
  <c r="U758" i="1"/>
  <c r="A759" i="1"/>
  <c r="D759" i="1" s="1"/>
  <c r="E759" i="1" s="1"/>
  <c r="P758" i="1"/>
  <c r="R758" i="1" s="1"/>
  <c r="S758" i="1" s="1"/>
  <c r="B758" i="1"/>
  <c r="F758" i="1"/>
  <c r="L690" i="1"/>
  <c r="M690" i="1" s="1"/>
  <c r="N690" i="1" s="1"/>
  <c r="O690" i="1" s="1"/>
  <c r="Q690" i="1" s="1"/>
  <c r="K691" i="1"/>
  <c r="J1014" i="1"/>
  <c r="I756" i="1"/>
  <c r="G757" i="1"/>
  <c r="H758" i="1" s="1"/>
  <c r="C759" i="1" l="1"/>
  <c r="U759" i="1"/>
  <c r="A760" i="1"/>
  <c r="D760" i="1" s="1"/>
  <c r="E760" i="1" s="1"/>
  <c r="P759" i="1"/>
  <c r="B759" i="1"/>
  <c r="T759" i="1"/>
  <c r="H759" i="1"/>
  <c r="F759" i="1"/>
  <c r="L691" i="1"/>
  <c r="M691" i="1" s="1"/>
  <c r="N691" i="1" s="1"/>
  <c r="O691" i="1" s="1"/>
  <c r="Q691" i="1" s="1"/>
  <c r="K692" i="1"/>
  <c r="I757" i="1"/>
  <c r="G758" i="1"/>
  <c r="J1015" i="1"/>
  <c r="U760" i="1" l="1"/>
  <c r="B760" i="1"/>
  <c r="T760" i="1"/>
  <c r="R759" i="1"/>
  <c r="S759" i="1" s="1"/>
  <c r="C760" i="1" s="1"/>
  <c r="P760" i="1"/>
  <c r="A761" i="1"/>
  <c r="D761" i="1" s="1"/>
  <c r="E761" i="1" s="1"/>
  <c r="F760" i="1"/>
  <c r="L692" i="1"/>
  <c r="M692" i="1" s="1"/>
  <c r="N692" i="1" s="1"/>
  <c r="O692" i="1" s="1"/>
  <c r="Q692" i="1" s="1"/>
  <c r="K693" i="1"/>
  <c r="I758" i="1"/>
  <c r="G759" i="1"/>
  <c r="H760" i="1" s="1"/>
  <c r="J1016" i="1"/>
  <c r="T761" i="1" l="1"/>
  <c r="H761" i="1"/>
  <c r="R760" i="1"/>
  <c r="S760" i="1" s="1"/>
  <c r="C761" i="1" s="1"/>
  <c r="A762" i="1"/>
  <c r="D762" i="1" s="1"/>
  <c r="E762" i="1" s="1"/>
  <c r="P761" i="1"/>
  <c r="B761" i="1"/>
  <c r="U761" i="1"/>
  <c r="F761" i="1"/>
  <c r="L693" i="1"/>
  <c r="M693" i="1" s="1"/>
  <c r="N693" i="1" s="1"/>
  <c r="O693" i="1" s="1"/>
  <c r="Q693" i="1" s="1"/>
  <c r="K694" i="1"/>
  <c r="J1017" i="1"/>
  <c r="I759" i="1"/>
  <c r="G760" i="1"/>
  <c r="U762" i="1" l="1"/>
  <c r="R761" i="1"/>
  <c r="S761" i="1" s="1"/>
  <c r="C762" i="1" s="1"/>
  <c r="T762" i="1"/>
  <c r="H762" i="1"/>
  <c r="P762" i="1"/>
  <c r="B762" i="1"/>
  <c r="A763" i="1"/>
  <c r="D763" i="1" s="1"/>
  <c r="E763" i="1" s="1"/>
  <c r="F762" i="1"/>
  <c r="L694" i="1"/>
  <c r="M694" i="1" s="1"/>
  <c r="N694" i="1" s="1"/>
  <c r="O694" i="1" s="1"/>
  <c r="Q694" i="1" s="1"/>
  <c r="K695" i="1"/>
  <c r="J1018" i="1"/>
  <c r="I760" i="1"/>
  <c r="G761" i="1"/>
  <c r="T763" i="1" l="1"/>
  <c r="H763" i="1"/>
  <c r="R762" i="1"/>
  <c r="S762" i="1" s="1"/>
  <c r="C763" i="1" s="1"/>
  <c r="U763" i="1"/>
  <c r="B763" i="1"/>
  <c r="A764" i="1"/>
  <c r="D764" i="1" s="1"/>
  <c r="E764" i="1" s="1"/>
  <c r="P763" i="1"/>
  <c r="F763" i="1"/>
  <c r="L695" i="1"/>
  <c r="M695" i="1" s="1"/>
  <c r="N695" i="1" s="1"/>
  <c r="O695" i="1" s="1"/>
  <c r="Q695" i="1" s="1"/>
  <c r="K696" i="1"/>
  <c r="I761" i="1"/>
  <c r="G762" i="1"/>
  <c r="J1019" i="1"/>
  <c r="U764" i="1" l="1"/>
  <c r="H764" i="1"/>
  <c r="R763" i="1"/>
  <c r="S763" i="1" s="1"/>
  <c r="C764" i="1" s="1"/>
  <c r="T764" i="1"/>
  <c r="A765" i="1"/>
  <c r="D765" i="1" s="1"/>
  <c r="E765" i="1" s="1"/>
  <c r="B764" i="1"/>
  <c r="P764" i="1"/>
  <c r="R764" i="1" s="1"/>
  <c r="S764" i="1" s="1"/>
  <c r="F764" i="1"/>
  <c r="L696" i="1"/>
  <c r="M696" i="1" s="1"/>
  <c r="N696" i="1" s="1"/>
  <c r="O696" i="1" s="1"/>
  <c r="Q696" i="1" s="1"/>
  <c r="K697" i="1"/>
  <c r="J1020" i="1"/>
  <c r="I762" i="1"/>
  <c r="G763" i="1"/>
  <c r="C765" i="1" l="1"/>
  <c r="B765" i="1"/>
  <c r="U765" i="1"/>
  <c r="T765" i="1"/>
  <c r="A766" i="1"/>
  <c r="D766" i="1" s="1"/>
  <c r="E766" i="1" s="1"/>
  <c r="P765" i="1"/>
  <c r="R765" i="1" s="1"/>
  <c r="S765" i="1" s="1"/>
  <c r="F765" i="1"/>
  <c r="L697" i="1"/>
  <c r="M697" i="1" s="1"/>
  <c r="N697" i="1" s="1"/>
  <c r="O697" i="1" s="1"/>
  <c r="Q697" i="1" s="1"/>
  <c r="K698" i="1"/>
  <c r="I763" i="1"/>
  <c r="G764" i="1"/>
  <c r="H765" i="1" s="1"/>
  <c r="J1021" i="1"/>
  <c r="C766" i="1" l="1"/>
  <c r="H766" i="1"/>
  <c r="A767" i="1"/>
  <c r="D767" i="1" s="1"/>
  <c r="E767" i="1" s="1"/>
  <c r="P766" i="1"/>
  <c r="T766" i="1"/>
  <c r="U766" i="1"/>
  <c r="B766" i="1"/>
  <c r="F766" i="1"/>
  <c r="L698" i="1"/>
  <c r="M698" i="1" s="1"/>
  <c r="N698" i="1" s="1"/>
  <c r="O698" i="1" s="1"/>
  <c r="Q698" i="1" s="1"/>
  <c r="K699" i="1"/>
  <c r="J1022" i="1"/>
  <c r="I764" i="1"/>
  <c r="G765" i="1"/>
  <c r="U767" i="1" l="1"/>
  <c r="B767" i="1"/>
  <c r="A768" i="1"/>
  <c r="D768" i="1" s="1"/>
  <c r="E768" i="1" s="1"/>
  <c r="P767" i="1"/>
  <c r="H767" i="1"/>
  <c r="T767" i="1"/>
  <c r="R766" i="1"/>
  <c r="S766" i="1" s="1"/>
  <c r="C767" i="1" s="1"/>
  <c r="F767" i="1"/>
  <c r="L699" i="1"/>
  <c r="M699" i="1" s="1"/>
  <c r="N699" i="1" s="1"/>
  <c r="O699" i="1" s="1"/>
  <c r="Q699" i="1" s="1"/>
  <c r="K700" i="1"/>
  <c r="I765" i="1"/>
  <c r="G766" i="1"/>
  <c r="J1023" i="1"/>
  <c r="T768" i="1" l="1"/>
  <c r="A769" i="1"/>
  <c r="D769" i="1" s="1"/>
  <c r="E769" i="1" s="1"/>
  <c r="R767" i="1"/>
  <c r="S767" i="1" s="1"/>
  <c r="C768" i="1" s="1"/>
  <c r="U768" i="1"/>
  <c r="H768" i="1"/>
  <c r="P768" i="1"/>
  <c r="B768" i="1"/>
  <c r="F768" i="1"/>
  <c r="L700" i="1"/>
  <c r="M700" i="1" s="1"/>
  <c r="N700" i="1" s="1"/>
  <c r="O700" i="1" s="1"/>
  <c r="Q700" i="1" s="1"/>
  <c r="K701" i="1"/>
  <c r="J1024" i="1"/>
  <c r="I766" i="1"/>
  <c r="G767" i="1"/>
  <c r="T769" i="1" l="1"/>
  <c r="R768" i="1"/>
  <c r="S768" i="1" s="1"/>
  <c r="C769" i="1" s="1"/>
  <c r="P769" i="1"/>
  <c r="R769" i="1" s="1"/>
  <c r="S769" i="1" s="1"/>
  <c r="B769" i="1"/>
  <c r="A770" i="1"/>
  <c r="D770" i="1" s="1"/>
  <c r="E770" i="1" s="1"/>
  <c r="U769" i="1"/>
  <c r="F769" i="1"/>
  <c r="L701" i="1"/>
  <c r="M701" i="1" s="1"/>
  <c r="N701" i="1" s="1"/>
  <c r="O701" i="1" s="1"/>
  <c r="Q701" i="1" s="1"/>
  <c r="K702" i="1"/>
  <c r="I767" i="1"/>
  <c r="G768" i="1"/>
  <c r="H769" i="1" s="1"/>
  <c r="J1025" i="1"/>
  <c r="C770" i="1" l="1"/>
  <c r="T770" i="1"/>
  <c r="U770" i="1"/>
  <c r="P770" i="1"/>
  <c r="B770" i="1"/>
  <c r="A771" i="1"/>
  <c r="D771" i="1" s="1"/>
  <c r="E771" i="1" s="1"/>
  <c r="F770" i="1"/>
  <c r="L702" i="1"/>
  <c r="M702" i="1" s="1"/>
  <c r="N702" i="1" s="1"/>
  <c r="O702" i="1" s="1"/>
  <c r="Q702" i="1" s="1"/>
  <c r="K703" i="1"/>
  <c r="J1026" i="1"/>
  <c r="I768" i="1"/>
  <c r="G769" i="1"/>
  <c r="H770" i="1" s="1"/>
  <c r="U771" i="1" l="1"/>
  <c r="B771" i="1"/>
  <c r="T771" i="1"/>
  <c r="A772" i="1"/>
  <c r="D772" i="1" s="1"/>
  <c r="E772" i="1" s="1"/>
  <c r="R770" i="1"/>
  <c r="S770" i="1" s="1"/>
  <c r="C771" i="1" s="1"/>
  <c r="P771" i="1"/>
  <c r="F771" i="1"/>
  <c r="L703" i="1"/>
  <c r="M703" i="1" s="1"/>
  <c r="N703" i="1" s="1"/>
  <c r="O703" i="1" s="1"/>
  <c r="Q703" i="1" s="1"/>
  <c r="K704" i="1"/>
  <c r="J1027" i="1"/>
  <c r="I769" i="1"/>
  <c r="G770" i="1"/>
  <c r="H771" i="1" s="1"/>
  <c r="T772" i="1" l="1"/>
  <c r="H772" i="1"/>
  <c r="R771" i="1"/>
  <c r="S771" i="1" s="1"/>
  <c r="C772" i="1" s="1"/>
  <c r="U772" i="1"/>
  <c r="B772" i="1"/>
  <c r="P772" i="1"/>
  <c r="A773" i="1"/>
  <c r="D773" i="1" s="1"/>
  <c r="E773" i="1" s="1"/>
  <c r="F772" i="1"/>
  <c r="L704" i="1"/>
  <c r="M704" i="1" s="1"/>
  <c r="N704" i="1" s="1"/>
  <c r="O704" i="1" s="1"/>
  <c r="Q704" i="1" s="1"/>
  <c r="K705" i="1"/>
  <c r="I770" i="1"/>
  <c r="G771" i="1"/>
  <c r="J1028" i="1"/>
  <c r="U773" i="1" l="1"/>
  <c r="H773" i="1"/>
  <c r="T773" i="1"/>
  <c r="R772" i="1"/>
  <c r="S772" i="1" s="1"/>
  <c r="C773" i="1" s="1"/>
  <c r="P773" i="1"/>
  <c r="B773" i="1"/>
  <c r="A774" i="1"/>
  <c r="D774" i="1" s="1"/>
  <c r="E774" i="1" s="1"/>
  <c r="F773" i="1"/>
  <c r="L705" i="1"/>
  <c r="M705" i="1" s="1"/>
  <c r="N705" i="1" s="1"/>
  <c r="O705" i="1" s="1"/>
  <c r="Q705" i="1" s="1"/>
  <c r="K706" i="1"/>
  <c r="I771" i="1"/>
  <c r="G772" i="1"/>
  <c r="J1029" i="1"/>
  <c r="T774" i="1" l="1"/>
  <c r="H774" i="1"/>
  <c r="U774" i="1"/>
  <c r="A775" i="1"/>
  <c r="D775" i="1" s="1"/>
  <c r="E775" i="1" s="1"/>
  <c r="B774" i="1"/>
  <c r="P774" i="1"/>
  <c r="R774" i="1" s="1"/>
  <c r="S774" i="1" s="1"/>
  <c r="R773" i="1"/>
  <c r="S773" i="1" s="1"/>
  <c r="C774" i="1" s="1"/>
  <c r="F774" i="1"/>
  <c r="L706" i="1"/>
  <c r="M706" i="1" s="1"/>
  <c r="N706" i="1" s="1"/>
  <c r="O706" i="1" s="1"/>
  <c r="Q706" i="1" s="1"/>
  <c r="K707" i="1"/>
  <c r="J1030" i="1"/>
  <c r="I772" i="1"/>
  <c r="G773" i="1"/>
  <c r="C775" i="1" l="1"/>
  <c r="H775" i="1"/>
  <c r="T775" i="1"/>
  <c r="U775" i="1"/>
  <c r="A776" i="1"/>
  <c r="D776" i="1" s="1"/>
  <c r="E776" i="1" s="1"/>
  <c r="P775" i="1"/>
  <c r="B775" i="1"/>
  <c r="F775" i="1"/>
  <c r="L707" i="1"/>
  <c r="M707" i="1" s="1"/>
  <c r="N707" i="1" s="1"/>
  <c r="O707" i="1" s="1"/>
  <c r="Q707" i="1" s="1"/>
  <c r="K708" i="1"/>
  <c r="I773" i="1"/>
  <c r="G774" i="1"/>
  <c r="J1031" i="1"/>
  <c r="T776" i="1" l="1"/>
  <c r="P776" i="1"/>
  <c r="R776" i="1" s="1"/>
  <c r="S776" i="1" s="1"/>
  <c r="U776" i="1"/>
  <c r="R775" i="1"/>
  <c r="S775" i="1" s="1"/>
  <c r="C776" i="1" s="1"/>
  <c r="B776" i="1"/>
  <c r="A777" i="1"/>
  <c r="D777" i="1" s="1"/>
  <c r="E777" i="1" s="1"/>
  <c r="F776" i="1"/>
  <c r="L708" i="1"/>
  <c r="M708" i="1" s="1"/>
  <c r="N708" i="1" s="1"/>
  <c r="O708" i="1" s="1"/>
  <c r="Q708" i="1" s="1"/>
  <c r="K709" i="1"/>
  <c r="J1032" i="1"/>
  <c r="I774" i="1"/>
  <c r="G775" i="1"/>
  <c r="H776" i="1" s="1"/>
  <c r="C777" i="1" l="1"/>
  <c r="P777" i="1"/>
  <c r="B777" i="1"/>
  <c r="T777" i="1"/>
  <c r="U777" i="1"/>
  <c r="A778" i="1"/>
  <c r="D778" i="1" s="1"/>
  <c r="E778" i="1" s="1"/>
  <c r="F777" i="1"/>
  <c r="L709" i="1"/>
  <c r="M709" i="1" s="1"/>
  <c r="N709" i="1" s="1"/>
  <c r="O709" i="1" s="1"/>
  <c r="Q709" i="1" s="1"/>
  <c r="K710" i="1"/>
  <c r="I775" i="1"/>
  <c r="G776" i="1"/>
  <c r="H777" i="1" s="1"/>
  <c r="J1033" i="1"/>
  <c r="H778" i="1" l="1"/>
  <c r="U778" i="1"/>
  <c r="T778" i="1"/>
  <c r="R777" i="1"/>
  <c r="S777" i="1" s="1"/>
  <c r="C778" i="1" s="1"/>
  <c r="B778" i="1"/>
  <c r="A779" i="1"/>
  <c r="D779" i="1" s="1"/>
  <c r="E779" i="1" s="1"/>
  <c r="P778" i="1"/>
  <c r="F778" i="1"/>
  <c r="L710" i="1"/>
  <c r="M710" i="1" s="1"/>
  <c r="N710" i="1" s="1"/>
  <c r="O710" i="1" s="1"/>
  <c r="Q710" i="1" s="1"/>
  <c r="K711" i="1"/>
  <c r="J1034" i="1"/>
  <c r="I776" i="1"/>
  <c r="G777" i="1"/>
  <c r="U779" i="1" l="1"/>
  <c r="A780" i="1"/>
  <c r="D780" i="1" s="1"/>
  <c r="E780" i="1" s="1"/>
  <c r="T779" i="1"/>
  <c r="R778" i="1"/>
  <c r="S778" i="1" s="1"/>
  <c r="C779" i="1" s="1"/>
  <c r="B779" i="1"/>
  <c r="P779" i="1"/>
  <c r="F779" i="1"/>
  <c r="L711" i="1"/>
  <c r="M711" i="1" s="1"/>
  <c r="N711" i="1" s="1"/>
  <c r="O711" i="1" s="1"/>
  <c r="Q711" i="1" s="1"/>
  <c r="K712" i="1"/>
  <c r="J1035" i="1"/>
  <c r="I777" i="1"/>
  <c r="G778" i="1"/>
  <c r="H779" i="1" s="1"/>
  <c r="T780" i="1" l="1"/>
  <c r="H780" i="1"/>
  <c r="U780" i="1"/>
  <c r="R779" i="1"/>
  <c r="S779" i="1" s="1"/>
  <c r="C780" i="1" s="1"/>
  <c r="A781" i="1"/>
  <c r="D781" i="1" s="1"/>
  <c r="E781" i="1" s="1"/>
  <c r="P780" i="1"/>
  <c r="B780" i="1"/>
  <c r="F780" i="1"/>
  <c r="L712" i="1"/>
  <c r="M712" i="1" s="1"/>
  <c r="N712" i="1" s="1"/>
  <c r="O712" i="1" s="1"/>
  <c r="Q712" i="1" s="1"/>
  <c r="K713" i="1"/>
  <c r="J1036" i="1"/>
  <c r="I778" i="1"/>
  <c r="G779" i="1"/>
  <c r="T781" i="1" l="1"/>
  <c r="A782" i="1"/>
  <c r="D782" i="1" s="1"/>
  <c r="E782" i="1" s="1"/>
  <c r="H781" i="1"/>
  <c r="P781" i="1"/>
  <c r="R780" i="1"/>
  <c r="S780" i="1" s="1"/>
  <c r="C781" i="1" s="1"/>
  <c r="U781" i="1"/>
  <c r="B781" i="1"/>
  <c r="F781" i="1"/>
  <c r="L713" i="1"/>
  <c r="M713" i="1" s="1"/>
  <c r="N713" i="1" s="1"/>
  <c r="O713" i="1" s="1"/>
  <c r="Q713" i="1" s="1"/>
  <c r="K714" i="1"/>
  <c r="I779" i="1"/>
  <c r="G780" i="1"/>
  <c r="J1037" i="1"/>
  <c r="H782" i="1" l="1"/>
  <c r="T782" i="1"/>
  <c r="R781" i="1"/>
  <c r="S781" i="1" s="1"/>
  <c r="C782" i="1" s="1"/>
  <c r="A783" i="1"/>
  <c r="D783" i="1" s="1"/>
  <c r="E783" i="1" s="1"/>
  <c r="P782" i="1"/>
  <c r="B782" i="1"/>
  <c r="U782" i="1"/>
  <c r="F782" i="1"/>
  <c r="L714" i="1"/>
  <c r="M714" i="1" s="1"/>
  <c r="N714" i="1" s="1"/>
  <c r="O714" i="1" s="1"/>
  <c r="Q714" i="1" s="1"/>
  <c r="K715" i="1"/>
  <c r="J1038" i="1"/>
  <c r="I780" i="1"/>
  <c r="G781" i="1"/>
  <c r="T783" i="1" l="1"/>
  <c r="P783" i="1"/>
  <c r="H783" i="1"/>
  <c r="U783" i="1"/>
  <c r="R782" i="1"/>
  <c r="S782" i="1" s="1"/>
  <c r="C783" i="1" s="1"/>
  <c r="B783" i="1"/>
  <c r="A784" i="1"/>
  <c r="D784" i="1" s="1"/>
  <c r="E784" i="1" s="1"/>
  <c r="F783" i="1"/>
  <c r="L715" i="1"/>
  <c r="M715" i="1" s="1"/>
  <c r="N715" i="1" s="1"/>
  <c r="O715" i="1" s="1"/>
  <c r="Q715" i="1" s="1"/>
  <c r="K716" i="1"/>
  <c r="I781" i="1"/>
  <c r="G782" i="1"/>
  <c r="J1039" i="1"/>
  <c r="H784" i="1" l="1"/>
  <c r="A785" i="1"/>
  <c r="D785" i="1" s="1"/>
  <c r="E785" i="1" s="1"/>
  <c r="R783" i="1"/>
  <c r="S783" i="1" s="1"/>
  <c r="C784" i="1" s="1"/>
  <c r="U784" i="1"/>
  <c r="T784" i="1"/>
  <c r="B784" i="1"/>
  <c r="P784" i="1"/>
  <c r="F784" i="1"/>
  <c r="L716" i="1"/>
  <c r="M716" i="1" s="1"/>
  <c r="N716" i="1" s="1"/>
  <c r="O716" i="1" s="1"/>
  <c r="Q716" i="1" s="1"/>
  <c r="K717" i="1"/>
  <c r="J1040" i="1"/>
  <c r="I782" i="1"/>
  <c r="G783" i="1"/>
  <c r="T785" i="1" l="1"/>
  <c r="U785" i="1"/>
  <c r="R784" i="1"/>
  <c r="S784" i="1" s="1"/>
  <c r="C785" i="1" s="1"/>
  <c r="A786" i="1"/>
  <c r="D786" i="1" s="1"/>
  <c r="E786" i="1" s="1"/>
  <c r="P785" i="1"/>
  <c r="R785" i="1" s="1"/>
  <c r="S785" i="1" s="1"/>
  <c r="H785" i="1"/>
  <c r="B785" i="1"/>
  <c r="F785" i="1"/>
  <c r="L717" i="1"/>
  <c r="M717" i="1" s="1"/>
  <c r="N717" i="1" s="1"/>
  <c r="O717" i="1" s="1"/>
  <c r="Q717" i="1" s="1"/>
  <c r="K718" i="1"/>
  <c r="J1041" i="1"/>
  <c r="I783" i="1"/>
  <c r="G784" i="1"/>
  <c r="C786" i="1" l="1"/>
  <c r="T786" i="1"/>
  <c r="P786" i="1"/>
  <c r="U786" i="1"/>
  <c r="B786" i="1"/>
  <c r="A787" i="1"/>
  <c r="D787" i="1" s="1"/>
  <c r="E787" i="1" s="1"/>
  <c r="F786" i="1"/>
  <c r="L718" i="1"/>
  <c r="M718" i="1" s="1"/>
  <c r="N718" i="1" s="1"/>
  <c r="O718" i="1" s="1"/>
  <c r="Q718" i="1" s="1"/>
  <c r="K719" i="1"/>
  <c r="I784" i="1"/>
  <c r="G785" i="1"/>
  <c r="H786" i="1" s="1"/>
  <c r="J1042" i="1"/>
  <c r="T787" i="1" l="1"/>
  <c r="H787" i="1"/>
  <c r="U787" i="1"/>
  <c r="R786" i="1"/>
  <c r="S786" i="1" s="1"/>
  <c r="C787" i="1" s="1"/>
  <c r="B787" i="1"/>
  <c r="A788" i="1"/>
  <c r="D788" i="1" s="1"/>
  <c r="E788" i="1" s="1"/>
  <c r="P787" i="1"/>
  <c r="F787" i="1"/>
  <c r="L719" i="1"/>
  <c r="M719" i="1" s="1"/>
  <c r="N719" i="1" s="1"/>
  <c r="O719" i="1" s="1"/>
  <c r="Q719" i="1" s="1"/>
  <c r="K720" i="1"/>
  <c r="I785" i="1"/>
  <c r="G786" i="1"/>
  <c r="J1043" i="1"/>
  <c r="U788" i="1" l="1"/>
  <c r="B788" i="1"/>
  <c r="H788" i="1"/>
  <c r="T788" i="1"/>
  <c r="A789" i="1"/>
  <c r="D789" i="1" s="1"/>
  <c r="E789" i="1" s="1"/>
  <c r="R787" i="1"/>
  <c r="S787" i="1" s="1"/>
  <c r="C788" i="1" s="1"/>
  <c r="P788" i="1"/>
  <c r="F788" i="1"/>
  <c r="L720" i="1"/>
  <c r="M720" i="1" s="1"/>
  <c r="N720" i="1" s="1"/>
  <c r="O720" i="1" s="1"/>
  <c r="Q720" i="1" s="1"/>
  <c r="K721" i="1"/>
  <c r="I786" i="1"/>
  <c r="G787" i="1"/>
  <c r="J1044" i="1"/>
  <c r="T789" i="1" l="1"/>
  <c r="U789" i="1"/>
  <c r="R788" i="1"/>
  <c r="S788" i="1" s="1"/>
  <c r="C789" i="1" s="1"/>
  <c r="A790" i="1"/>
  <c r="D790" i="1" s="1"/>
  <c r="E790" i="1" s="1"/>
  <c r="P789" i="1"/>
  <c r="R789" i="1" s="1"/>
  <c r="S789" i="1" s="1"/>
  <c r="B789" i="1"/>
  <c r="F789" i="1"/>
  <c r="L721" i="1"/>
  <c r="M721" i="1" s="1"/>
  <c r="N721" i="1" s="1"/>
  <c r="O721" i="1" s="1"/>
  <c r="Q721" i="1" s="1"/>
  <c r="K722" i="1"/>
  <c r="I787" i="1"/>
  <c r="G788" i="1"/>
  <c r="H789" i="1" s="1"/>
  <c r="J1045" i="1"/>
  <c r="C790" i="1" l="1"/>
  <c r="A791" i="1"/>
  <c r="D791" i="1" s="1"/>
  <c r="E791" i="1" s="1"/>
  <c r="B790" i="1"/>
  <c r="U790" i="1"/>
  <c r="T790" i="1"/>
  <c r="P790" i="1"/>
  <c r="F790" i="1"/>
  <c r="L722" i="1"/>
  <c r="M722" i="1" s="1"/>
  <c r="N722" i="1" s="1"/>
  <c r="O722" i="1" s="1"/>
  <c r="Q722" i="1" s="1"/>
  <c r="K723" i="1"/>
  <c r="J1046" i="1"/>
  <c r="I788" i="1"/>
  <c r="G789" i="1"/>
  <c r="H790" i="1" s="1"/>
  <c r="U791" i="1" l="1"/>
  <c r="R790" i="1"/>
  <c r="S790" i="1" s="1"/>
  <c r="C791" i="1" s="1"/>
  <c r="T791" i="1"/>
  <c r="A792" i="1"/>
  <c r="D792" i="1" s="1"/>
  <c r="E792" i="1" s="1"/>
  <c r="P791" i="1"/>
  <c r="B791" i="1"/>
  <c r="F791" i="1"/>
  <c r="L723" i="1"/>
  <c r="M723" i="1" s="1"/>
  <c r="N723" i="1" s="1"/>
  <c r="O723" i="1" s="1"/>
  <c r="Q723" i="1" s="1"/>
  <c r="K724" i="1"/>
  <c r="J1047" i="1"/>
  <c r="I789" i="1"/>
  <c r="G790" i="1"/>
  <c r="H791" i="1" s="1"/>
  <c r="H792" i="1" l="1"/>
  <c r="U792" i="1"/>
  <c r="R791" i="1"/>
  <c r="S791" i="1" s="1"/>
  <c r="C792" i="1" s="1"/>
  <c r="T792" i="1"/>
  <c r="A793" i="1"/>
  <c r="D793" i="1" s="1"/>
  <c r="E793" i="1" s="1"/>
  <c r="P792" i="1"/>
  <c r="B792" i="1"/>
  <c r="F792" i="1"/>
  <c r="L724" i="1"/>
  <c r="M724" i="1" s="1"/>
  <c r="N724" i="1" s="1"/>
  <c r="O724" i="1" s="1"/>
  <c r="Q724" i="1" s="1"/>
  <c r="K725" i="1"/>
  <c r="J1048" i="1"/>
  <c r="I790" i="1"/>
  <c r="G791" i="1"/>
  <c r="U793" i="1" l="1"/>
  <c r="P793" i="1"/>
  <c r="T793" i="1"/>
  <c r="B793" i="1"/>
  <c r="H793" i="1"/>
  <c r="R792" i="1"/>
  <c r="S792" i="1" s="1"/>
  <c r="C793" i="1" s="1"/>
  <c r="A794" i="1"/>
  <c r="D794" i="1" s="1"/>
  <c r="E794" i="1" s="1"/>
  <c r="F793" i="1"/>
  <c r="L725" i="1"/>
  <c r="M725" i="1" s="1"/>
  <c r="N725" i="1" s="1"/>
  <c r="O725" i="1" s="1"/>
  <c r="Q725" i="1" s="1"/>
  <c r="K726" i="1"/>
  <c r="J1049" i="1"/>
  <c r="I791" i="1"/>
  <c r="G792" i="1"/>
  <c r="U794" i="1" l="1"/>
  <c r="H794" i="1"/>
  <c r="R793" i="1"/>
  <c r="S793" i="1" s="1"/>
  <c r="C794" i="1" s="1"/>
  <c r="T794" i="1"/>
  <c r="P794" i="1"/>
  <c r="B794" i="1"/>
  <c r="A795" i="1"/>
  <c r="D795" i="1" s="1"/>
  <c r="E795" i="1" s="1"/>
  <c r="F794" i="1"/>
  <c r="L726" i="1"/>
  <c r="M726" i="1" s="1"/>
  <c r="N726" i="1" s="1"/>
  <c r="O726" i="1" s="1"/>
  <c r="Q726" i="1" s="1"/>
  <c r="K727" i="1"/>
  <c r="I792" i="1"/>
  <c r="G793" i="1"/>
  <c r="J1050" i="1"/>
  <c r="T795" i="1" l="1"/>
  <c r="U795" i="1"/>
  <c r="H795" i="1"/>
  <c r="P795" i="1"/>
  <c r="A796" i="1"/>
  <c r="D796" i="1" s="1"/>
  <c r="E796" i="1" s="1"/>
  <c r="R794" i="1"/>
  <c r="S794" i="1" s="1"/>
  <c r="C795" i="1" s="1"/>
  <c r="B795" i="1"/>
  <c r="F795" i="1"/>
  <c r="L727" i="1"/>
  <c r="M727" i="1" s="1"/>
  <c r="N727" i="1" s="1"/>
  <c r="O727" i="1" s="1"/>
  <c r="Q727" i="1" s="1"/>
  <c r="K728" i="1"/>
  <c r="I793" i="1"/>
  <c r="G794" i="1"/>
  <c r="J1051" i="1"/>
  <c r="U796" i="1" l="1"/>
  <c r="H796" i="1"/>
  <c r="A797" i="1"/>
  <c r="D797" i="1" s="1"/>
  <c r="E797" i="1" s="1"/>
  <c r="T796" i="1"/>
  <c r="B796" i="1"/>
  <c r="P796" i="1"/>
  <c r="R795" i="1"/>
  <c r="S795" i="1" s="1"/>
  <c r="C796" i="1" s="1"/>
  <c r="F796" i="1"/>
  <c r="L728" i="1"/>
  <c r="M728" i="1" s="1"/>
  <c r="N728" i="1" s="1"/>
  <c r="O728" i="1" s="1"/>
  <c r="Q728" i="1" s="1"/>
  <c r="K729" i="1"/>
  <c r="J1052" i="1"/>
  <c r="I794" i="1"/>
  <c r="G795" i="1"/>
  <c r="T797" i="1" l="1"/>
  <c r="U797" i="1"/>
  <c r="P797" i="1"/>
  <c r="R797" i="1" s="1"/>
  <c r="S797" i="1" s="1"/>
  <c r="B797" i="1"/>
  <c r="A798" i="1"/>
  <c r="D798" i="1" s="1"/>
  <c r="E798" i="1" s="1"/>
  <c r="R796" i="1"/>
  <c r="S796" i="1" s="1"/>
  <c r="C797" i="1" s="1"/>
  <c r="F797" i="1"/>
  <c r="L729" i="1"/>
  <c r="M729" i="1" s="1"/>
  <c r="N729" i="1" s="1"/>
  <c r="O729" i="1" s="1"/>
  <c r="Q729" i="1" s="1"/>
  <c r="K730" i="1"/>
  <c r="J1053" i="1"/>
  <c r="I795" i="1"/>
  <c r="G796" i="1"/>
  <c r="H797" i="1" s="1"/>
  <c r="C798" i="1" l="1"/>
  <c r="B798" i="1"/>
  <c r="T798" i="1"/>
  <c r="A799" i="1"/>
  <c r="D799" i="1" s="1"/>
  <c r="E799" i="1" s="1"/>
  <c r="U798" i="1"/>
  <c r="P798" i="1"/>
  <c r="R798" i="1" s="1"/>
  <c r="S798" i="1" s="1"/>
  <c r="F798" i="1"/>
  <c r="L730" i="1"/>
  <c r="M730" i="1" s="1"/>
  <c r="N730" i="1" s="1"/>
  <c r="O730" i="1" s="1"/>
  <c r="Q730" i="1" s="1"/>
  <c r="K731" i="1"/>
  <c r="I796" i="1"/>
  <c r="G797" i="1"/>
  <c r="H798" i="1" s="1"/>
  <c r="J1054" i="1"/>
  <c r="C799" i="1" l="1"/>
  <c r="H799" i="1"/>
  <c r="T799" i="1"/>
  <c r="P799" i="1"/>
  <c r="B799" i="1"/>
  <c r="A800" i="1"/>
  <c r="D800" i="1" s="1"/>
  <c r="E800" i="1" s="1"/>
  <c r="U799" i="1"/>
  <c r="F799" i="1"/>
  <c r="L731" i="1"/>
  <c r="M731" i="1" s="1"/>
  <c r="N731" i="1" s="1"/>
  <c r="O731" i="1" s="1"/>
  <c r="Q731" i="1" s="1"/>
  <c r="K732" i="1"/>
  <c r="I797" i="1"/>
  <c r="G798" i="1"/>
  <c r="J1055" i="1"/>
  <c r="U800" i="1" l="1"/>
  <c r="A801" i="1"/>
  <c r="D801" i="1" s="1"/>
  <c r="E801" i="1" s="1"/>
  <c r="P800" i="1"/>
  <c r="T800" i="1"/>
  <c r="R799" i="1"/>
  <c r="S799" i="1" s="1"/>
  <c r="C800" i="1" s="1"/>
  <c r="B800" i="1"/>
  <c r="F800" i="1"/>
  <c r="L732" i="1"/>
  <c r="M732" i="1" s="1"/>
  <c r="N732" i="1" s="1"/>
  <c r="O732" i="1" s="1"/>
  <c r="Q732" i="1" s="1"/>
  <c r="K733" i="1"/>
  <c r="I798" i="1"/>
  <c r="G799" i="1"/>
  <c r="H800" i="1" s="1"/>
  <c r="J1056" i="1"/>
  <c r="U801" i="1" l="1"/>
  <c r="T801" i="1"/>
  <c r="H801" i="1"/>
  <c r="P801" i="1"/>
  <c r="A802" i="1"/>
  <c r="D802" i="1" s="1"/>
  <c r="E802" i="1" s="1"/>
  <c r="B801" i="1"/>
  <c r="R800" i="1"/>
  <c r="S800" i="1" s="1"/>
  <c r="C801" i="1" s="1"/>
  <c r="F801" i="1"/>
  <c r="L733" i="1"/>
  <c r="M733" i="1" s="1"/>
  <c r="N733" i="1" s="1"/>
  <c r="O733" i="1" s="1"/>
  <c r="Q733" i="1" s="1"/>
  <c r="K734" i="1"/>
  <c r="J1057" i="1"/>
  <c r="I799" i="1"/>
  <c r="G800" i="1"/>
  <c r="U802" i="1" l="1"/>
  <c r="T802" i="1"/>
  <c r="P802" i="1"/>
  <c r="H802" i="1"/>
  <c r="A803" i="1"/>
  <c r="D803" i="1" s="1"/>
  <c r="E803" i="1" s="1"/>
  <c r="R801" i="1"/>
  <c r="S801" i="1" s="1"/>
  <c r="C802" i="1" s="1"/>
  <c r="B802" i="1"/>
  <c r="F802" i="1"/>
  <c r="L734" i="1"/>
  <c r="M734" i="1" s="1"/>
  <c r="N734" i="1" s="1"/>
  <c r="O734" i="1" s="1"/>
  <c r="Q734" i="1" s="1"/>
  <c r="K735" i="1"/>
  <c r="I800" i="1"/>
  <c r="G801" i="1"/>
  <c r="J1058" i="1"/>
  <c r="T803" i="1" l="1"/>
  <c r="H803" i="1"/>
  <c r="R802" i="1"/>
  <c r="S802" i="1" s="1"/>
  <c r="C803" i="1" s="1"/>
  <c r="U803" i="1"/>
  <c r="A804" i="1"/>
  <c r="D804" i="1" s="1"/>
  <c r="E804" i="1" s="1"/>
  <c r="P803" i="1"/>
  <c r="B803" i="1"/>
  <c r="F803" i="1"/>
  <c r="L735" i="1"/>
  <c r="M735" i="1" s="1"/>
  <c r="N735" i="1" s="1"/>
  <c r="O735" i="1" s="1"/>
  <c r="Q735" i="1" s="1"/>
  <c r="K736" i="1"/>
  <c r="I801" i="1"/>
  <c r="G802" i="1"/>
  <c r="J1059" i="1"/>
  <c r="U804" i="1" l="1"/>
  <c r="B804" i="1"/>
  <c r="H804" i="1"/>
  <c r="R803" i="1"/>
  <c r="S803" i="1" s="1"/>
  <c r="C804" i="1" s="1"/>
  <c r="T804" i="1"/>
  <c r="A805" i="1"/>
  <c r="D805" i="1" s="1"/>
  <c r="E805" i="1" s="1"/>
  <c r="P804" i="1"/>
  <c r="F804" i="1"/>
  <c r="L736" i="1"/>
  <c r="M736" i="1" s="1"/>
  <c r="N736" i="1" s="1"/>
  <c r="O736" i="1" s="1"/>
  <c r="Q736" i="1" s="1"/>
  <c r="K737" i="1"/>
  <c r="I802" i="1"/>
  <c r="G803" i="1"/>
  <c r="J1060" i="1"/>
  <c r="U805" i="1" l="1"/>
  <c r="B805" i="1"/>
  <c r="H805" i="1"/>
  <c r="T805" i="1"/>
  <c r="R804" i="1"/>
  <c r="S804" i="1" s="1"/>
  <c r="C805" i="1" s="1"/>
  <c r="A806" i="1"/>
  <c r="D806" i="1" s="1"/>
  <c r="E806" i="1" s="1"/>
  <c r="P805" i="1"/>
  <c r="F805" i="1"/>
  <c r="L737" i="1"/>
  <c r="M737" i="1" s="1"/>
  <c r="N737" i="1" s="1"/>
  <c r="O737" i="1" s="1"/>
  <c r="Q737" i="1" s="1"/>
  <c r="K738" i="1"/>
  <c r="I803" i="1"/>
  <c r="G804" i="1"/>
  <c r="J1061" i="1"/>
  <c r="H806" i="1" l="1"/>
  <c r="T806" i="1"/>
  <c r="U806" i="1"/>
  <c r="R805" i="1"/>
  <c r="S805" i="1" s="1"/>
  <c r="C806" i="1" s="1"/>
  <c r="B806" i="1"/>
  <c r="P806" i="1"/>
  <c r="A807" i="1"/>
  <c r="D807" i="1" s="1"/>
  <c r="E807" i="1" s="1"/>
  <c r="F806" i="1"/>
  <c r="L738" i="1"/>
  <c r="M738" i="1" s="1"/>
  <c r="N738" i="1" s="1"/>
  <c r="O738" i="1" s="1"/>
  <c r="Q738" i="1" s="1"/>
  <c r="K739" i="1"/>
  <c r="J1062" i="1"/>
  <c r="I804" i="1"/>
  <c r="G805" i="1"/>
  <c r="U807" i="1" l="1"/>
  <c r="R806" i="1"/>
  <c r="S806" i="1" s="1"/>
  <c r="C807" i="1" s="1"/>
  <c r="B807" i="1"/>
  <c r="A808" i="1"/>
  <c r="D808" i="1" s="1"/>
  <c r="E808" i="1" s="1"/>
  <c r="P807" i="1"/>
  <c r="T807" i="1"/>
  <c r="H807" i="1"/>
  <c r="F807" i="1"/>
  <c r="L739" i="1"/>
  <c r="M739" i="1" s="1"/>
  <c r="N739" i="1" s="1"/>
  <c r="O739" i="1" s="1"/>
  <c r="Q739" i="1" s="1"/>
  <c r="K740" i="1"/>
  <c r="I805" i="1"/>
  <c r="G806" i="1"/>
  <c r="J1063" i="1"/>
  <c r="T808" i="1" l="1"/>
  <c r="R807" i="1"/>
  <c r="S807" i="1" s="1"/>
  <c r="C808" i="1" s="1"/>
  <c r="A809" i="1"/>
  <c r="D809" i="1" s="1"/>
  <c r="E809" i="1" s="1"/>
  <c r="B808" i="1"/>
  <c r="P808" i="1"/>
  <c r="U808" i="1"/>
  <c r="F808" i="1"/>
  <c r="L740" i="1"/>
  <c r="M740" i="1" s="1"/>
  <c r="N740" i="1" s="1"/>
  <c r="O740" i="1" s="1"/>
  <c r="Q740" i="1" s="1"/>
  <c r="K741" i="1"/>
  <c r="I806" i="1"/>
  <c r="G807" i="1"/>
  <c r="H808" i="1" s="1"/>
  <c r="J1064" i="1"/>
  <c r="U809" i="1" l="1"/>
  <c r="H809" i="1"/>
  <c r="A810" i="1"/>
  <c r="D810" i="1" s="1"/>
  <c r="E810" i="1" s="1"/>
  <c r="P809" i="1"/>
  <c r="R808" i="1"/>
  <c r="S808" i="1" s="1"/>
  <c r="C809" i="1" s="1"/>
  <c r="T809" i="1"/>
  <c r="B809" i="1"/>
  <c r="F809" i="1"/>
  <c r="L741" i="1"/>
  <c r="M741" i="1" s="1"/>
  <c r="N741" i="1" s="1"/>
  <c r="O741" i="1" s="1"/>
  <c r="Q741" i="1" s="1"/>
  <c r="K742" i="1"/>
  <c r="J1065" i="1"/>
  <c r="I807" i="1"/>
  <c r="G808" i="1"/>
  <c r="U810" i="1" l="1"/>
  <c r="B810" i="1"/>
  <c r="A811" i="1"/>
  <c r="D811" i="1" s="1"/>
  <c r="E811" i="1" s="1"/>
  <c r="P810" i="1"/>
  <c r="R810" i="1" s="1"/>
  <c r="H810" i="1"/>
  <c r="T810" i="1"/>
  <c r="R809" i="1"/>
  <c r="S809" i="1" s="1"/>
  <c r="C810" i="1" s="1"/>
  <c r="F810" i="1"/>
  <c r="L742" i="1"/>
  <c r="M742" i="1" s="1"/>
  <c r="N742" i="1" s="1"/>
  <c r="O742" i="1" s="1"/>
  <c r="Q742" i="1" s="1"/>
  <c r="K743" i="1"/>
  <c r="I808" i="1"/>
  <c r="G809" i="1"/>
  <c r="J1066" i="1"/>
  <c r="S810" i="1" l="1"/>
  <c r="C811" i="1" s="1"/>
  <c r="B811" i="1"/>
  <c r="P811" i="1"/>
  <c r="U811" i="1"/>
  <c r="T811" i="1"/>
  <c r="A812" i="1"/>
  <c r="D812" i="1" s="1"/>
  <c r="E812" i="1" s="1"/>
  <c r="F811" i="1"/>
  <c r="L743" i="1"/>
  <c r="M743" i="1" s="1"/>
  <c r="N743" i="1" s="1"/>
  <c r="O743" i="1" s="1"/>
  <c r="Q743" i="1" s="1"/>
  <c r="K744" i="1"/>
  <c r="J1067" i="1"/>
  <c r="I809" i="1"/>
  <c r="G810" i="1"/>
  <c r="H811" i="1" s="1"/>
  <c r="T812" i="1" l="1"/>
  <c r="U812" i="1"/>
  <c r="R811" i="1"/>
  <c r="S811" i="1" s="1"/>
  <c r="C812" i="1" s="1"/>
  <c r="B812" i="1"/>
  <c r="A813" i="1"/>
  <c r="D813" i="1" s="1"/>
  <c r="E813" i="1" s="1"/>
  <c r="P812" i="1"/>
  <c r="R812" i="1" s="1"/>
  <c r="F812" i="1"/>
  <c r="L744" i="1"/>
  <c r="M744" i="1" s="1"/>
  <c r="N744" i="1" s="1"/>
  <c r="O744" i="1" s="1"/>
  <c r="Q744" i="1" s="1"/>
  <c r="K745" i="1"/>
  <c r="I810" i="1"/>
  <c r="G811" i="1"/>
  <c r="H812" i="1" s="1"/>
  <c r="J1068" i="1"/>
  <c r="S812" i="1" l="1"/>
  <c r="C813" i="1" s="1"/>
  <c r="U813" i="1"/>
  <c r="T813" i="1"/>
  <c r="P813" i="1"/>
  <c r="B813" i="1"/>
  <c r="A814" i="1"/>
  <c r="D814" i="1" s="1"/>
  <c r="E814" i="1" s="1"/>
  <c r="F813" i="1"/>
  <c r="L745" i="1"/>
  <c r="M745" i="1" s="1"/>
  <c r="N745" i="1" s="1"/>
  <c r="O745" i="1" s="1"/>
  <c r="Q745" i="1" s="1"/>
  <c r="K746" i="1"/>
  <c r="I811" i="1"/>
  <c r="G812" i="1"/>
  <c r="H813" i="1" s="1"/>
  <c r="J1069" i="1"/>
  <c r="U814" i="1" l="1"/>
  <c r="H814" i="1"/>
  <c r="T814" i="1"/>
  <c r="A815" i="1"/>
  <c r="D815" i="1" s="1"/>
  <c r="E815" i="1" s="1"/>
  <c r="P814" i="1"/>
  <c r="R814" i="1" s="1"/>
  <c r="S814" i="1" s="1"/>
  <c r="R813" i="1"/>
  <c r="S813" i="1" s="1"/>
  <c r="C814" i="1" s="1"/>
  <c r="B814" i="1"/>
  <c r="F814" i="1"/>
  <c r="L746" i="1"/>
  <c r="M746" i="1" s="1"/>
  <c r="N746" i="1" s="1"/>
  <c r="O746" i="1" s="1"/>
  <c r="Q746" i="1" s="1"/>
  <c r="K747" i="1"/>
  <c r="I812" i="1"/>
  <c r="G813" i="1"/>
  <c r="J1070" i="1"/>
  <c r="C815" i="1" l="1"/>
  <c r="H815" i="1"/>
  <c r="U815" i="1"/>
  <c r="B815" i="1"/>
  <c r="A816" i="1"/>
  <c r="D816" i="1" s="1"/>
  <c r="E816" i="1" s="1"/>
  <c r="T815" i="1"/>
  <c r="P815" i="1"/>
  <c r="R815" i="1" s="1"/>
  <c r="S815" i="1" s="1"/>
  <c r="F815" i="1"/>
  <c r="L747" i="1"/>
  <c r="M747" i="1" s="1"/>
  <c r="N747" i="1" s="1"/>
  <c r="O747" i="1" s="1"/>
  <c r="Q747" i="1" s="1"/>
  <c r="K748" i="1"/>
  <c r="J1071" i="1"/>
  <c r="I813" i="1"/>
  <c r="G814" i="1"/>
  <c r="C816" i="1" l="1"/>
  <c r="H816" i="1"/>
  <c r="U816" i="1"/>
  <c r="T816" i="1"/>
  <c r="B816" i="1"/>
  <c r="A817" i="1"/>
  <c r="D817" i="1" s="1"/>
  <c r="E817" i="1" s="1"/>
  <c r="P816" i="1"/>
  <c r="F816" i="1"/>
  <c r="L748" i="1"/>
  <c r="M748" i="1" s="1"/>
  <c r="N748" i="1" s="1"/>
  <c r="O748" i="1" s="1"/>
  <c r="Q748" i="1" s="1"/>
  <c r="K749" i="1"/>
  <c r="I814" i="1"/>
  <c r="G815" i="1"/>
  <c r="J1072" i="1"/>
  <c r="T817" i="1" l="1"/>
  <c r="H817" i="1"/>
  <c r="R816" i="1"/>
  <c r="S816" i="1" s="1"/>
  <c r="C817" i="1" s="1"/>
  <c r="U817" i="1"/>
  <c r="B817" i="1"/>
  <c r="A818" i="1"/>
  <c r="D818" i="1" s="1"/>
  <c r="E818" i="1" s="1"/>
  <c r="P817" i="1"/>
  <c r="F817" i="1"/>
  <c r="L749" i="1"/>
  <c r="M749" i="1" s="1"/>
  <c r="N749" i="1" s="1"/>
  <c r="O749" i="1" s="1"/>
  <c r="Q749" i="1" s="1"/>
  <c r="K750" i="1"/>
  <c r="I815" i="1"/>
  <c r="G816" i="1"/>
  <c r="J1073" i="1"/>
  <c r="U818" i="1" l="1"/>
  <c r="B818" i="1"/>
  <c r="T818" i="1"/>
  <c r="R817" i="1"/>
  <c r="S817" i="1" s="1"/>
  <c r="C818" i="1" s="1"/>
  <c r="A819" i="1"/>
  <c r="D819" i="1" s="1"/>
  <c r="E819" i="1" s="1"/>
  <c r="P818" i="1"/>
  <c r="F818" i="1"/>
  <c r="L750" i="1"/>
  <c r="M750" i="1" s="1"/>
  <c r="N750" i="1" s="1"/>
  <c r="O750" i="1" s="1"/>
  <c r="Q750" i="1" s="1"/>
  <c r="K751" i="1"/>
  <c r="I816" i="1"/>
  <c r="G817" i="1"/>
  <c r="H818" i="1" s="1"/>
  <c r="J1074" i="1"/>
  <c r="U819" i="1" l="1"/>
  <c r="A820" i="1"/>
  <c r="D820" i="1" s="1"/>
  <c r="E820" i="1" s="1"/>
  <c r="T819" i="1"/>
  <c r="R818" i="1"/>
  <c r="S818" i="1" s="1"/>
  <c r="C819" i="1" s="1"/>
  <c r="B819" i="1"/>
  <c r="P819" i="1"/>
  <c r="F819" i="1"/>
  <c r="L751" i="1"/>
  <c r="M751" i="1" s="1"/>
  <c r="N751" i="1" s="1"/>
  <c r="O751" i="1" s="1"/>
  <c r="Q751" i="1" s="1"/>
  <c r="K752" i="1"/>
  <c r="J1075" i="1"/>
  <c r="I817" i="1"/>
  <c r="G818" i="1"/>
  <c r="H819" i="1" s="1"/>
  <c r="U820" i="1" l="1"/>
  <c r="R819" i="1"/>
  <c r="S819" i="1" s="1"/>
  <c r="C820" i="1" s="1"/>
  <c r="T820" i="1"/>
  <c r="A821" i="1"/>
  <c r="D821" i="1" s="1"/>
  <c r="E821" i="1" s="1"/>
  <c r="B820" i="1"/>
  <c r="P820" i="1"/>
  <c r="F820" i="1"/>
  <c r="L752" i="1"/>
  <c r="M752" i="1" s="1"/>
  <c r="N752" i="1" s="1"/>
  <c r="O752" i="1" s="1"/>
  <c r="Q752" i="1" s="1"/>
  <c r="K753" i="1"/>
  <c r="I818" i="1"/>
  <c r="G819" i="1"/>
  <c r="H820" i="1" s="1"/>
  <c r="J1076" i="1"/>
  <c r="T821" i="1" l="1"/>
  <c r="U821" i="1"/>
  <c r="P821" i="1"/>
  <c r="R821" i="1" s="1"/>
  <c r="S821" i="1" s="1"/>
  <c r="B821" i="1"/>
  <c r="R820" i="1"/>
  <c r="S820" i="1" s="1"/>
  <c r="C821" i="1" s="1"/>
  <c r="A822" i="1"/>
  <c r="D822" i="1" s="1"/>
  <c r="E822" i="1" s="1"/>
  <c r="F821" i="1"/>
  <c r="L753" i="1"/>
  <c r="M753" i="1" s="1"/>
  <c r="N753" i="1" s="1"/>
  <c r="O753" i="1" s="1"/>
  <c r="Q753" i="1" s="1"/>
  <c r="K754" i="1"/>
  <c r="J1077" i="1"/>
  <c r="I819" i="1"/>
  <c r="G820" i="1"/>
  <c r="H821" i="1" s="1"/>
  <c r="C822" i="1" l="1"/>
  <c r="A823" i="1"/>
  <c r="D823" i="1" s="1"/>
  <c r="E823" i="1" s="1"/>
  <c r="U822" i="1"/>
  <c r="T822" i="1"/>
  <c r="B822" i="1"/>
  <c r="H822" i="1"/>
  <c r="P822" i="1"/>
  <c r="R822" i="1" s="1"/>
  <c r="S822" i="1" s="1"/>
  <c r="F822" i="1"/>
  <c r="L754" i="1"/>
  <c r="M754" i="1" s="1"/>
  <c r="N754" i="1" s="1"/>
  <c r="O754" i="1" s="1"/>
  <c r="Q754" i="1" s="1"/>
  <c r="K755" i="1"/>
  <c r="I820" i="1"/>
  <c r="G821" i="1"/>
  <c r="J1078" i="1"/>
  <c r="C823" i="1" l="1"/>
  <c r="T823" i="1"/>
  <c r="A824" i="1"/>
  <c r="D824" i="1" s="1"/>
  <c r="E824" i="1" s="1"/>
  <c r="H823" i="1"/>
  <c r="B823" i="1"/>
  <c r="P823" i="1"/>
  <c r="U823" i="1"/>
  <c r="F823" i="1"/>
  <c r="L755" i="1"/>
  <c r="M755" i="1" s="1"/>
  <c r="N755" i="1" s="1"/>
  <c r="O755" i="1" s="1"/>
  <c r="Q755" i="1" s="1"/>
  <c r="K756" i="1"/>
  <c r="J1079" i="1"/>
  <c r="I821" i="1"/>
  <c r="G822" i="1"/>
  <c r="H824" i="1" l="1"/>
  <c r="P824" i="1"/>
  <c r="R824" i="1" s="1"/>
  <c r="S824" i="1" s="1"/>
  <c r="R823" i="1"/>
  <c r="S823" i="1" s="1"/>
  <c r="C824" i="1" s="1"/>
  <c r="U824" i="1"/>
  <c r="T824" i="1"/>
  <c r="B824" i="1"/>
  <c r="A825" i="1"/>
  <c r="D825" i="1" s="1"/>
  <c r="E825" i="1" s="1"/>
  <c r="F824" i="1"/>
  <c r="L756" i="1"/>
  <c r="M756" i="1" s="1"/>
  <c r="N756" i="1" s="1"/>
  <c r="O756" i="1" s="1"/>
  <c r="Q756" i="1" s="1"/>
  <c r="K757" i="1"/>
  <c r="J1080" i="1"/>
  <c r="I822" i="1"/>
  <c r="G823" i="1"/>
  <c r="C825" i="1" l="1"/>
  <c r="B825" i="1"/>
  <c r="P825" i="1"/>
  <c r="H825" i="1"/>
  <c r="U825" i="1"/>
  <c r="T825" i="1"/>
  <c r="A826" i="1"/>
  <c r="D826" i="1" s="1"/>
  <c r="E826" i="1" s="1"/>
  <c r="F825" i="1"/>
  <c r="L757" i="1"/>
  <c r="M757" i="1" s="1"/>
  <c r="N757" i="1" s="1"/>
  <c r="O757" i="1" s="1"/>
  <c r="Q757" i="1" s="1"/>
  <c r="K758" i="1"/>
  <c r="I823" i="1"/>
  <c r="G824" i="1"/>
  <c r="J1081" i="1"/>
  <c r="T826" i="1" l="1"/>
  <c r="A827" i="1"/>
  <c r="D827" i="1" s="1"/>
  <c r="E827" i="1" s="1"/>
  <c r="U826" i="1"/>
  <c r="H826" i="1"/>
  <c r="R825" i="1"/>
  <c r="S825" i="1" s="1"/>
  <c r="C826" i="1" s="1"/>
  <c r="B826" i="1"/>
  <c r="P826" i="1"/>
  <c r="F826" i="1"/>
  <c r="L758" i="1"/>
  <c r="M758" i="1" s="1"/>
  <c r="N758" i="1" s="1"/>
  <c r="O758" i="1" s="1"/>
  <c r="Q758" i="1" s="1"/>
  <c r="K759" i="1"/>
  <c r="I824" i="1"/>
  <c r="G825" i="1"/>
  <c r="J1082" i="1"/>
  <c r="U827" i="1" l="1"/>
  <c r="A828" i="1"/>
  <c r="D828" i="1" s="1"/>
  <c r="E828" i="1" s="1"/>
  <c r="H827" i="1"/>
  <c r="T827" i="1"/>
  <c r="R826" i="1"/>
  <c r="S826" i="1" s="1"/>
  <c r="C827" i="1" s="1"/>
  <c r="P827" i="1"/>
  <c r="R827" i="1" s="1"/>
  <c r="S827" i="1" s="1"/>
  <c r="B827" i="1"/>
  <c r="F827" i="1"/>
  <c r="L759" i="1"/>
  <c r="M759" i="1" s="1"/>
  <c r="N759" i="1" s="1"/>
  <c r="O759" i="1" s="1"/>
  <c r="Q759" i="1" s="1"/>
  <c r="K760" i="1"/>
  <c r="J1083" i="1"/>
  <c r="I825" i="1"/>
  <c r="G826" i="1"/>
  <c r="C828" i="1" l="1"/>
  <c r="P828" i="1"/>
  <c r="R828" i="1" s="1"/>
  <c r="S828" i="1" s="1"/>
  <c r="B828" i="1"/>
  <c r="U828" i="1"/>
  <c r="T828" i="1"/>
  <c r="A829" i="1"/>
  <c r="D829" i="1" s="1"/>
  <c r="E829" i="1" s="1"/>
  <c r="F828" i="1"/>
  <c r="L760" i="1"/>
  <c r="M760" i="1" s="1"/>
  <c r="N760" i="1" s="1"/>
  <c r="O760" i="1" s="1"/>
  <c r="Q760" i="1" s="1"/>
  <c r="K761" i="1"/>
  <c r="J1084" i="1"/>
  <c r="I826" i="1"/>
  <c r="G827" i="1"/>
  <c r="H828" i="1" s="1"/>
  <c r="C829" i="1" l="1"/>
  <c r="H829" i="1"/>
  <c r="T829" i="1"/>
  <c r="U829" i="1"/>
  <c r="P829" i="1"/>
  <c r="R829" i="1" s="1"/>
  <c r="S829" i="1" s="1"/>
  <c r="B829" i="1"/>
  <c r="A830" i="1"/>
  <c r="D830" i="1" s="1"/>
  <c r="E830" i="1" s="1"/>
  <c r="F829" i="1"/>
  <c r="L761" i="1"/>
  <c r="M761" i="1" s="1"/>
  <c r="N761" i="1" s="1"/>
  <c r="O761" i="1" s="1"/>
  <c r="Q761" i="1" s="1"/>
  <c r="K762" i="1"/>
  <c r="J1085" i="1"/>
  <c r="I827" i="1"/>
  <c r="G828" i="1"/>
  <c r="C830" i="1" l="1"/>
  <c r="B830" i="1"/>
  <c r="U830" i="1"/>
  <c r="A831" i="1"/>
  <c r="D831" i="1" s="1"/>
  <c r="E831" i="1" s="1"/>
  <c r="P830" i="1"/>
  <c r="H830" i="1"/>
  <c r="T830" i="1"/>
  <c r="F830" i="1"/>
  <c r="L762" i="1"/>
  <c r="M762" i="1" s="1"/>
  <c r="N762" i="1" s="1"/>
  <c r="O762" i="1" s="1"/>
  <c r="Q762" i="1" s="1"/>
  <c r="K763" i="1"/>
  <c r="I828" i="1"/>
  <c r="G829" i="1"/>
  <c r="J1086" i="1"/>
  <c r="U831" i="1" l="1"/>
  <c r="T831" i="1"/>
  <c r="H831" i="1"/>
  <c r="A832" i="1"/>
  <c r="D832" i="1" s="1"/>
  <c r="E832" i="1" s="1"/>
  <c r="B831" i="1"/>
  <c r="P831" i="1"/>
  <c r="R830" i="1"/>
  <c r="S830" i="1" s="1"/>
  <c r="C831" i="1" s="1"/>
  <c r="F831" i="1"/>
  <c r="L763" i="1"/>
  <c r="M763" i="1" s="1"/>
  <c r="N763" i="1" s="1"/>
  <c r="O763" i="1" s="1"/>
  <c r="Q763" i="1" s="1"/>
  <c r="K764" i="1"/>
  <c r="J1087" i="1"/>
  <c r="I829" i="1"/>
  <c r="G830" i="1"/>
  <c r="U832" i="1" l="1"/>
  <c r="P832" i="1"/>
  <c r="B832" i="1"/>
  <c r="R831" i="1"/>
  <c r="S831" i="1" s="1"/>
  <c r="C832" i="1" s="1"/>
  <c r="A833" i="1"/>
  <c r="D833" i="1" s="1"/>
  <c r="E833" i="1" s="1"/>
  <c r="T832" i="1"/>
  <c r="F832" i="1"/>
  <c r="L764" i="1"/>
  <c r="M764" i="1" s="1"/>
  <c r="N764" i="1" s="1"/>
  <c r="O764" i="1" s="1"/>
  <c r="Q764" i="1" s="1"/>
  <c r="K765" i="1"/>
  <c r="I830" i="1"/>
  <c r="G831" i="1"/>
  <c r="H832" i="1" s="1"/>
  <c r="J1088" i="1"/>
  <c r="T833" i="1" l="1"/>
  <c r="R832" i="1"/>
  <c r="S832" i="1" s="1"/>
  <c r="C833" i="1" s="1"/>
  <c r="H833" i="1"/>
  <c r="A834" i="1"/>
  <c r="D834" i="1" s="1"/>
  <c r="E834" i="1" s="1"/>
  <c r="B833" i="1"/>
  <c r="P833" i="1"/>
  <c r="U833" i="1"/>
  <c r="F833" i="1"/>
  <c r="L765" i="1"/>
  <c r="M765" i="1" s="1"/>
  <c r="N765" i="1" s="1"/>
  <c r="O765" i="1" s="1"/>
  <c r="Q765" i="1" s="1"/>
  <c r="K766" i="1"/>
  <c r="J1089" i="1"/>
  <c r="I831" i="1"/>
  <c r="G832" i="1"/>
  <c r="R833" i="1" l="1"/>
  <c r="S833" i="1" s="1"/>
  <c r="C834" i="1" s="1"/>
  <c r="U834" i="1"/>
  <c r="T834" i="1"/>
  <c r="P834" i="1"/>
  <c r="B834" i="1"/>
  <c r="A835" i="1"/>
  <c r="D835" i="1" s="1"/>
  <c r="E835" i="1" s="1"/>
  <c r="F834" i="1"/>
  <c r="L766" i="1"/>
  <c r="M766" i="1" s="1"/>
  <c r="N766" i="1" s="1"/>
  <c r="O766" i="1" s="1"/>
  <c r="Q766" i="1" s="1"/>
  <c r="K767" i="1"/>
  <c r="I832" i="1"/>
  <c r="G833" i="1"/>
  <c r="H834" i="1" s="1"/>
  <c r="J1090" i="1"/>
  <c r="U835" i="1" l="1"/>
  <c r="A836" i="1"/>
  <c r="D836" i="1" s="1"/>
  <c r="E836" i="1" s="1"/>
  <c r="P835" i="1"/>
  <c r="B835" i="1"/>
  <c r="T835" i="1"/>
  <c r="R834" i="1"/>
  <c r="S834" i="1" s="1"/>
  <c r="C835" i="1" s="1"/>
  <c r="H835" i="1"/>
  <c r="F835" i="1"/>
  <c r="L767" i="1"/>
  <c r="M767" i="1" s="1"/>
  <c r="N767" i="1" s="1"/>
  <c r="O767" i="1" s="1"/>
  <c r="Q767" i="1" s="1"/>
  <c r="K768" i="1"/>
  <c r="I833" i="1"/>
  <c r="G834" i="1"/>
  <c r="J1091" i="1"/>
  <c r="U836" i="1" l="1"/>
  <c r="P836" i="1"/>
  <c r="B836" i="1"/>
  <c r="A837" i="1"/>
  <c r="D837" i="1" s="1"/>
  <c r="E837" i="1" s="1"/>
  <c r="H836" i="1"/>
  <c r="T836" i="1"/>
  <c r="R835" i="1"/>
  <c r="S835" i="1" s="1"/>
  <c r="C836" i="1" s="1"/>
  <c r="F836" i="1"/>
  <c r="L768" i="1"/>
  <c r="M768" i="1" s="1"/>
  <c r="N768" i="1" s="1"/>
  <c r="O768" i="1" s="1"/>
  <c r="Q768" i="1" s="1"/>
  <c r="K769" i="1"/>
  <c r="J1092" i="1"/>
  <c r="I834" i="1"/>
  <c r="G835" i="1"/>
  <c r="U837" i="1" l="1"/>
  <c r="A838" i="1"/>
  <c r="D838" i="1" s="1"/>
  <c r="E838" i="1" s="1"/>
  <c r="H837" i="1"/>
  <c r="B837" i="1"/>
  <c r="R836" i="1"/>
  <c r="S836" i="1" s="1"/>
  <c r="C837" i="1" s="1"/>
  <c r="T837" i="1"/>
  <c r="P837" i="1"/>
  <c r="F837" i="1"/>
  <c r="L769" i="1"/>
  <c r="M769" i="1" s="1"/>
  <c r="N769" i="1" s="1"/>
  <c r="O769" i="1" s="1"/>
  <c r="Q769" i="1" s="1"/>
  <c r="K770" i="1"/>
  <c r="I835" i="1"/>
  <c r="G836" i="1"/>
  <c r="J1093" i="1"/>
  <c r="T838" i="1" l="1"/>
  <c r="U838" i="1"/>
  <c r="R837" i="1"/>
  <c r="S837" i="1" s="1"/>
  <c r="C838" i="1" s="1"/>
  <c r="A839" i="1"/>
  <c r="D839" i="1" s="1"/>
  <c r="E839" i="1" s="1"/>
  <c r="P838" i="1"/>
  <c r="B838" i="1"/>
  <c r="F838" i="1"/>
  <c r="L770" i="1"/>
  <c r="M770" i="1" s="1"/>
  <c r="N770" i="1" s="1"/>
  <c r="O770" i="1" s="1"/>
  <c r="Q770" i="1" s="1"/>
  <c r="K771" i="1"/>
  <c r="J1094" i="1"/>
  <c r="I836" i="1"/>
  <c r="G837" i="1"/>
  <c r="H838" i="1" s="1"/>
  <c r="T839" i="1" l="1"/>
  <c r="R838" i="1"/>
  <c r="S838" i="1" s="1"/>
  <c r="C839" i="1" s="1"/>
  <c r="U839" i="1"/>
  <c r="A840" i="1"/>
  <c r="D840" i="1" s="1"/>
  <c r="E840" i="1" s="1"/>
  <c r="P839" i="1"/>
  <c r="R839" i="1" s="1"/>
  <c r="S839" i="1" s="1"/>
  <c r="B839" i="1"/>
  <c r="F839" i="1"/>
  <c r="L771" i="1"/>
  <c r="M771" i="1" s="1"/>
  <c r="N771" i="1" s="1"/>
  <c r="O771" i="1" s="1"/>
  <c r="Q771" i="1" s="1"/>
  <c r="K772" i="1"/>
  <c r="I837" i="1"/>
  <c r="G838" i="1"/>
  <c r="H839" i="1" s="1"/>
  <c r="J1095" i="1"/>
  <c r="C840" i="1" l="1"/>
  <c r="T840" i="1"/>
  <c r="H840" i="1"/>
  <c r="U840" i="1"/>
  <c r="A841" i="1"/>
  <c r="D841" i="1" s="1"/>
  <c r="E841" i="1" s="1"/>
  <c r="P840" i="1"/>
  <c r="R840" i="1" s="1"/>
  <c r="S840" i="1" s="1"/>
  <c r="B840" i="1"/>
  <c r="F840" i="1"/>
  <c r="L772" i="1"/>
  <c r="M772" i="1" s="1"/>
  <c r="N772" i="1" s="1"/>
  <c r="O772" i="1" s="1"/>
  <c r="Q772" i="1" s="1"/>
  <c r="K773" i="1"/>
  <c r="I838" i="1"/>
  <c r="G839" i="1"/>
  <c r="J1096" i="1"/>
  <c r="C841" i="1" l="1"/>
  <c r="A842" i="1"/>
  <c r="D842" i="1" s="1"/>
  <c r="E842" i="1" s="1"/>
  <c r="P841" i="1"/>
  <c r="B841" i="1"/>
  <c r="T841" i="1"/>
  <c r="U841" i="1"/>
  <c r="F841" i="1"/>
  <c r="L773" i="1"/>
  <c r="M773" i="1" s="1"/>
  <c r="N773" i="1" s="1"/>
  <c r="O773" i="1" s="1"/>
  <c r="Q773" i="1" s="1"/>
  <c r="K774" i="1"/>
  <c r="I839" i="1"/>
  <c r="G840" i="1"/>
  <c r="H841" i="1" s="1"/>
  <c r="J1097" i="1"/>
  <c r="H842" i="1" l="1"/>
  <c r="U842" i="1"/>
  <c r="R841" i="1"/>
  <c r="S841" i="1" s="1"/>
  <c r="C842" i="1" s="1"/>
  <c r="T842" i="1"/>
  <c r="P842" i="1"/>
  <c r="A843" i="1"/>
  <c r="D843" i="1" s="1"/>
  <c r="E843" i="1" s="1"/>
  <c r="B842" i="1"/>
  <c r="F842" i="1"/>
  <c r="L774" i="1"/>
  <c r="M774" i="1" s="1"/>
  <c r="N774" i="1" s="1"/>
  <c r="O774" i="1" s="1"/>
  <c r="Q774" i="1" s="1"/>
  <c r="K775" i="1"/>
  <c r="J1098" i="1"/>
  <c r="I840" i="1"/>
  <c r="G841" i="1"/>
  <c r="U843" i="1" l="1"/>
  <c r="R842" i="1"/>
  <c r="S842" i="1" s="1"/>
  <c r="C843" i="1" s="1"/>
  <c r="B843" i="1"/>
  <c r="P843" i="1"/>
  <c r="T843" i="1"/>
  <c r="H843" i="1"/>
  <c r="A844" i="1"/>
  <c r="D844" i="1" s="1"/>
  <c r="E844" i="1" s="1"/>
  <c r="F843" i="1"/>
  <c r="L775" i="1"/>
  <c r="M775" i="1" s="1"/>
  <c r="N775" i="1" s="1"/>
  <c r="O775" i="1" s="1"/>
  <c r="Q775" i="1" s="1"/>
  <c r="K776" i="1"/>
  <c r="I841" i="1"/>
  <c r="G842" i="1"/>
  <c r="J1099" i="1"/>
  <c r="T844" i="1" l="1"/>
  <c r="H844" i="1"/>
  <c r="R843" i="1"/>
  <c r="S843" i="1" s="1"/>
  <c r="C844" i="1" s="1"/>
  <c r="U844" i="1"/>
  <c r="A845" i="1"/>
  <c r="D845" i="1" s="1"/>
  <c r="E845" i="1" s="1"/>
  <c r="P844" i="1"/>
  <c r="B844" i="1"/>
  <c r="F844" i="1"/>
  <c r="L776" i="1"/>
  <c r="M776" i="1" s="1"/>
  <c r="N776" i="1" s="1"/>
  <c r="O776" i="1" s="1"/>
  <c r="Q776" i="1" s="1"/>
  <c r="K777" i="1"/>
  <c r="J1100" i="1"/>
  <c r="I842" i="1"/>
  <c r="G843" i="1"/>
  <c r="T845" i="1" l="1"/>
  <c r="B845" i="1"/>
  <c r="R844" i="1"/>
  <c r="S844" i="1" s="1"/>
  <c r="C845" i="1" s="1"/>
  <c r="U845" i="1"/>
  <c r="H845" i="1"/>
  <c r="A846" i="1"/>
  <c r="D846" i="1" s="1"/>
  <c r="E846" i="1" s="1"/>
  <c r="P845" i="1"/>
  <c r="F845" i="1"/>
  <c r="L777" i="1"/>
  <c r="M777" i="1" s="1"/>
  <c r="N777" i="1" s="1"/>
  <c r="O777" i="1" s="1"/>
  <c r="Q777" i="1" s="1"/>
  <c r="K778" i="1"/>
  <c r="I843" i="1"/>
  <c r="G844" i="1"/>
  <c r="J1101" i="1"/>
  <c r="H846" i="1" l="1"/>
  <c r="R845" i="1"/>
  <c r="S845" i="1" s="1"/>
  <c r="C846" i="1" s="1"/>
  <c r="U846" i="1"/>
  <c r="T846" i="1"/>
  <c r="B846" i="1"/>
  <c r="P846" i="1"/>
  <c r="A847" i="1"/>
  <c r="D847" i="1" s="1"/>
  <c r="E847" i="1" s="1"/>
  <c r="F846" i="1"/>
  <c r="L778" i="1"/>
  <c r="M778" i="1" s="1"/>
  <c r="N778" i="1" s="1"/>
  <c r="O778" i="1" s="1"/>
  <c r="Q778" i="1" s="1"/>
  <c r="K779" i="1"/>
  <c r="I844" i="1"/>
  <c r="G845" i="1"/>
  <c r="J1102" i="1"/>
  <c r="T847" i="1" l="1"/>
  <c r="U847" i="1"/>
  <c r="A848" i="1"/>
  <c r="D848" i="1" s="1"/>
  <c r="E848" i="1" s="1"/>
  <c r="P847" i="1"/>
  <c r="R847" i="1" s="1"/>
  <c r="S847" i="1" s="1"/>
  <c r="B847" i="1"/>
  <c r="R846" i="1"/>
  <c r="S846" i="1" s="1"/>
  <c r="C847" i="1" s="1"/>
  <c r="F847" i="1"/>
  <c r="L779" i="1"/>
  <c r="M779" i="1" s="1"/>
  <c r="N779" i="1" s="1"/>
  <c r="O779" i="1" s="1"/>
  <c r="Q779" i="1" s="1"/>
  <c r="K780" i="1"/>
  <c r="J1103" i="1"/>
  <c r="I845" i="1"/>
  <c r="G846" i="1"/>
  <c r="H847" i="1" s="1"/>
  <c r="C848" i="1" l="1"/>
  <c r="A849" i="1"/>
  <c r="D849" i="1" s="1"/>
  <c r="E849" i="1" s="1"/>
  <c r="P848" i="1"/>
  <c r="R848" i="1" s="1"/>
  <c r="S848" i="1" s="1"/>
  <c r="T848" i="1"/>
  <c r="U848" i="1"/>
  <c r="H848" i="1"/>
  <c r="B848" i="1"/>
  <c r="F848" i="1"/>
  <c r="L780" i="1"/>
  <c r="M780" i="1" s="1"/>
  <c r="N780" i="1" s="1"/>
  <c r="O780" i="1" s="1"/>
  <c r="Q780" i="1" s="1"/>
  <c r="K781" i="1"/>
  <c r="I846" i="1"/>
  <c r="G847" i="1"/>
  <c r="J1104" i="1"/>
  <c r="C849" i="1" l="1"/>
  <c r="B849" i="1"/>
  <c r="P849" i="1"/>
  <c r="R849" i="1" s="1"/>
  <c r="A850" i="1"/>
  <c r="D850" i="1" s="1"/>
  <c r="E850" i="1" s="1"/>
  <c r="H849" i="1"/>
  <c r="U849" i="1"/>
  <c r="T849" i="1"/>
  <c r="F849" i="1"/>
  <c r="L781" i="1"/>
  <c r="M781" i="1" s="1"/>
  <c r="N781" i="1" s="1"/>
  <c r="O781" i="1" s="1"/>
  <c r="Q781" i="1" s="1"/>
  <c r="K782" i="1"/>
  <c r="J1105" i="1"/>
  <c r="I847" i="1"/>
  <c r="G848" i="1"/>
  <c r="S849" i="1" l="1"/>
  <c r="C850" i="1" s="1"/>
  <c r="B850" i="1"/>
  <c r="P850" i="1"/>
  <c r="U850" i="1"/>
  <c r="A851" i="1"/>
  <c r="D851" i="1" s="1"/>
  <c r="E851" i="1" s="1"/>
  <c r="T850" i="1"/>
  <c r="F850" i="1"/>
  <c r="L782" i="1"/>
  <c r="M782" i="1" s="1"/>
  <c r="N782" i="1" s="1"/>
  <c r="O782" i="1" s="1"/>
  <c r="Q782" i="1" s="1"/>
  <c r="K783" i="1"/>
  <c r="J1106" i="1"/>
  <c r="I848" i="1"/>
  <c r="G849" i="1"/>
  <c r="H850" i="1" s="1"/>
  <c r="U851" i="1" l="1"/>
  <c r="A852" i="1"/>
  <c r="D852" i="1" s="1"/>
  <c r="E852" i="1" s="1"/>
  <c r="H851" i="1"/>
  <c r="T851" i="1"/>
  <c r="R850" i="1"/>
  <c r="S850" i="1" s="1"/>
  <c r="C851" i="1" s="1"/>
  <c r="P851" i="1"/>
  <c r="B851" i="1"/>
  <c r="F851" i="1"/>
  <c r="L783" i="1"/>
  <c r="M783" i="1" s="1"/>
  <c r="N783" i="1" s="1"/>
  <c r="O783" i="1" s="1"/>
  <c r="Q783" i="1" s="1"/>
  <c r="K784" i="1"/>
  <c r="I849" i="1"/>
  <c r="G850" i="1"/>
  <c r="J1107" i="1"/>
  <c r="U852" i="1" l="1"/>
  <c r="T852" i="1"/>
  <c r="B852" i="1"/>
  <c r="A853" i="1"/>
  <c r="D853" i="1" s="1"/>
  <c r="E853" i="1" s="1"/>
  <c r="R851" i="1"/>
  <c r="S851" i="1" s="1"/>
  <c r="C852" i="1" s="1"/>
  <c r="P852" i="1"/>
  <c r="F852" i="1"/>
  <c r="L784" i="1"/>
  <c r="M784" i="1" s="1"/>
  <c r="N784" i="1" s="1"/>
  <c r="O784" i="1" s="1"/>
  <c r="Q784" i="1" s="1"/>
  <c r="K785" i="1"/>
  <c r="I850" i="1"/>
  <c r="G851" i="1"/>
  <c r="H852" i="1" s="1"/>
  <c r="J1108" i="1"/>
  <c r="T853" i="1" l="1"/>
  <c r="U853" i="1"/>
  <c r="A854" i="1"/>
  <c r="D854" i="1" s="1"/>
  <c r="E854" i="1" s="1"/>
  <c r="R852" i="1"/>
  <c r="S852" i="1" s="1"/>
  <c r="C853" i="1" s="1"/>
  <c r="H853" i="1"/>
  <c r="P853" i="1"/>
  <c r="B853" i="1"/>
  <c r="F853" i="1"/>
  <c r="L785" i="1"/>
  <c r="M785" i="1" s="1"/>
  <c r="N785" i="1" s="1"/>
  <c r="O785" i="1" s="1"/>
  <c r="Q785" i="1" s="1"/>
  <c r="K786" i="1"/>
  <c r="J1109" i="1"/>
  <c r="I851" i="1"/>
  <c r="G852" i="1"/>
  <c r="U854" i="1" l="1"/>
  <c r="H854" i="1"/>
  <c r="T854" i="1"/>
  <c r="R853" i="1"/>
  <c r="S853" i="1" s="1"/>
  <c r="C854" i="1" s="1"/>
  <c r="P854" i="1"/>
  <c r="B854" i="1"/>
  <c r="A855" i="1"/>
  <c r="D855" i="1" s="1"/>
  <c r="E855" i="1" s="1"/>
  <c r="F854" i="1"/>
  <c r="L786" i="1"/>
  <c r="M786" i="1" s="1"/>
  <c r="N786" i="1" s="1"/>
  <c r="O786" i="1" s="1"/>
  <c r="Q786" i="1" s="1"/>
  <c r="K787" i="1"/>
  <c r="I852" i="1"/>
  <c r="G853" i="1"/>
  <c r="J1110" i="1"/>
  <c r="T855" i="1" l="1"/>
  <c r="U855" i="1"/>
  <c r="A856" i="1"/>
  <c r="D856" i="1" s="1"/>
  <c r="E856" i="1" s="1"/>
  <c r="B855" i="1"/>
  <c r="H855" i="1"/>
  <c r="P855" i="1"/>
  <c r="R854" i="1"/>
  <c r="S854" i="1" s="1"/>
  <c r="C855" i="1" s="1"/>
  <c r="F855" i="1"/>
  <c r="L787" i="1"/>
  <c r="M787" i="1" s="1"/>
  <c r="N787" i="1" s="1"/>
  <c r="O787" i="1" s="1"/>
  <c r="Q787" i="1" s="1"/>
  <c r="K788" i="1"/>
  <c r="I853" i="1"/>
  <c r="G854" i="1"/>
  <c r="J1111" i="1"/>
  <c r="U856" i="1" l="1"/>
  <c r="H856" i="1"/>
  <c r="T856" i="1"/>
  <c r="R855" i="1"/>
  <c r="S855" i="1" s="1"/>
  <c r="C856" i="1" s="1"/>
  <c r="P856" i="1"/>
  <c r="R856" i="1" s="1"/>
  <c r="S856" i="1" s="1"/>
  <c r="B856" i="1"/>
  <c r="A857" i="1"/>
  <c r="D857" i="1" s="1"/>
  <c r="E857" i="1" s="1"/>
  <c r="F856" i="1"/>
  <c r="L788" i="1"/>
  <c r="M788" i="1" s="1"/>
  <c r="N788" i="1" s="1"/>
  <c r="O788" i="1" s="1"/>
  <c r="Q788" i="1" s="1"/>
  <c r="K789" i="1"/>
  <c r="I854" i="1"/>
  <c r="G855" i="1"/>
  <c r="J1112" i="1"/>
  <c r="C857" i="1" l="1"/>
  <c r="T857" i="1"/>
  <c r="A858" i="1"/>
  <c r="D858" i="1" s="1"/>
  <c r="E858" i="1" s="1"/>
  <c r="B857" i="1"/>
  <c r="P857" i="1"/>
  <c r="R857" i="1" s="1"/>
  <c r="S857" i="1" s="1"/>
  <c r="H857" i="1"/>
  <c r="U857" i="1"/>
  <c r="F857" i="1"/>
  <c r="L789" i="1"/>
  <c r="M789" i="1" s="1"/>
  <c r="N789" i="1" s="1"/>
  <c r="O789" i="1" s="1"/>
  <c r="Q789" i="1" s="1"/>
  <c r="K790" i="1"/>
  <c r="J1113" i="1"/>
  <c r="I855" i="1"/>
  <c r="G856" i="1"/>
  <c r="C858" i="1" l="1"/>
  <c r="H858" i="1"/>
  <c r="T858" i="1"/>
  <c r="U858" i="1"/>
  <c r="B858" i="1"/>
  <c r="P858" i="1"/>
  <c r="A859" i="1"/>
  <c r="D859" i="1" s="1"/>
  <c r="E859" i="1" s="1"/>
  <c r="F858" i="1"/>
  <c r="L790" i="1"/>
  <c r="M790" i="1" s="1"/>
  <c r="N790" i="1" s="1"/>
  <c r="O790" i="1" s="1"/>
  <c r="Q790" i="1" s="1"/>
  <c r="K791" i="1"/>
  <c r="I856" i="1"/>
  <c r="G857" i="1"/>
  <c r="J1114" i="1"/>
  <c r="U859" i="1" l="1"/>
  <c r="B859" i="1"/>
  <c r="P859" i="1"/>
  <c r="A860" i="1"/>
  <c r="D860" i="1" s="1"/>
  <c r="E860" i="1" s="1"/>
  <c r="T859" i="1"/>
  <c r="R858" i="1"/>
  <c r="S858" i="1" s="1"/>
  <c r="C859" i="1" s="1"/>
  <c r="F859" i="1"/>
  <c r="L791" i="1"/>
  <c r="M791" i="1" s="1"/>
  <c r="N791" i="1" s="1"/>
  <c r="O791" i="1" s="1"/>
  <c r="Q791" i="1" s="1"/>
  <c r="K792" i="1"/>
  <c r="J1115" i="1"/>
  <c r="I857" i="1"/>
  <c r="G858" i="1"/>
  <c r="H859" i="1" s="1"/>
  <c r="T860" i="1" l="1"/>
  <c r="P860" i="1"/>
  <c r="B860" i="1"/>
  <c r="R859" i="1"/>
  <c r="S859" i="1" s="1"/>
  <c r="C860" i="1" s="1"/>
  <c r="U860" i="1"/>
  <c r="A861" i="1"/>
  <c r="D861" i="1" s="1"/>
  <c r="E861" i="1" s="1"/>
  <c r="F860" i="1"/>
  <c r="L792" i="1"/>
  <c r="M792" i="1" s="1"/>
  <c r="N792" i="1" s="1"/>
  <c r="O792" i="1" s="1"/>
  <c r="Q792" i="1" s="1"/>
  <c r="K793" i="1"/>
  <c r="J1116" i="1"/>
  <c r="I858" i="1"/>
  <c r="G859" i="1"/>
  <c r="H860" i="1" s="1"/>
  <c r="T861" i="1" l="1"/>
  <c r="H861" i="1"/>
  <c r="A862" i="1"/>
  <c r="D862" i="1" s="1"/>
  <c r="E862" i="1" s="1"/>
  <c r="P861" i="1"/>
  <c r="B861" i="1"/>
  <c r="R860" i="1"/>
  <c r="S860" i="1" s="1"/>
  <c r="C861" i="1" s="1"/>
  <c r="U861" i="1"/>
  <c r="F861" i="1"/>
  <c r="L793" i="1"/>
  <c r="M793" i="1" s="1"/>
  <c r="N793" i="1" s="1"/>
  <c r="O793" i="1" s="1"/>
  <c r="Q793" i="1" s="1"/>
  <c r="K794" i="1"/>
  <c r="I859" i="1"/>
  <c r="G860" i="1"/>
  <c r="J1117" i="1"/>
  <c r="U862" i="1" l="1"/>
  <c r="R861" i="1"/>
  <c r="S861" i="1" s="1"/>
  <c r="C862" i="1" s="1"/>
  <c r="B862" i="1"/>
  <c r="A863" i="1"/>
  <c r="D863" i="1" s="1"/>
  <c r="E863" i="1" s="1"/>
  <c r="T862" i="1"/>
  <c r="P862" i="1"/>
  <c r="R862" i="1" s="1"/>
  <c r="S862" i="1" s="1"/>
  <c r="F862" i="1"/>
  <c r="L794" i="1"/>
  <c r="M794" i="1" s="1"/>
  <c r="N794" i="1" s="1"/>
  <c r="O794" i="1" s="1"/>
  <c r="Q794" i="1" s="1"/>
  <c r="K795" i="1"/>
  <c r="J1118" i="1"/>
  <c r="I860" i="1"/>
  <c r="G861" i="1"/>
  <c r="H862" i="1" s="1"/>
  <c r="C863" i="1" l="1"/>
  <c r="U863" i="1"/>
  <c r="H863" i="1"/>
  <c r="T863" i="1"/>
  <c r="P863" i="1"/>
  <c r="B863" i="1"/>
  <c r="A864" i="1"/>
  <c r="D864" i="1" s="1"/>
  <c r="E864" i="1" s="1"/>
  <c r="F863" i="1"/>
  <c r="L795" i="1"/>
  <c r="M795" i="1" s="1"/>
  <c r="N795" i="1" s="1"/>
  <c r="O795" i="1" s="1"/>
  <c r="Q795" i="1" s="1"/>
  <c r="K796" i="1"/>
  <c r="I861" i="1"/>
  <c r="G862" i="1"/>
  <c r="J1119" i="1"/>
  <c r="U864" i="1" l="1"/>
  <c r="H864" i="1"/>
  <c r="T864" i="1"/>
  <c r="R863" i="1"/>
  <c r="S863" i="1" s="1"/>
  <c r="C864" i="1" s="1"/>
  <c r="A865" i="1"/>
  <c r="D865" i="1" s="1"/>
  <c r="E865" i="1" s="1"/>
  <c r="B864" i="1"/>
  <c r="P864" i="1"/>
  <c r="R864" i="1" s="1"/>
  <c r="S864" i="1" s="1"/>
  <c r="F864" i="1"/>
  <c r="L796" i="1"/>
  <c r="M796" i="1" s="1"/>
  <c r="N796" i="1" s="1"/>
  <c r="O796" i="1" s="1"/>
  <c r="Q796" i="1" s="1"/>
  <c r="K797" i="1"/>
  <c r="J1120" i="1"/>
  <c r="I862" i="1"/>
  <c r="G863" i="1"/>
  <c r="C865" i="1" l="1"/>
  <c r="H865" i="1"/>
  <c r="U865" i="1"/>
  <c r="A866" i="1"/>
  <c r="D866" i="1" s="1"/>
  <c r="E866" i="1" s="1"/>
  <c r="T865" i="1"/>
  <c r="P865" i="1"/>
  <c r="B865" i="1"/>
  <c r="F865" i="1"/>
  <c r="L797" i="1"/>
  <c r="M797" i="1" s="1"/>
  <c r="N797" i="1" s="1"/>
  <c r="O797" i="1" s="1"/>
  <c r="Q797" i="1" s="1"/>
  <c r="K798" i="1"/>
  <c r="I863" i="1"/>
  <c r="G864" i="1"/>
  <c r="J1121" i="1"/>
  <c r="U866" i="1" l="1"/>
  <c r="P866" i="1"/>
  <c r="R865" i="1"/>
  <c r="S865" i="1" s="1"/>
  <c r="C866" i="1" s="1"/>
  <c r="T866" i="1"/>
  <c r="B866" i="1"/>
  <c r="H866" i="1"/>
  <c r="A867" i="1"/>
  <c r="D867" i="1" s="1"/>
  <c r="E867" i="1" s="1"/>
  <c r="F866" i="1"/>
  <c r="L798" i="1"/>
  <c r="M798" i="1" s="1"/>
  <c r="N798" i="1" s="1"/>
  <c r="O798" i="1" s="1"/>
  <c r="Q798" i="1" s="1"/>
  <c r="K799" i="1"/>
  <c r="I864" i="1"/>
  <c r="G865" i="1"/>
  <c r="J1122" i="1"/>
  <c r="T867" i="1" l="1"/>
  <c r="A868" i="1"/>
  <c r="D868" i="1" s="1"/>
  <c r="E868" i="1" s="1"/>
  <c r="P867" i="1"/>
  <c r="R867" i="1" s="1"/>
  <c r="S867" i="1" s="1"/>
  <c r="R866" i="1"/>
  <c r="S866" i="1" s="1"/>
  <c r="C867" i="1" s="1"/>
  <c r="U867" i="1"/>
  <c r="B867" i="1"/>
  <c r="F867" i="1"/>
  <c r="L799" i="1"/>
  <c r="M799" i="1" s="1"/>
  <c r="N799" i="1" s="1"/>
  <c r="O799" i="1" s="1"/>
  <c r="Q799" i="1" s="1"/>
  <c r="K800" i="1"/>
  <c r="J1123" i="1"/>
  <c r="I865" i="1"/>
  <c r="G866" i="1"/>
  <c r="H867" i="1" s="1"/>
  <c r="H868" i="1" l="1"/>
  <c r="C868" i="1"/>
  <c r="U868" i="1"/>
  <c r="P868" i="1"/>
  <c r="A869" i="1"/>
  <c r="D869" i="1" s="1"/>
  <c r="E869" i="1" s="1"/>
  <c r="B868" i="1"/>
  <c r="T868" i="1"/>
  <c r="F868" i="1"/>
  <c r="L800" i="1"/>
  <c r="M800" i="1" s="1"/>
  <c r="N800" i="1" s="1"/>
  <c r="O800" i="1" s="1"/>
  <c r="Q800" i="1" s="1"/>
  <c r="K801" i="1"/>
  <c r="I866" i="1"/>
  <c r="G867" i="1"/>
  <c r="J1124" i="1"/>
  <c r="H869" i="1" l="1"/>
  <c r="R868" i="1"/>
  <c r="S868" i="1" s="1"/>
  <c r="C869" i="1" s="1"/>
  <c r="P869" i="1"/>
  <c r="R869" i="1" s="1"/>
  <c r="S869" i="1" s="1"/>
  <c r="T869" i="1"/>
  <c r="U869" i="1"/>
  <c r="B869" i="1"/>
  <c r="A870" i="1"/>
  <c r="D870" i="1" s="1"/>
  <c r="E870" i="1" s="1"/>
  <c r="F869" i="1"/>
  <c r="L801" i="1"/>
  <c r="M801" i="1" s="1"/>
  <c r="N801" i="1" s="1"/>
  <c r="O801" i="1" s="1"/>
  <c r="Q801" i="1" s="1"/>
  <c r="K802" i="1"/>
  <c r="I867" i="1"/>
  <c r="G868" i="1"/>
  <c r="J1125" i="1"/>
  <c r="C870" i="1" l="1"/>
  <c r="U870" i="1"/>
  <c r="H870" i="1"/>
  <c r="A871" i="1"/>
  <c r="D871" i="1" s="1"/>
  <c r="E871" i="1" s="1"/>
  <c r="P870" i="1"/>
  <c r="B870" i="1"/>
  <c r="T870" i="1"/>
  <c r="F870" i="1"/>
  <c r="L802" i="1"/>
  <c r="M802" i="1" s="1"/>
  <c r="N802" i="1" s="1"/>
  <c r="O802" i="1" s="1"/>
  <c r="Q802" i="1" s="1"/>
  <c r="K803" i="1"/>
  <c r="J1126" i="1"/>
  <c r="I868" i="1"/>
  <c r="G869" i="1"/>
  <c r="U871" i="1" l="1"/>
  <c r="P871" i="1"/>
  <c r="R870" i="1"/>
  <c r="S870" i="1" s="1"/>
  <c r="C871" i="1" s="1"/>
  <c r="A872" i="1"/>
  <c r="D872" i="1" s="1"/>
  <c r="E872" i="1" s="1"/>
  <c r="B871" i="1"/>
  <c r="T871" i="1"/>
  <c r="F871" i="1"/>
  <c r="L803" i="1"/>
  <c r="M803" i="1" s="1"/>
  <c r="N803" i="1" s="1"/>
  <c r="O803" i="1" s="1"/>
  <c r="Q803" i="1" s="1"/>
  <c r="K804" i="1"/>
  <c r="J1127" i="1"/>
  <c r="I869" i="1"/>
  <c r="G870" i="1"/>
  <c r="H871" i="1" s="1"/>
  <c r="T872" i="1" l="1"/>
  <c r="U872" i="1"/>
  <c r="B872" i="1"/>
  <c r="A873" i="1"/>
  <c r="D873" i="1" s="1"/>
  <c r="E873" i="1" s="1"/>
  <c r="P872" i="1"/>
  <c r="R871" i="1"/>
  <c r="S871" i="1" s="1"/>
  <c r="C872" i="1" s="1"/>
  <c r="F872" i="1"/>
  <c r="L804" i="1"/>
  <c r="M804" i="1" s="1"/>
  <c r="N804" i="1" s="1"/>
  <c r="O804" i="1" s="1"/>
  <c r="Q804" i="1" s="1"/>
  <c r="K805" i="1"/>
  <c r="I870" i="1"/>
  <c r="G871" i="1"/>
  <c r="H872" i="1" s="1"/>
  <c r="J1128" i="1"/>
  <c r="U873" i="1" l="1"/>
  <c r="P873" i="1"/>
  <c r="R873" i="1" s="1"/>
  <c r="S873" i="1" s="1"/>
  <c r="R872" i="1"/>
  <c r="S872" i="1" s="1"/>
  <c r="C873" i="1" s="1"/>
  <c r="A874" i="1"/>
  <c r="D874" i="1" s="1"/>
  <c r="E874" i="1" s="1"/>
  <c r="B873" i="1"/>
  <c r="T873" i="1"/>
  <c r="F873" i="1"/>
  <c r="L805" i="1"/>
  <c r="M805" i="1" s="1"/>
  <c r="N805" i="1" s="1"/>
  <c r="O805" i="1" s="1"/>
  <c r="Q805" i="1" s="1"/>
  <c r="K806" i="1"/>
  <c r="I871" i="1"/>
  <c r="G872" i="1"/>
  <c r="H873" i="1" s="1"/>
  <c r="J1129" i="1"/>
  <c r="C874" i="1" l="1"/>
  <c r="U874" i="1"/>
  <c r="H874" i="1"/>
  <c r="P874" i="1"/>
  <c r="R874" i="1" s="1"/>
  <c r="S874" i="1" s="1"/>
  <c r="B874" i="1"/>
  <c r="A875" i="1"/>
  <c r="D875" i="1" s="1"/>
  <c r="E875" i="1" s="1"/>
  <c r="T874" i="1"/>
  <c r="F874" i="1"/>
  <c r="L806" i="1"/>
  <c r="M806" i="1" s="1"/>
  <c r="N806" i="1" s="1"/>
  <c r="O806" i="1" s="1"/>
  <c r="Q806" i="1" s="1"/>
  <c r="K807" i="1"/>
  <c r="J1130" i="1"/>
  <c r="I872" i="1"/>
  <c r="G873" i="1"/>
  <c r="C875" i="1" l="1"/>
  <c r="H875" i="1"/>
  <c r="U875" i="1"/>
  <c r="A876" i="1"/>
  <c r="D876" i="1" s="1"/>
  <c r="E876" i="1" s="1"/>
  <c r="P875" i="1"/>
  <c r="B875" i="1"/>
  <c r="T875" i="1"/>
  <c r="F875" i="1"/>
  <c r="L807" i="1"/>
  <c r="M807" i="1" s="1"/>
  <c r="N807" i="1" s="1"/>
  <c r="O807" i="1" s="1"/>
  <c r="Q807" i="1" s="1"/>
  <c r="K808" i="1"/>
  <c r="I873" i="1"/>
  <c r="G874" i="1"/>
  <c r="J1131" i="1"/>
  <c r="T876" i="1" l="1"/>
  <c r="A877" i="1"/>
  <c r="D877" i="1" s="1"/>
  <c r="E877" i="1" s="1"/>
  <c r="H876" i="1"/>
  <c r="P876" i="1"/>
  <c r="R876" i="1" s="1"/>
  <c r="S876" i="1" s="1"/>
  <c r="R875" i="1"/>
  <c r="S875" i="1" s="1"/>
  <c r="C876" i="1" s="1"/>
  <c r="U876" i="1"/>
  <c r="B876" i="1"/>
  <c r="F876" i="1"/>
  <c r="L808" i="1"/>
  <c r="M808" i="1" s="1"/>
  <c r="N808" i="1" s="1"/>
  <c r="O808" i="1" s="1"/>
  <c r="Q808" i="1" s="1"/>
  <c r="K809" i="1"/>
  <c r="J1132" i="1"/>
  <c r="I874" i="1"/>
  <c r="G875" i="1"/>
  <c r="C877" i="1" l="1"/>
  <c r="H877" i="1"/>
  <c r="U877" i="1"/>
  <c r="A878" i="1"/>
  <c r="D878" i="1" s="1"/>
  <c r="E878" i="1" s="1"/>
  <c r="B877" i="1"/>
  <c r="P877" i="1"/>
  <c r="T877" i="1"/>
  <c r="F877" i="1"/>
  <c r="L809" i="1"/>
  <c r="M809" i="1" s="1"/>
  <c r="N809" i="1" s="1"/>
  <c r="O809" i="1" s="1"/>
  <c r="Q809" i="1" s="1"/>
  <c r="K810" i="1"/>
  <c r="I875" i="1"/>
  <c r="G876" i="1"/>
  <c r="J1133" i="1"/>
  <c r="U878" i="1" l="1"/>
  <c r="B878" i="1"/>
  <c r="T878" i="1"/>
  <c r="R877" i="1"/>
  <c r="S877" i="1" s="1"/>
  <c r="C878" i="1" s="1"/>
  <c r="A879" i="1"/>
  <c r="D879" i="1" s="1"/>
  <c r="E879" i="1" s="1"/>
  <c r="P878" i="1"/>
  <c r="F878" i="1"/>
  <c r="L810" i="1"/>
  <c r="M810" i="1" s="1"/>
  <c r="N810" i="1" s="1"/>
  <c r="O810" i="1" s="1"/>
  <c r="Q810" i="1" s="1"/>
  <c r="K811" i="1"/>
  <c r="J1134" i="1"/>
  <c r="I876" i="1"/>
  <c r="G877" i="1"/>
  <c r="H878" i="1" s="1"/>
  <c r="U879" i="1" l="1"/>
  <c r="H879" i="1"/>
  <c r="T879" i="1"/>
  <c r="R878" i="1"/>
  <c r="S878" i="1" s="1"/>
  <c r="C879" i="1" s="1"/>
  <c r="P879" i="1"/>
  <c r="B879" i="1"/>
  <c r="A880" i="1"/>
  <c r="D880" i="1" s="1"/>
  <c r="E880" i="1" s="1"/>
  <c r="F879" i="1"/>
  <c r="L811" i="1"/>
  <c r="M811" i="1" s="1"/>
  <c r="N811" i="1" s="1"/>
  <c r="O811" i="1" s="1"/>
  <c r="Q811" i="1" s="1"/>
  <c r="K812" i="1"/>
  <c r="J1135" i="1"/>
  <c r="I877" i="1"/>
  <c r="G878" i="1"/>
  <c r="T880" i="1" l="1"/>
  <c r="P880" i="1"/>
  <c r="R879" i="1"/>
  <c r="S879" i="1" s="1"/>
  <c r="C880" i="1" s="1"/>
  <c r="U880" i="1"/>
  <c r="B880" i="1"/>
  <c r="H880" i="1"/>
  <c r="A881" i="1"/>
  <c r="D881" i="1" s="1"/>
  <c r="E881" i="1" s="1"/>
  <c r="F880" i="1"/>
  <c r="L812" i="1"/>
  <c r="M812" i="1" s="1"/>
  <c r="N812" i="1" s="1"/>
  <c r="O812" i="1" s="1"/>
  <c r="Q812" i="1" s="1"/>
  <c r="K813" i="1"/>
  <c r="I878" i="1"/>
  <c r="G879" i="1"/>
  <c r="J1136" i="1"/>
  <c r="U881" i="1" l="1"/>
  <c r="B881" i="1"/>
  <c r="R880" i="1"/>
  <c r="S880" i="1" s="1"/>
  <c r="C881" i="1" s="1"/>
  <c r="T881" i="1"/>
  <c r="A882" i="1"/>
  <c r="D882" i="1" s="1"/>
  <c r="E882" i="1" s="1"/>
  <c r="P881" i="1"/>
  <c r="R881" i="1" s="1"/>
  <c r="S881" i="1" s="1"/>
  <c r="F881" i="1"/>
  <c r="L813" i="1"/>
  <c r="M813" i="1" s="1"/>
  <c r="N813" i="1" s="1"/>
  <c r="O813" i="1" s="1"/>
  <c r="Q813" i="1" s="1"/>
  <c r="K814" i="1"/>
  <c r="I879" i="1"/>
  <c r="G880" i="1"/>
  <c r="H881" i="1" s="1"/>
  <c r="J1137" i="1"/>
  <c r="C882" i="1" l="1"/>
  <c r="T882" i="1"/>
  <c r="U882" i="1"/>
  <c r="B882" i="1"/>
  <c r="A883" i="1"/>
  <c r="D883" i="1" s="1"/>
  <c r="E883" i="1" s="1"/>
  <c r="P882" i="1"/>
  <c r="F882" i="1"/>
  <c r="L814" i="1"/>
  <c r="M814" i="1" s="1"/>
  <c r="N814" i="1" s="1"/>
  <c r="O814" i="1" s="1"/>
  <c r="Q814" i="1" s="1"/>
  <c r="K815" i="1"/>
  <c r="J1138" i="1"/>
  <c r="I880" i="1"/>
  <c r="G881" i="1"/>
  <c r="H882" i="1" s="1"/>
  <c r="U883" i="1" l="1"/>
  <c r="R882" i="1"/>
  <c r="S882" i="1" s="1"/>
  <c r="C883" i="1" s="1"/>
  <c r="A884" i="1"/>
  <c r="D884" i="1" s="1"/>
  <c r="E884" i="1" s="1"/>
  <c r="P883" i="1"/>
  <c r="B883" i="1"/>
  <c r="T883" i="1"/>
  <c r="H883" i="1"/>
  <c r="F883" i="1"/>
  <c r="L815" i="1"/>
  <c r="M815" i="1" s="1"/>
  <c r="N815" i="1" s="1"/>
  <c r="O815" i="1" s="1"/>
  <c r="Q815" i="1" s="1"/>
  <c r="K816" i="1"/>
  <c r="I881" i="1"/>
  <c r="G882" i="1"/>
  <c r="J1139" i="1"/>
  <c r="T884" i="1" l="1"/>
  <c r="A885" i="1"/>
  <c r="D885" i="1" s="1"/>
  <c r="E885" i="1" s="1"/>
  <c r="R883" i="1"/>
  <c r="S883" i="1" s="1"/>
  <c r="C884" i="1" s="1"/>
  <c r="U884" i="1"/>
  <c r="P884" i="1"/>
  <c r="B884" i="1"/>
  <c r="F884" i="1"/>
  <c r="L816" i="1"/>
  <c r="M816" i="1" s="1"/>
  <c r="N816" i="1" s="1"/>
  <c r="O816" i="1" s="1"/>
  <c r="Q816" i="1" s="1"/>
  <c r="K817" i="1"/>
  <c r="J1140" i="1"/>
  <c r="I882" i="1"/>
  <c r="G883" i="1"/>
  <c r="H884" i="1" s="1"/>
  <c r="U885" i="1" l="1"/>
  <c r="H885" i="1"/>
  <c r="R884" i="1"/>
  <c r="S884" i="1" s="1"/>
  <c r="C885" i="1" s="1"/>
  <c r="T885" i="1"/>
  <c r="P885" i="1"/>
  <c r="B885" i="1"/>
  <c r="A886" i="1"/>
  <c r="D886" i="1" s="1"/>
  <c r="E886" i="1" s="1"/>
  <c r="F885" i="1"/>
  <c r="L817" i="1"/>
  <c r="M817" i="1" s="1"/>
  <c r="N817" i="1" s="1"/>
  <c r="O817" i="1" s="1"/>
  <c r="Q817" i="1" s="1"/>
  <c r="K818" i="1"/>
  <c r="I883" i="1"/>
  <c r="G884" i="1"/>
  <c r="J1141" i="1"/>
  <c r="U886" i="1" l="1"/>
  <c r="T886" i="1"/>
  <c r="R885" i="1"/>
  <c r="S885" i="1" s="1"/>
  <c r="C886" i="1" s="1"/>
  <c r="H886" i="1"/>
  <c r="A887" i="1"/>
  <c r="D887" i="1" s="1"/>
  <c r="E887" i="1" s="1"/>
  <c r="P886" i="1"/>
  <c r="R886" i="1" s="1"/>
  <c r="S886" i="1" s="1"/>
  <c r="B886" i="1"/>
  <c r="F886" i="1"/>
  <c r="L818" i="1"/>
  <c r="M818" i="1" s="1"/>
  <c r="N818" i="1" s="1"/>
  <c r="O818" i="1" s="1"/>
  <c r="Q818" i="1" s="1"/>
  <c r="K819" i="1"/>
  <c r="I884" i="1"/>
  <c r="G885" i="1"/>
  <c r="J1142" i="1"/>
  <c r="C887" i="1" l="1"/>
  <c r="H887" i="1"/>
  <c r="U887" i="1"/>
  <c r="T887" i="1"/>
  <c r="B887" i="1"/>
  <c r="A888" i="1"/>
  <c r="D888" i="1" s="1"/>
  <c r="E888" i="1" s="1"/>
  <c r="P887" i="1"/>
  <c r="F887" i="1"/>
  <c r="L819" i="1"/>
  <c r="M819" i="1" s="1"/>
  <c r="N819" i="1" s="1"/>
  <c r="O819" i="1" s="1"/>
  <c r="Q819" i="1" s="1"/>
  <c r="K820" i="1"/>
  <c r="J1143" i="1"/>
  <c r="I885" i="1"/>
  <c r="G886" i="1"/>
  <c r="U888" i="1" l="1"/>
  <c r="R887" i="1"/>
  <c r="S887" i="1" s="1"/>
  <c r="C888" i="1" s="1"/>
  <c r="T888" i="1"/>
  <c r="A889" i="1"/>
  <c r="D889" i="1" s="1"/>
  <c r="E889" i="1" s="1"/>
  <c r="P888" i="1"/>
  <c r="B888" i="1"/>
  <c r="F888" i="1"/>
  <c r="L820" i="1"/>
  <c r="M820" i="1" s="1"/>
  <c r="N820" i="1" s="1"/>
  <c r="O820" i="1" s="1"/>
  <c r="Q820" i="1" s="1"/>
  <c r="K821" i="1"/>
  <c r="I886" i="1"/>
  <c r="G887" i="1"/>
  <c r="H888" i="1" s="1"/>
  <c r="J1144" i="1"/>
  <c r="T889" i="1" l="1"/>
  <c r="H889" i="1"/>
  <c r="R888" i="1"/>
  <c r="S888" i="1" s="1"/>
  <c r="C889" i="1" s="1"/>
  <c r="U889" i="1"/>
  <c r="A890" i="1"/>
  <c r="D890" i="1" s="1"/>
  <c r="E890" i="1" s="1"/>
  <c r="P889" i="1"/>
  <c r="R889" i="1" s="1"/>
  <c r="S889" i="1" s="1"/>
  <c r="B889" i="1"/>
  <c r="F889" i="1"/>
  <c r="L821" i="1"/>
  <c r="M821" i="1" s="1"/>
  <c r="N821" i="1" s="1"/>
  <c r="O821" i="1" s="1"/>
  <c r="Q821" i="1" s="1"/>
  <c r="K822" i="1"/>
  <c r="I887" i="1"/>
  <c r="G888" i="1"/>
  <c r="J1145" i="1"/>
  <c r="C890" i="1" l="1"/>
  <c r="P890" i="1"/>
  <c r="R890" i="1" s="1"/>
  <c r="S890" i="1" s="1"/>
  <c r="H890" i="1"/>
  <c r="U890" i="1"/>
  <c r="T890" i="1"/>
  <c r="A891" i="1"/>
  <c r="D891" i="1" s="1"/>
  <c r="E891" i="1" s="1"/>
  <c r="B890" i="1"/>
  <c r="F890" i="1"/>
  <c r="L822" i="1"/>
  <c r="M822" i="1" s="1"/>
  <c r="N822" i="1" s="1"/>
  <c r="O822" i="1" s="1"/>
  <c r="Q822" i="1" s="1"/>
  <c r="K823" i="1"/>
  <c r="J1146" i="1"/>
  <c r="I888" i="1"/>
  <c r="G889" i="1"/>
  <c r="C891" i="1" l="1"/>
  <c r="T891" i="1"/>
  <c r="H891" i="1"/>
  <c r="P891" i="1"/>
  <c r="R891" i="1" s="1"/>
  <c r="B891" i="1"/>
  <c r="U891" i="1"/>
  <c r="A892" i="1"/>
  <c r="D892" i="1" s="1"/>
  <c r="E892" i="1" s="1"/>
  <c r="F891" i="1"/>
  <c r="L823" i="1"/>
  <c r="M823" i="1" s="1"/>
  <c r="N823" i="1" s="1"/>
  <c r="O823" i="1" s="1"/>
  <c r="Q823" i="1" s="1"/>
  <c r="K824" i="1"/>
  <c r="I889" i="1"/>
  <c r="G890" i="1"/>
  <c r="J1147" i="1"/>
  <c r="S891" i="1" l="1"/>
  <c r="C892" i="1"/>
  <c r="A893" i="1"/>
  <c r="D893" i="1" s="1"/>
  <c r="E893" i="1" s="1"/>
  <c r="U892" i="1"/>
  <c r="P892" i="1"/>
  <c r="T892" i="1"/>
  <c r="B892" i="1"/>
  <c r="F892" i="1"/>
  <c r="L824" i="1"/>
  <c r="M824" i="1" s="1"/>
  <c r="N824" i="1" s="1"/>
  <c r="O824" i="1" s="1"/>
  <c r="Q824" i="1" s="1"/>
  <c r="K825" i="1"/>
  <c r="J1148" i="1"/>
  <c r="I890" i="1"/>
  <c r="G891" i="1"/>
  <c r="H892" i="1" s="1"/>
  <c r="U893" i="1" l="1"/>
  <c r="H893" i="1"/>
  <c r="P893" i="1"/>
  <c r="R893" i="1" s="1"/>
  <c r="R892" i="1"/>
  <c r="S892" i="1" s="1"/>
  <c r="C893" i="1" s="1"/>
  <c r="T893" i="1"/>
  <c r="B893" i="1"/>
  <c r="A894" i="1"/>
  <c r="D894" i="1" s="1"/>
  <c r="E894" i="1" s="1"/>
  <c r="F893" i="1"/>
  <c r="L825" i="1"/>
  <c r="M825" i="1" s="1"/>
  <c r="N825" i="1" s="1"/>
  <c r="O825" i="1" s="1"/>
  <c r="Q825" i="1" s="1"/>
  <c r="K826" i="1"/>
  <c r="J1149" i="1"/>
  <c r="I891" i="1"/>
  <c r="G892" i="1"/>
  <c r="S893" i="1" l="1"/>
  <c r="C894" i="1" s="1"/>
  <c r="P894" i="1"/>
  <c r="U894" i="1"/>
  <c r="T894" i="1"/>
  <c r="A895" i="1"/>
  <c r="D895" i="1" s="1"/>
  <c r="E895" i="1" s="1"/>
  <c r="B894" i="1"/>
  <c r="F894" i="1"/>
  <c r="L826" i="1"/>
  <c r="M826" i="1" s="1"/>
  <c r="N826" i="1" s="1"/>
  <c r="O826" i="1" s="1"/>
  <c r="Q826" i="1" s="1"/>
  <c r="K827" i="1"/>
  <c r="I892" i="1"/>
  <c r="G893" i="1"/>
  <c r="H894" i="1" s="1"/>
  <c r="J1150" i="1"/>
  <c r="U895" i="1" l="1"/>
  <c r="H895" i="1"/>
  <c r="P895" i="1"/>
  <c r="T895" i="1"/>
  <c r="R894" i="1"/>
  <c r="S894" i="1" s="1"/>
  <c r="C895" i="1" s="1"/>
  <c r="B895" i="1"/>
  <c r="A896" i="1"/>
  <c r="D896" i="1" s="1"/>
  <c r="E896" i="1" s="1"/>
  <c r="F895" i="1"/>
  <c r="L827" i="1"/>
  <c r="M827" i="1" s="1"/>
  <c r="N827" i="1" s="1"/>
  <c r="O827" i="1" s="1"/>
  <c r="Q827" i="1" s="1"/>
  <c r="K828" i="1"/>
  <c r="J1151" i="1"/>
  <c r="I893" i="1"/>
  <c r="G894" i="1"/>
  <c r="H896" i="1" l="1"/>
  <c r="P896" i="1"/>
  <c r="U896" i="1"/>
  <c r="T896" i="1"/>
  <c r="R895" i="1"/>
  <c r="S895" i="1" s="1"/>
  <c r="C896" i="1" s="1"/>
  <c r="B896" i="1"/>
  <c r="A897" i="1"/>
  <c r="D897" i="1" s="1"/>
  <c r="E897" i="1" s="1"/>
  <c r="F896" i="1"/>
  <c r="L828" i="1"/>
  <c r="M828" i="1" s="1"/>
  <c r="N828" i="1" s="1"/>
  <c r="O828" i="1" s="1"/>
  <c r="Q828" i="1" s="1"/>
  <c r="K829" i="1"/>
  <c r="J1152" i="1"/>
  <c r="I894" i="1"/>
  <c r="G895" i="1"/>
  <c r="U897" i="1" l="1"/>
  <c r="H897" i="1"/>
  <c r="R896" i="1"/>
  <c r="S896" i="1" s="1"/>
  <c r="C897" i="1" s="1"/>
  <c r="T897" i="1"/>
  <c r="P897" i="1"/>
  <c r="B897" i="1"/>
  <c r="A898" i="1"/>
  <c r="D898" i="1" s="1"/>
  <c r="E898" i="1" s="1"/>
  <c r="F897" i="1"/>
  <c r="L829" i="1"/>
  <c r="M829" i="1" s="1"/>
  <c r="N829" i="1" s="1"/>
  <c r="O829" i="1" s="1"/>
  <c r="Q829" i="1" s="1"/>
  <c r="K830" i="1"/>
  <c r="I895" i="1"/>
  <c r="G896" i="1"/>
  <c r="J1153" i="1"/>
  <c r="T898" i="1" l="1"/>
  <c r="H898" i="1"/>
  <c r="R897" i="1"/>
  <c r="S897" i="1" s="1"/>
  <c r="C898" i="1" s="1"/>
  <c r="U898" i="1"/>
  <c r="P898" i="1"/>
  <c r="A899" i="1"/>
  <c r="D899" i="1" s="1"/>
  <c r="E899" i="1" s="1"/>
  <c r="B898" i="1"/>
  <c r="F898" i="1"/>
  <c r="L830" i="1"/>
  <c r="M830" i="1" s="1"/>
  <c r="N830" i="1" s="1"/>
  <c r="O830" i="1" s="1"/>
  <c r="Q830" i="1" s="1"/>
  <c r="K831" i="1"/>
  <c r="J1154" i="1"/>
  <c r="I896" i="1"/>
  <c r="G897" i="1"/>
  <c r="T899" i="1" l="1"/>
  <c r="P899" i="1"/>
  <c r="R899" i="1" s="1"/>
  <c r="S899" i="1" s="1"/>
  <c r="U899" i="1"/>
  <c r="A900" i="1"/>
  <c r="D900" i="1" s="1"/>
  <c r="E900" i="1" s="1"/>
  <c r="B899" i="1"/>
  <c r="R898" i="1"/>
  <c r="S898" i="1" s="1"/>
  <c r="C899" i="1" s="1"/>
  <c r="H899" i="1"/>
  <c r="F899" i="1"/>
  <c r="L831" i="1"/>
  <c r="M831" i="1" s="1"/>
  <c r="N831" i="1" s="1"/>
  <c r="O831" i="1" s="1"/>
  <c r="Q831" i="1" s="1"/>
  <c r="K832" i="1"/>
  <c r="J1155" i="1"/>
  <c r="I897" i="1"/>
  <c r="G898" i="1"/>
  <c r="C900" i="1" l="1"/>
  <c r="U900" i="1"/>
  <c r="T900" i="1"/>
  <c r="A901" i="1"/>
  <c r="D901" i="1" s="1"/>
  <c r="E901" i="1" s="1"/>
  <c r="P900" i="1"/>
  <c r="B900" i="1"/>
  <c r="F900" i="1"/>
  <c r="L832" i="1"/>
  <c r="M832" i="1" s="1"/>
  <c r="N832" i="1" s="1"/>
  <c r="O832" i="1" s="1"/>
  <c r="Q832" i="1" s="1"/>
  <c r="K833" i="1"/>
  <c r="J1156" i="1"/>
  <c r="I898" i="1"/>
  <c r="G899" i="1"/>
  <c r="H900" i="1" s="1"/>
  <c r="U901" i="1" l="1"/>
  <c r="T901" i="1"/>
  <c r="A902" i="1"/>
  <c r="D902" i="1" s="1"/>
  <c r="E902" i="1" s="1"/>
  <c r="R900" i="1"/>
  <c r="S900" i="1" s="1"/>
  <c r="C901" i="1" s="1"/>
  <c r="P901" i="1"/>
  <c r="B901" i="1"/>
  <c r="F901" i="1"/>
  <c r="L833" i="1"/>
  <c r="M833" i="1" s="1"/>
  <c r="N833" i="1" s="1"/>
  <c r="O833" i="1" s="1"/>
  <c r="Q833" i="1" s="1"/>
  <c r="K834" i="1"/>
  <c r="I899" i="1"/>
  <c r="G900" i="1"/>
  <c r="H901" i="1" s="1"/>
  <c r="J1157" i="1"/>
  <c r="U902" i="1" l="1"/>
  <c r="T902" i="1"/>
  <c r="R901" i="1"/>
  <c r="S901" i="1" s="1"/>
  <c r="C902" i="1" s="1"/>
  <c r="A903" i="1"/>
  <c r="D903" i="1" s="1"/>
  <c r="E903" i="1" s="1"/>
  <c r="B902" i="1"/>
  <c r="P902" i="1"/>
  <c r="F902" i="1"/>
  <c r="L834" i="1"/>
  <c r="M834" i="1" s="1"/>
  <c r="N834" i="1" s="1"/>
  <c r="O834" i="1" s="1"/>
  <c r="Q834" i="1" s="1"/>
  <c r="K835" i="1"/>
  <c r="I900" i="1"/>
  <c r="G901" i="1"/>
  <c r="H902" i="1" s="1"/>
  <c r="J1158" i="1"/>
  <c r="U903" i="1" l="1"/>
  <c r="H903" i="1"/>
  <c r="P903" i="1"/>
  <c r="R903" i="1" s="1"/>
  <c r="S903" i="1" s="1"/>
  <c r="A904" i="1"/>
  <c r="D904" i="1" s="1"/>
  <c r="E904" i="1" s="1"/>
  <c r="R902" i="1"/>
  <c r="S902" i="1" s="1"/>
  <c r="C903" i="1" s="1"/>
  <c r="T903" i="1"/>
  <c r="B903" i="1"/>
  <c r="F903" i="1"/>
  <c r="L835" i="1"/>
  <c r="M835" i="1" s="1"/>
  <c r="N835" i="1" s="1"/>
  <c r="O835" i="1" s="1"/>
  <c r="Q835" i="1" s="1"/>
  <c r="K836" i="1"/>
  <c r="I901" i="1"/>
  <c r="G902" i="1"/>
  <c r="J1159" i="1"/>
  <c r="C904" i="1" l="1"/>
  <c r="U904" i="1"/>
  <c r="P904" i="1"/>
  <c r="B904" i="1"/>
  <c r="T904" i="1"/>
  <c r="A905" i="1"/>
  <c r="D905" i="1" s="1"/>
  <c r="E905" i="1" s="1"/>
  <c r="F904" i="1"/>
  <c r="L836" i="1"/>
  <c r="M836" i="1" s="1"/>
  <c r="N836" i="1" s="1"/>
  <c r="O836" i="1" s="1"/>
  <c r="Q836" i="1" s="1"/>
  <c r="K837" i="1"/>
  <c r="J1160" i="1"/>
  <c r="I902" i="1"/>
  <c r="G903" i="1"/>
  <c r="H904" i="1" s="1"/>
  <c r="T905" i="1" l="1"/>
  <c r="R904" i="1"/>
  <c r="S904" i="1" s="1"/>
  <c r="C905" i="1" s="1"/>
  <c r="H905" i="1"/>
  <c r="P905" i="1"/>
  <c r="B905" i="1"/>
  <c r="A906" i="1"/>
  <c r="D906" i="1" s="1"/>
  <c r="E906" i="1" s="1"/>
  <c r="U905" i="1"/>
  <c r="F905" i="1"/>
  <c r="L837" i="1"/>
  <c r="M837" i="1" s="1"/>
  <c r="N837" i="1" s="1"/>
  <c r="O837" i="1" s="1"/>
  <c r="Q837" i="1" s="1"/>
  <c r="K838" i="1"/>
  <c r="I903" i="1"/>
  <c r="G904" i="1"/>
  <c r="J1161" i="1"/>
  <c r="T906" i="1" l="1"/>
  <c r="R905" i="1"/>
  <c r="S905" i="1" s="1"/>
  <c r="C906" i="1" s="1"/>
  <c r="U906" i="1"/>
  <c r="H906" i="1"/>
  <c r="P906" i="1"/>
  <c r="R906" i="1" s="1"/>
  <c r="S906" i="1" s="1"/>
  <c r="B906" i="1"/>
  <c r="A907" i="1"/>
  <c r="D907" i="1" s="1"/>
  <c r="E907" i="1" s="1"/>
  <c r="F906" i="1"/>
  <c r="L838" i="1"/>
  <c r="M838" i="1" s="1"/>
  <c r="N838" i="1" s="1"/>
  <c r="O838" i="1" s="1"/>
  <c r="Q838" i="1" s="1"/>
  <c r="K839" i="1"/>
  <c r="I904" i="1"/>
  <c r="G905" i="1"/>
  <c r="J1162" i="1"/>
  <c r="C907" i="1" l="1"/>
  <c r="H907" i="1"/>
  <c r="A908" i="1"/>
  <c r="D908" i="1" s="1"/>
  <c r="E908" i="1" s="1"/>
  <c r="B907" i="1"/>
  <c r="P907" i="1"/>
  <c r="R907" i="1" s="1"/>
  <c r="S907" i="1" s="1"/>
  <c r="U907" i="1"/>
  <c r="T907" i="1"/>
  <c r="F907" i="1"/>
  <c r="L839" i="1"/>
  <c r="M839" i="1" s="1"/>
  <c r="N839" i="1" s="1"/>
  <c r="O839" i="1" s="1"/>
  <c r="Q839" i="1" s="1"/>
  <c r="K840" i="1"/>
  <c r="J1163" i="1"/>
  <c r="I905" i="1"/>
  <c r="G906" i="1"/>
  <c r="C908" i="1" l="1"/>
  <c r="U908" i="1"/>
  <c r="P908" i="1"/>
  <c r="B908" i="1"/>
  <c r="A909" i="1"/>
  <c r="D909" i="1" s="1"/>
  <c r="E909" i="1" s="1"/>
  <c r="T908" i="1"/>
  <c r="F908" i="1"/>
  <c r="L840" i="1"/>
  <c r="M840" i="1" s="1"/>
  <c r="N840" i="1" s="1"/>
  <c r="O840" i="1" s="1"/>
  <c r="Q840" i="1" s="1"/>
  <c r="K841" i="1"/>
  <c r="I906" i="1"/>
  <c r="G907" i="1"/>
  <c r="H908" i="1" s="1"/>
  <c r="J1164" i="1"/>
  <c r="U909" i="1" l="1"/>
  <c r="H909" i="1"/>
  <c r="T909" i="1"/>
  <c r="R908" i="1"/>
  <c r="S908" i="1" s="1"/>
  <c r="C909" i="1" s="1"/>
  <c r="A910" i="1"/>
  <c r="D910" i="1" s="1"/>
  <c r="E910" i="1" s="1"/>
  <c r="P909" i="1"/>
  <c r="B909" i="1"/>
  <c r="F909" i="1"/>
  <c r="L841" i="1"/>
  <c r="M841" i="1" s="1"/>
  <c r="N841" i="1" s="1"/>
  <c r="O841" i="1" s="1"/>
  <c r="Q841" i="1" s="1"/>
  <c r="K842" i="1"/>
  <c r="J1165" i="1"/>
  <c r="I907" i="1"/>
  <c r="G908" i="1"/>
  <c r="U910" i="1" l="1"/>
  <c r="T910" i="1"/>
  <c r="H910" i="1"/>
  <c r="A911" i="1"/>
  <c r="D911" i="1" s="1"/>
  <c r="E911" i="1" s="1"/>
  <c r="P910" i="1"/>
  <c r="B910" i="1"/>
  <c r="R909" i="1"/>
  <c r="S909" i="1" s="1"/>
  <c r="C910" i="1" s="1"/>
  <c r="F910" i="1"/>
  <c r="L842" i="1"/>
  <c r="M842" i="1" s="1"/>
  <c r="N842" i="1" s="1"/>
  <c r="O842" i="1" s="1"/>
  <c r="Q842" i="1" s="1"/>
  <c r="K843" i="1"/>
  <c r="J1166" i="1"/>
  <c r="I908" i="1"/>
  <c r="G909" i="1"/>
  <c r="T911" i="1" l="1"/>
  <c r="R910" i="1"/>
  <c r="S910" i="1" s="1"/>
  <c r="C911" i="1" s="1"/>
  <c r="P911" i="1"/>
  <c r="B911" i="1"/>
  <c r="A912" i="1"/>
  <c r="D912" i="1" s="1"/>
  <c r="E912" i="1" s="1"/>
  <c r="U911" i="1"/>
  <c r="H911" i="1"/>
  <c r="F911" i="1"/>
  <c r="L843" i="1"/>
  <c r="M843" i="1" s="1"/>
  <c r="N843" i="1" s="1"/>
  <c r="O843" i="1" s="1"/>
  <c r="Q843" i="1" s="1"/>
  <c r="K844" i="1"/>
  <c r="I909" i="1"/>
  <c r="G910" i="1"/>
  <c r="J1167" i="1"/>
  <c r="T912" i="1" l="1"/>
  <c r="U912" i="1"/>
  <c r="R911" i="1"/>
  <c r="S911" i="1" s="1"/>
  <c r="C912" i="1" s="1"/>
  <c r="A913" i="1"/>
  <c r="D913" i="1" s="1"/>
  <c r="E913" i="1" s="1"/>
  <c r="P912" i="1"/>
  <c r="B912" i="1"/>
  <c r="F912" i="1"/>
  <c r="L844" i="1"/>
  <c r="M844" i="1" s="1"/>
  <c r="N844" i="1" s="1"/>
  <c r="O844" i="1" s="1"/>
  <c r="Q844" i="1" s="1"/>
  <c r="K845" i="1"/>
  <c r="J1168" i="1"/>
  <c r="I910" i="1"/>
  <c r="G911" i="1"/>
  <c r="H912" i="1" s="1"/>
  <c r="U913" i="1" l="1"/>
  <c r="R912" i="1"/>
  <c r="S912" i="1" s="1"/>
  <c r="C913" i="1" s="1"/>
  <c r="T913" i="1"/>
  <c r="A914" i="1"/>
  <c r="D914" i="1" s="1"/>
  <c r="E914" i="1" s="1"/>
  <c r="P913" i="1"/>
  <c r="R913" i="1" s="1"/>
  <c r="B913" i="1"/>
  <c r="F913" i="1"/>
  <c r="L845" i="1"/>
  <c r="M845" i="1" s="1"/>
  <c r="N845" i="1" s="1"/>
  <c r="O845" i="1" s="1"/>
  <c r="Q845" i="1" s="1"/>
  <c r="K846" i="1"/>
  <c r="I911" i="1"/>
  <c r="G912" i="1"/>
  <c r="H913" i="1" s="1"/>
  <c r="J1169" i="1"/>
  <c r="S913" i="1" l="1"/>
  <c r="C914" i="1" s="1"/>
  <c r="T914" i="1"/>
  <c r="A915" i="1"/>
  <c r="D915" i="1" s="1"/>
  <c r="E915" i="1" s="1"/>
  <c r="P914" i="1"/>
  <c r="U914" i="1"/>
  <c r="B914" i="1"/>
  <c r="F914" i="1"/>
  <c r="L846" i="1"/>
  <c r="M846" i="1" s="1"/>
  <c r="N846" i="1" s="1"/>
  <c r="O846" i="1" s="1"/>
  <c r="Q846" i="1" s="1"/>
  <c r="K847" i="1"/>
  <c r="J1170" i="1"/>
  <c r="I912" i="1"/>
  <c r="G913" i="1"/>
  <c r="H914" i="1" s="1"/>
  <c r="U915" i="1" l="1"/>
  <c r="B915" i="1"/>
  <c r="R914" i="1"/>
  <c r="S914" i="1" s="1"/>
  <c r="C915" i="1" s="1"/>
  <c r="T915" i="1"/>
  <c r="A916" i="1"/>
  <c r="D916" i="1" s="1"/>
  <c r="E916" i="1" s="1"/>
  <c r="H915" i="1"/>
  <c r="P915" i="1"/>
  <c r="F915" i="1"/>
  <c r="L847" i="1"/>
  <c r="M847" i="1" s="1"/>
  <c r="N847" i="1" s="1"/>
  <c r="O847" i="1" s="1"/>
  <c r="Q847" i="1" s="1"/>
  <c r="K848" i="1"/>
  <c r="J1171" i="1"/>
  <c r="I913" i="1"/>
  <c r="G914" i="1"/>
  <c r="T916" i="1" l="1"/>
  <c r="H916" i="1"/>
  <c r="R915" i="1"/>
  <c r="S915" i="1" s="1"/>
  <c r="C916" i="1" s="1"/>
  <c r="U916" i="1"/>
  <c r="P916" i="1"/>
  <c r="R916" i="1" s="1"/>
  <c r="S916" i="1" s="1"/>
  <c r="B916" i="1"/>
  <c r="A917" i="1"/>
  <c r="D917" i="1" s="1"/>
  <c r="E917" i="1" s="1"/>
  <c r="F916" i="1"/>
  <c r="L848" i="1"/>
  <c r="M848" i="1" s="1"/>
  <c r="N848" i="1" s="1"/>
  <c r="O848" i="1" s="1"/>
  <c r="Q848" i="1" s="1"/>
  <c r="K849" i="1"/>
  <c r="I914" i="1"/>
  <c r="G915" i="1"/>
  <c r="J1172" i="1"/>
  <c r="C917" i="1" l="1"/>
  <c r="U917" i="1"/>
  <c r="H917" i="1"/>
  <c r="P917" i="1"/>
  <c r="A918" i="1"/>
  <c r="D918" i="1" s="1"/>
  <c r="E918" i="1" s="1"/>
  <c r="T917" i="1"/>
  <c r="B917" i="1"/>
  <c r="F917" i="1"/>
  <c r="L849" i="1"/>
  <c r="M849" i="1" s="1"/>
  <c r="N849" i="1" s="1"/>
  <c r="O849" i="1" s="1"/>
  <c r="Q849" i="1" s="1"/>
  <c r="K850" i="1"/>
  <c r="J1173" i="1"/>
  <c r="I915" i="1"/>
  <c r="G916" i="1"/>
  <c r="U918" i="1" l="1"/>
  <c r="B918" i="1"/>
  <c r="R917" i="1"/>
  <c r="S917" i="1" s="1"/>
  <c r="C918" i="1" s="1"/>
  <c r="H918" i="1"/>
  <c r="A919" i="1"/>
  <c r="D919" i="1" s="1"/>
  <c r="E919" i="1" s="1"/>
  <c r="P918" i="1"/>
  <c r="R918" i="1" s="1"/>
  <c r="S918" i="1" s="1"/>
  <c r="T918" i="1"/>
  <c r="F918" i="1"/>
  <c r="L850" i="1"/>
  <c r="M850" i="1" s="1"/>
  <c r="N850" i="1" s="1"/>
  <c r="O850" i="1" s="1"/>
  <c r="Q850" i="1" s="1"/>
  <c r="K851" i="1"/>
  <c r="I916" i="1"/>
  <c r="G917" i="1"/>
  <c r="J1174" i="1"/>
  <c r="C919" i="1" l="1"/>
  <c r="U919" i="1"/>
  <c r="H919" i="1"/>
  <c r="P919" i="1"/>
  <c r="B919" i="1"/>
  <c r="A920" i="1"/>
  <c r="D920" i="1" s="1"/>
  <c r="E920" i="1" s="1"/>
  <c r="T919" i="1"/>
  <c r="F919" i="1"/>
  <c r="L851" i="1"/>
  <c r="M851" i="1" s="1"/>
  <c r="N851" i="1" s="1"/>
  <c r="O851" i="1" s="1"/>
  <c r="Q851" i="1" s="1"/>
  <c r="K852" i="1"/>
  <c r="J1175" i="1"/>
  <c r="I917" i="1"/>
  <c r="G918" i="1"/>
  <c r="U920" i="1" l="1"/>
  <c r="B920" i="1"/>
  <c r="R919" i="1"/>
  <c r="S919" i="1" s="1"/>
  <c r="C920" i="1" s="1"/>
  <c r="A921" i="1"/>
  <c r="D921" i="1" s="1"/>
  <c r="E921" i="1" s="1"/>
  <c r="T920" i="1"/>
  <c r="P920" i="1"/>
  <c r="F920" i="1"/>
  <c r="L852" i="1"/>
  <c r="M852" i="1" s="1"/>
  <c r="N852" i="1" s="1"/>
  <c r="O852" i="1" s="1"/>
  <c r="Q852" i="1" s="1"/>
  <c r="K853" i="1"/>
  <c r="I918" i="1"/>
  <c r="G919" i="1"/>
  <c r="H920" i="1" s="1"/>
  <c r="J1176" i="1"/>
  <c r="T921" i="1" l="1"/>
  <c r="H921" i="1"/>
  <c r="B921" i="1"/>
  <c r="A922" i="1"/>
  <c r="D922" i="1" s="1"/>
  <c r="E922" i="1" s="1"/>
  <c r="R920" i="1"/>
  <c r="S920" i="1" s="1"/>
  <c r="C921" i="1" s="1"/>
  <c r="U921" i="1"/>
  <c r="P921" i="1"/>
  <c r="R921" i="1" s="1"/>
  <c r="S921" i="1" s="1"/>
  <c r="F921" i="1"/>
  <c r="L853" i="1"/>
  <c r="M853" i="1" s="1"/>
  <c r="N853" i="1" s="1"/>
  <c r="O853" i="1" s="1"/>
  <c r="Q853" i="1" s="1"/>
  <c r="K854" i="1"/>
  <c r="J1177" i="1"/>
  <c r="I919" i="1"/>
  <c r="G920" i="1"/>
  <c r="C922" i="1" l="1"/>
  <c r="T922" i="1"/>
  <c r="U922" i="1"/>
  <c r="P922" i="1"/>
  <c r="B922" i="1"/>
  <c r="H922" i="1"/>
  <c r="A923" i="1"/>
  <c r="D923" i="1" s="1"/>
  <c r="E923" i="1" s="1"/>
  <c r="F922" i="1"/>
  <c r="L854" i="1"/>
  <c r="M854" i="1" s="1"/>
  <c r="N854" i="1" s="1"/>
  <c r="O854" i="1" s="1"/>
  <c r="Q854" i="1" s="1"/>
  <c r="K855" i="1"/>
  <c r="I920" i="1"/>
  <c r="G921" i="1"/>
  <c r="J1178" i="1"/>
  <c r="T923" i="1" l="1"/>
  <c r="A924" i="1"/>
  <c r="H923" i="1"/>
  <c r="R922" i="1"/>
  <c r="S922" i="1" s="1"/>
  <c r="C923" i="1" s="1"/>
  <c r="B923" i="1"/>
  <c r="U923" i="1"/>
  <c r="P923" i="1"/>
  <c r="F923" i="1"/>
  <c r="L855" i="1"/>
  <c r="M855" i="1" s="1"/>
  <c r="N855" i="1" s="1"/>
  <c r="O855" i="1" s="1"/>
  <c r="Q855" i="1" s="1"/>
  <c r="K856" i="1"/>
  <c r="I921" i="1"/>
  <c r="G922" i="1"/>
  <c r="J1179" i="1"/>
  <c r="D924" i="1" l="1"/>
  <c r="U924" i="1"/>
  <c r="T924" i="1"/>
  <c r="R923" i="1"/>
  <c r="S923" i="1" s="1"/>
  <c r="C924" i="1" s="1"/>
  <c r="A925" i="1"/>
  <c r="D925" i="1" s="1"/>
  <c r="E925" i="1" s="1"/>
  <c r="B924" i="1"/>
  <c r="P924" i="1"/>
  <c r="L856" i="1"/>
  <c r="M856" i="1" s="1"/>
  <c r="N856" i="1" s="1"/>
  <c r="O856" i="1" s="1"/>
  <c r="Q856" i="1" s="1"/>
  <c r="K857" i="1"/>
  <c r="I922" i="1"/>
  <c r="G923" i="1"/>
  <c r="H924" i="1" s="1"/>
  <c r="J1180" i="1"/>
  <c r="E924" i="1" l="1"/>
  <c r="F924" i="1" s="1"/>
  <c r="U925" i="1"/>
  <c r="T925" i="1"/>
  <c r="B925" i="1"/>
  <c r="P925" i="1"/>
  <c r="R924" i="1"/>
  <c r="S924" i="1" s="1"/>
  <c r="C925" i="1" s="1"/>
  <c r="A926" i="1"/>
  <c r="D926" i="1" s="1"/>
  <c r="E926" i="1" s="1"/>
  <c r="F925" i="1"/>
  <c r="L857" i="1"/>
  <c r="M857" i="1" s="1"/>
  <c r="N857" i="1" s="1"/>
  <c r="O857" i="1" s="1"/>
  <c r="Q857" i="1" s="1"/>
  <c r="K858" i="1"/>
  <c r="J1181" i="1"/>
  <c r="I923" i="1"/>
  <c r="G924" i="1"/>
  <c r="H925" i="1" s="1"/>
  <c r="U926" i="1" l="1"/>
  <c r="P926" i="1"/>
  <c r="B926" i="1"/>
  <c r="T926" i="1"/>
  <c r="R925" i="1"/>
  <c r="S925" i="1" s="1"/>
  <c r="C926" i="1" s="1"/>
  <c r="H926" i="1"/>
  <c r="A927" i="1"/>
  <c r="D927" i="1" s="1"/>
  <c r="E927" i="1" s="1"/>
  <c r="F926" i="1"/>
  <c r="L858" i="1"/>
  <c r="M858" i="1" s="1"/>
  <c r="N858" i="1" s="1"/>
  <c r="O858" i="1" s="1"/>
  <c r="Q858" i="1" s="1"/>
  <c r="K859" i="1"/>
  <c r="I924" i="1"/>
  <c r="G925" i="1"/>
  <c r="J1182" i="1"/>
  <c r="U927" i="1" l="1"/>
  <c r="A928" i="1"/>
  <c r="D928" i="1" s="1"/>
  <c r="E928" i="1" s="1"/>
  <c r="P927" i="1"/>
  <c r="R926" i="1"/>
  <c r="S926" i="1" s="1"/>
  <c r="C927" i="1" s="1"/>
  <c r="T927" i="1"/>
  <c r="B927" i="1"/>
  <c r="F927" i="1"/>
  <c r="L859" i="1"/>
  <c r="M859" i="1" s="1"/>
  <c r="N859" i="1" s="1"/>
  <c r="O859" i="1" s="1"/>
  <c r="Q859" i="1" s="1"/>
  <c r="K860" i="1"/>
  <c r="I925" i="1"/>
  <c r="G926" i="1"/>
  <c r="H927" i="1" s="1"/>
  <c r="J1183" i="1"/>
  <c r="H928" i="1" l="1"/>
  <c r="T928" i="1"/>
  <c r="R927" i="1"/>
  <c r="S927" i="1" s="1"/>
  <c r="C928" i="1" s="1"/>
  <c r="B928" i="1"/>
  <c r="U928" i="1"/>
  <c r="P928" i="1"/>
  <c r="R928" i="1" s="1"/>
  <c r="S928" i="1" s="1"/>
  <c r="A929" i="1"/>
  <c r="D929" i="1" s="1"/>
  <c r="E929" i="1" s="1"/>
  <c r="F928" i="1"/>
  <c r="L860" i="1"/>
  <c r="M860" i="1" s="1"/>
  <c r="N860" i="1" s="1"/>
  <c r="O860" i="1" s="1"/>
  <c r="Q860" i="1" s="1"/>
  <c r="K861" i="1"/>
  <c r="I926" i="1"/>
  <c r="G927" i="1"/>
  <c r="J1184" i="1"/>
  <c r="C929" i="1" l="1"/>
  <c r="U929" i="1"/>
  <c r="H929" i="1"/>
  <c r="P929" i="1"/>
  <c r="A930" i="1"/>
  <c r="D930" i="1" s="1"/>
  <c r="E930" i="1" s="1"/>
  <c r="B929" i="1"/>
  <c r="T929" i="1"/>
  <c r="F929" i="1"/>
  <c r="L861" i="1"/>
  <c r="M861" i="1" s="1"/>
  <c r="N861" i="1" s="1"/>
  <c r="O861" i="1" s="1"/>
  <c r="Q861" i="1" s="1"/>
  <c r="K862" i="1"/>
  <c r="J1185" i="1"/>
  <c r="I927" i="1"/>
  <c r="G928" i="1"/>
  <c r="U930" i="1" l="1"/>
  <c r="T930" i="1"/>
  <c r="H930" i="1"/>
  <c r="B930" i="1"/>
  <c r="R929" i="1"/>
  <c r="S929" i="1" s="1"/>
  <c r="C930" i="1" s="1"/>
  <c r="A931" i="1"/>
  <c r="D931" i="1" s="1"/>
  <c r="E931" i="1" s="1"/>
  <c r="P930" i="1"/>
  <c r="F930" i="1"/>
  <c r="L862" i="1"/>
  <c r="M862" i="1" s="1"/>
  <c r="N862" i="1" s="1"/>
  <c r="O862" i="1" s="1"/>
  <c r="Q862" i="1" s="1"/>
  <c r="K863" i="1"/>
  <c r="I928" i="1"/>
  <c r="G929" i="1"/>
  <c r="J1186" i="1"/>
  <c r="U931" i="1" l="1"/>
  <c r="T931" i="1"/>
  <c r="A932" i="1"/>
  <c r="D932" i="1" s="1"/>
  <c r="E932" i="1" s="1"/>
  <c r="B931" i="1"/>
  <c r="R930" i="1"/>
  <c r="S930" i="1" s="1"/>
  <c r="C931" i="1" s="1"/>
  <c r="P931" i="1"/>
  <c r="F931" i="1"/>
  <c r="L863" i="1"/>
  <c r="M863" i="1" s="1"/>
  <c r="N863" i="1" s="1"/>
  <c r="O863" i="1" s="1"/>
  <c r="Q863" i="1" s="1"/>
  <c r="K864" i="1"/>
  <c r="J1187" i="1"/>
  <c r="I929" i="1"/>
  <c r="G930" i="1"/>
  <c r="H931" i="1" s="1"/>
  <c r="T932" i="1" l="1"/>
  <c r="R931" i="1"/>
  <c r="S931" i="1" s="1"/>
  <c r="C932" i="1" s="1"/>
  <c r="B932" i="1"/>
  <c r="A933" i="1"/>
  <c r="D933" i="1" s="1"/>
  <c r="E933" i="1" s="1"/>
  <c r="U932" i="1"/>
  <c r="H932" i="1"/>
  <c r="P932" i="1"/>
  <c r="F932" i="1"/>
  <c r="L864" i="1"/>
  <c r="M864" i="1" s="1"/>
  <c r="N864" i="1" s="1"/>
  <c r="O864" i="1" s="1"/>
  <c r="Q864" i="1" s="1"/>
  <c r="K865" i="1"/>
  <c r="J1188" i="1"/>
  <c r="I930" i="1"/>
  <c r="G931" i="1"/>
  <c r="U933" i="1" l="1"/>
  <c r="H933" i="1"/>
  <c r="B933" i="1"/>
  <c r="P933" i="1"/>
  <c r="R933" i="1" s="1"/>
  <c r="A934" i="1"/>
  <c r="D934" i="1" s="1"/>
  <c r="E934" i="1" s="1"/>
  <c r="T933" i="1"/>
  <c r="R932" i="1"/>
  <c r="S932" i="1" s="1"/>
  <c r="C933" i="1" s="1"/>
  <c r="F933" i="1"/>
  <c r="L865" i="1"/>
  <c r="M865" i="1" s="1"/>
  <c r="N865" i="1" s="1"/>
  <c r="O865" i="1" s="1"/>
  <c r="Q865" i="1" s="1"/>
  <c r="K866" i="1"/>
  <c r="J1189" i="1"/>
  <c r="I931" i="1"/>
  <c r="G932" i="1"/>
  <c r="S933" i="1" l="1"/>
  <c r="C934" i="1" s="1"/>
  <c r="U934" i="1"/>
  <c r="A935" i="1"/>
  <c r="D935" i="1" s="1"/>
  <c r="E935" i="1" s="1"/>
  <c r="P934" i="1"/>
  <c r="R934" i="1" s="1"/>
  <c r="S934" i="1" s="1"/>
  <c r="B934" i="1"/>
  <c r="T934" i="1"/>
  <c r="F934" i="1"/>
  <c r="L866" i="1"/>
  <c r="M866" i="1" s="1"/>
  <c r="N866" i="1" s="1"/>
  <c r="O866" i="1" s="1"/>
  <c r="Q866" i="1" s="1"/>
  <c r="K867" i="1"/>
  <c r="I932" i="1"/>
  <c r="G933" i="1"/>
  <c r="H934" i="1" s="1"/>
  <c r="J1190" i="1"/>
  <c r="C935" i="1" l="1"/>
  <c r="H935" i="1"/>
  <c r="T935" i="1"/>
  <c r="U935" i="1"/>
  <c r="B935" i="1"/>
  <c r="A936" i="1"/>
  <c r="D936" i="1" s="1"/>
  <c r="E936" i="1" s="1"/>
  <c r="P935" i="1"/>
  <c r="F935" i="1"/>
  <c r="L867" i="1"/>
  <c r="M867" i="1" s="1"/>
  <c r="N867" i="1" s="1"/>
  <c r="O867" i="1" s="1"/>
  <c r="Q867" i="1" s="1"/>
  <c r="K868" i="1"/>
  <c r="I933" i="1"/>
  <c r="G934" i="1"/>
  <c r="J1191" i="1"/>
  <c r="U936" i="1" l="1"/>
  <c r="R935" i="1"/>
  <c r="S935" i="1" s="1"/>
  <c r="C936" i="1" s="1"/>
  <c r="T936" i="1"/>
  <c r="P936" i="1"/>
  <c r="B936" i="1"/>
  <c r="A937" i="1"/>
  <c r="D937" i="1" s="1"/>
  <c r="E937" i="1" s="1"/>
  <c r="F936" i="1"/>
  <c r="L868" i="1"/>
  <c r="M868" i="1" s="1"/>
  <c r="N868" i="1" s="1"/>
  <c r="O868" i="1" s="1"/>
  <c r="Q868" i="1" s="1"/>
  <c r="K869" i="1"/>
  <c r="I934" i="1"/>
  <c r="G935" i="1"/>
  <c r="H936" i="1" s="1"/>
  <c r="J1192" i="1"/>
  <c r="T937" i="1" l="1"/>
  <c r="H937" i="1"/>
  <c r="U937" i="1"/>
  <c r="A938" i="1"/>
  <c r="D938" i="1" s="1"/>
  <c r="E938" i="1" s="1"/>
  <c r="P937" i="1"/>
  <c r="R936" i="1"/>
  <c r="S936" i="1" s="1"/>
  <c r="C937" i="1" s="1"/>
  <c r="B937" i="1"/>
  <c r="F937" i="1"/>
  <c r="L869" i="1"/>
  <c r="M869" i="1" s="1"/>
  <c r="N869" i="1" s="1"/>
  <c r="O869" i="1" s="1"/>
  <c r="Q869" i="1" s="1"/>
  <c r="K870" i="1"/>
  <c r="J1193" i="1"/>
  <c r="I935" i="1"/>
  <c r="G936" i="1"/>
  <c r="U938" i="1" l="1"/>
  <c r="H938" i="1"/>
  <c r="T938" i="1"/>
  <c r="B938" i="1"/>
  <c r="R937" i="1"/>
  <c r="S937" i="1" s="1"/>
  <c r="C938" i="1" s="1"/>
  <c r="P938" i="1"/>
  <c r="A939" i="1"/>
  <c r="D939" i="1" s="1"/>
  <c r="E939" i="1" s="1"/>
  <c r="F938" i="1"/>
  <c r="L870" i="1"/>
  <c r="M870" i="1" s="1"/>
  <c r="N870" i="1" s="1"/>
  <c r="O870" i="1" s="1"/>
  <c r="Q870" i="1" s="1"/>
  <c r="K871" i="1"/>
  <c r="I936" i="1"/>
  <c r="G937" i="1"/>
  <c r="J1194" i="1"/>
  <c r="T939" i="1" l="1"/>
  <c r="H939" i="1"/>
  <c r="B939" i="1"/>
  <c r="R938" i="1"/>
  <c r="S938" i="1" s="1"/>
  <c r="C939" i="1" s="1"/>
  <c r="A940" i="1"/>
  <c r="D940" i="1" s="1"/>
  <c r="E940" i="1" s="1"/>
  <c r="P939" i="1"/>
  <c r="U939" i="1"/>
  <c r="F939" i="1"/>
  <c r="L871" i="1"/>
  <c r="M871" i="1" s="1"/>
  <c r="N871" i="1" s="1"/>
  <c r="O871" i="1" s="1"/>
  <c r="Q871" i="1" s="1"/>
  <c r="K872" i="1"/>
  <c r="J1195" i="1"/>
  <c r="I937" i="1"/>
  <c r="G938" i="1"/>
  <c r="T940" i="1" l="1"/>
  <c r="A941" i="1"/>
  <c r="D941" i="1" s="1"/>
  <c r="E941" i="1" s="1"/>
  <c r="R939" i="1"/>
  <c r="S939" i="1" s="1"/>
  <c r="C940" i="1" s="1"/>
  <c r="U940" i="1"/>
  <c r="H940" i="1"/>
  <c r="P940" i="1"/>
  <c r="B940" i="1"/>
  <c r="F940" i="1"/>
  <c r="L872" i="1"/>
  <c r="M872" i="1" s="1"/>
  <c r="N872" i="1" s="1"/>
  <c r="O872" i="1" s="1"/>
  <c r="Q872" i="1" s="1"/>
  <c r="K873" i="1"/>
  <c r="J1196" i="1"/>
  <c r="I938" i="1"/>
  <c r="G939" i="1"/>
  <c r="T941" i="1" l="1"/>
  <c r="R940" i="1"/>
  <c r="S940" i="1" s="1"/>
  <c r="C941" i="1" s="1"/>
  <c r="H941" i="1"/>
  <c r="B941" i="1"/>
  <c r="A942" i="1"/>
  <c r="D942" i="1" s="1"/>
  <c r="E942" i="1" s="1"/>
  <c r="P941" i="1"/>
  <c r="U941" i="1"/>
  <c r="F941" i="1"/>
  <c r="L873" i="1"/>
  <c r="M873" i="1" s="1"/>
  <c r="N873" i="1" s="1"/>
  <c r="O873" i="1" s="1"/>
  <c r="Q873" i="1" s="1"/>
  <c r="K874" i="1"/>
  <c r="I939" i="1"/>
  <c r="G940" i="1"/>
  <c r="J1197" i="1"/>
  <c r="T942" i="1" l="1"/>
  <c r="B942" i="1"/>
  <c r="H942" i="1"/>
  <c r="U942" i="1"/>
  <c r="A943" i="1"/>
  <c r="D943" i="1" s="1"/>
  <c r="E943" i="1" s="1"/>
  <c r="R941" i="1"/>
  <c r="S941" i="1" s="1"/>
  <c r="C942" i="1" s="1"/>
  <c r="P942" i="1"/>
  <c r="R942" i="1" s="1"/>
  <c r="S942" i="1" s="1"/>
  <c r="F942" i="1"/>
  <c r="L874" i="1"/>
  <c r="M874" i="1" s="1"/>
  <c r="N874" i="1" s="1"/>
  <c r="O874" i="1" s="1"/>
  <c r="Q874" i="1" s="1"/>
  <c r="K875" i="1"/>
  <c r="I940" i="1"/>
  <c r="G941" i="1"/>
  <c r="J1198" i="1"/>
  <c r="C943" i="1" l="1"/>
  <c r="P943" i="1"/>
  <c r="U943" i="1"/>
  <c r="T943" i="1"/>
  <c r="B943" i="1"/>
  <c r="A944" i="1"/>
  <c r="D944" i="1" s="1"/>
  <c r="E944" i="1" s="1"/>
  <c r="F943" i="1"/>
  <c r="L875" i="1"/>
  <c r="M875" i="1" s="1"/>
  <c r="N875" i="1" s="1"/>
  <c r="O875" i="1" s="1"/>
  <c r="Q875" i="1" s="1"/>
  <c r="K876" i="1"/>
  <c r="J1199" i="1"/>
  <c r="I941" i="1"/>
  <c r="G942" i="1"/>
  <c r="H943" i="1" s="1"/>
  <c r="U944" i="1" l="1"/>
  <c r="H944" i="1"/>
  <c r="A945" i="1"/>
  <c r="D945" i="1" s="1"/>
  <c r="E945" i="1" s="1"/>
  <c r="P944" i="1"/>
  <c r="B944" i="1"/>
  <c r="T944" i="1"/>
  <c r="R943" i="1"/>
  <c r="S943" i="1" s="1"/>
  <c r="C944" i="1" s="1"/>
  <c r="F944" i="1"/>
  <c r="L876" i="1"/>
  <c r="M876" i="1" s="1"/>
  <c r="N876" i="1" s="1"/>
  <c r="O876" i="1" s="1"/>
  <c r="Q876" i="1" s="1"/>
  <c r="K877" i="1"/>
  <c r="I942" i="1"/>
  <c r="G943" i="1"/>
  <c r="J1200" i="1"/>
  <c r="U945" i="1" l="1"/>
  <c r="A946" i="1"/>
  <c r="D946" i="1" s="1"/>
  <c r="E946" i="1" s="1"/>
  <c r="B945" i="1"/>
  <c r="T945" i="1"/>
  <c r="H945" i="1"/>
  <c r="R944" i="1"/>
  <c r="S944" i="1" s="1"/>
  <c r="C945" i="1" s="1"/>
  <c r="P945" i="1"/>
  <c r="R945" i="1" s="1"/>
  <c r="S945" i="1" s="1"/>
  <c r="F945" i="1"/>
  <c r="L877" i="1"/>
  <c r="M877" i="1" s="1"/>
  <c r="N877" i="1" s="1"/>
  <c r="O877" i="1" s="1"/>
  <c r="Q877" i="1" s="1"/>
  <c r="K878" i="1"/>
  <c r="I943" i="1"/>
  <c r="G944" i="1"/>
  <c r="J1201" i="1"/>
  <c r="C946" i="1" l="1"/>
  <c r="T946" i="1"/>
  <c r="U946" i="1"/>
  <c r="B946" i="1"/>
  <c r="A947" i="1"/>
  <c r="D947" i="1" s="1"/>
  <c r="E947" i="1" s="1"/>
  <c r="P946" i="1"/>
  <c r="R946" i="1" s="1"/>
  <c r="S946" i="1" s="1"/>
  <c r="F946" i="1"/>
  <c r="L878" i="1"/>
  <c r="M878" i="1" s="1"/>
  <c r="N878" i="1" s="1"/>
  <c r="O878" i="1" s="1"/>
  <c r="Q878" i="1" s="1"/>
  <c r="K879" i="1"/>
  <c r="J1202" i="1"/>
  <c r="I944" i="1"/>
  <c r="G945" i="1"/>
  <c r="H946" i="1" s="1"/>
  <c r="C947" i="1" l="1"/>
  <c r="U947" i="1"/>
  <c r="T947" i="1"/>
  <c r="A948" i="1"/>
  <c r="D948" i="1" s="1"/>
  <c r="E948" i="1" s="1"/>
  <c r="P947" i="1"/>
  <c r="R947" i="1" s="1"/>
  <c r="S947" i="1" s="1"/>
  <c r="B947" i="1"/>
  <c r="F947" i="1"/>
  <c r="L879" i="1"/>
  <c r="M879" i="1" s="1"/>
  <c r="N879" i="1" s="1"/>
  <c r="O879" i="1" s="1"/>
  <c r="Q879" i="1" s="1"/>
  <c r="K880" i="1"/>
  <c r="I945" i="1"/>
  <c r="G946" i="1"/>
  <c r="H947" i="1" s="1"/>
  <c r="J1203" i="1"/>
  <c r="C948" i="1" l="1"/>
  <c r="U948" i="1"/>
  <c r="H948" i="1"/>
  <c r="T948" i="1"/>
  <c r="B948" i="1"/>
  <c r="A949" i="1"/>
  <c r="D949" i="1" s="1"/>
  <c r="E949" i="1" s="1"/>
  <c r="P948" i="1"/>
  <c r="R948" i="1" s="1"/>
  <c r="S948" i="1" s="1"/>
  <c r="F948" i="1"/>
  <c r="L880" i="1"/>
  <c r="M880" i="1" s="1"/>
  <c r="N880" i="1" s="1"/>
  <c r="O880" i="1" s="1"/>
  <c r="Q880" i="1" s="1"/>
  <c r="K881" i="1"/>
  <c r="I946" i="1"/>
  <c r="G947" i="1"/>
  <c r="J1204" i="1"/>
  <c r="C949" i="1" l="1"/>
  <c r="U949" i="1"/>
  <c r="B949" i="1"/>
  <c r="P949" i="1"/>
  <c r="A950" i="1"/>
  <c r="D950" i="1" s="1"/>
  <c r="E950" i="1" s="1"/>
  <c r="T949" i="1"/>
  <c r="F949" i="1"/>
  <c r="L881" i="1"/>
  <c r="M881" i="1" s="1"/>
  <c r="N881" i="1" s="1"/>
  <c r="O881" i="1" s="1"/>
  <c r="Q881" i="1" s="1"/>
  <c r="K882" i="1"/>
  <c r="I947" i="1"/>
  <c r="G948" i="1"/>
  <c r="H949" i="1" s="1"/>
  <c r="J1205" i="1"/>
  <c r="U950" i="1" l="1"/>
  <c r="H950" i="1"/>
  <c r="P950" i="1"/>
  <c r="A951" i="1"/>
  <c r="D951" i="1" s="1"/>
  <c r="E951" i="1" s="1"/>
  <c r="T950" i="1"/>
  <c r="R949" i="1"/>
  <c r="S949" i="1" s="1"/>
  <c r="C950" i="1" s="1"/>
  <c r="B950" i="1"/>
  <c r="F950" i="1"/>
  <c r="L882" i="1"/>
  <c r="M882" i="1" s="1"/>
  <c r="N882" i="1" s="1"/>
  <c r="O882" i="1" s="1"/>
  <c r="Q882" i="1" s="1"/>
  <c r="K883" i="1"/>
  <c r="I948" i="1"/>
  <c r="G949" i="1"/>
  <c r="J1206" i="1"/>
  <c r="H951" i="1" l="1"/>
  <c r="T951" i="1"/>
  <c r="U951" i="1"/>
  <c r="R950" i="1"/>
  <c r="S950" i="1" s="1"/>
  <c r="C951" i="1" s="1"/>
  <c r="P951" i="1"/>
  <c r="B951" i="1"/>
  <c r="A952" i="1"/>
  <c r="D952" i="1" s="1"/>
  <c r="E952" i="1" s="1"/>
  <c r="F951" i="1"/>
  <c r="L883" i="1"/>
  <c r="M883" i="1" s="1"/>
  <c r="N883" i="1" s="1"/>
  <c r="O883" i="1" s="1"/>
  <c r="Q883" i="1" s="1"/>
  <c r="K884" i="1"/>
  <c r="I949" i="1"/>
  <c r="G950" i="1"/>
  <c r="J1207" i="1"/>
  <c r="U952" i="1" l="1"/>
  <c r="A953" i="1"/>
  <c r="D953" i="1" s="1"/>
  <c r="E953" i="1" s="1"/>
  <c r="P952" i="1"/>
  <c r="R952" i="1" s="1"/>
  <c r="S952" i="1" s="1"/>
  <c r="B952" i="1"/>
  <c r="T952" i="1"/>
  <c r="R951" i="1"/>
  <c r="S951" i="1" s="1"/>
  <c r="C952" i="1" s="1"/>
  <c r="F952" i="1"/>
  <c r="L884" i="1"/>
  <c r="M884" i="1" s="1"/>
  <c r="N884" i="1" s="1"/>
  <c r="O884" i="1" s="1"/>
  <c r="Q884" i="1" s="1"/>
  <c r="K885" i="1"/>
  <c r="I950" i="1"/>
  <c r="G951" i="1"/>
  <c r="H952" i="1" s="1"/>
  <c r="J1208" i="1"/>
  <c r="H953" i="1" l="1"/>
  <c r="C953" i="1"/>
  <c r="U953" i="1"/>
  <c r="B953" i="1"/>
  <c r="A954" i="1"/>
  <c r="D954" i="1" s="1"/>
  <c r="E954" i="1" s="1"/>
  <c r="P953" i="1"/>
  <c r="T953" i="1"/>
  <c r="F953" i="1"/>
  <c r="L885" i="1"/>
  <c r="M885" i="1" s="1"/>
  <c r="N885" i="1" s="1"/>
  <c r="O885" i="1" s="1"/>
  <c r="Q885" i="1" s="1"/>
  <c r="K886" i="1"/>
  <c r="J1209" i="1"/>
  <c r="I951" i="1"/>
  <c r="G952" i="1"/>
  <c r="H954" i="1" l="1"/>
  <c r="B954" i="1"/>
  <c r="R953" i="1"/>
  <c r="S953" i="1" s="1"/>
  <c r="C954" i="1" s="1"/>
  <c r="P954" i="1"/>
  <c r="R954" i="1" s="1"/>
  <c r="S954" i="1" s="1"/>
  <c r="U954" i="1"/>
  <c r="T954" i="1"/>
  <c r="A955" i="1"/>
  <c r="D955" i="1" s="1"/>
  <c r="E955" i="1" s="1"/>
  <c r="F954" i="1"/>
  <c r="L886" i="1"/>
  <c r="M886" i="1" s="1"/>
  <c r="N886" i="1" s="1"/>
  <c r="O886" i="1" s="1"/>
  <c r="Q886" i="1" s="1"/>
  <c r="K887" i="1"/>
  <c r="I952" i="1"/>
  <c r="G953" i="1"/>
  <c r="J1210" i="1"/>
  <c r="C955" i="1" l="1"/>
  <c r="H955" i="1"/>
  <c r="T955" i="1"/>
  <c r="U955" i="1"/>
  <c r="A956" i="1"/>
  <c r="D956" i="1" s="1"/>
  <c r="E956" i="1" s="1"/>
  <c r="P955" i="1"/>
  <c r="R955" i="1" s="1"/>
  <c r="B955" i="1"/>
  <c r="F955" i="1"/>
  <c r="L887" i="1"/>
  <c r="M887" i="1" s="1"/>
  <c r="N887" i="1" s="1"/>
  <c r="O887" i="1" s="1"/>
  <c r="Q887" i="1" s="1"/>
  <c r="K888" i="1"/>
  <c r="I953" i="1"/>
  <c r="G954" i="1"/>
  <c r="J1211" i="1"/>
  <c r="S955" i="1" l="1"/>
  <c r="C956" i="1"/>
  <c r="P956" i="1"/>
  <c r="U956" i="1"/>
  <c r="T956" i="1"/>
  <c r="B956" i="1"/>
  <c r="A957" i="1"/>
  <c r="D957" i="1" s="1"/>
  <c r="E957" i="1" s="1"/>
  <c r="F956" i="1"/>
  <c r="L888" i="1"/>
  <c r="M888" i="1" s="1"/>
  <c r="N888" i="1" s="1"/>
  <c r="O888" i="1" s="1"/>
  <c r="Q888" i="1" s="1"/>
  <c r="K889" i="1"/>
  <c r="I954" i="1"/>
  <c r="G955" i="1"/>
  <c r="H956" i="1" s="1"/>
  <c r="J1212" i="1"/>
  <c r="T957" i="1" l="1"/>
  <c r="R956" i="1"/>
  <c r="S956" i="1" s="1"/>
  <c r="C957" i="1" s="1"/>
  <c r="U957" i="1"/>
  <c r="B957" i="1"/>
  <c r="P957" i="1"/>
  <c r="A958" i="1"/>
  <c r="D958" i="1" s="1"/>
  <c r="E958" i="1" s="1"/>
  <c r="F957" i="1"/>
  <c r="L889" i="1"/>
  <c r="M889" i="1" s="1"/>
  <c r="N889" i="1" s="1"/>
  <c r="O889" i="1" s="1"/>
  <c r="Q889" i="1" s="1"/>
  <c r="K890" i="1"/>
  <c r="I955" i="1"/>
  <c r="G956" i="1"/>
  <c r="H957" i="1" s="1"/>
  <c r="J1213" i="1"/>
  <c r="U958" i="1" l="1"/>
  <c r="A959" i="1"/>
  <c r="D959" i="1" s="1"/>
  <c r="E959" i="1" s="1"/>
  <c r="T958" i="1"/>
  <c r="R957" i="1"/>
  <c r="S957" i="1" s="1"/>
  <c r="C958" i="1" s="1"/>
  <c r="P958" i="1"/>
  <c r="R958" i="1" s="1"/>
  <c r="S958" i="1" s="1"/>
  <c r="B958" i="1"/>
  <c r="F958" i="1"/>
  <c r="L890" i="1"/>
  <c r="M890" i="1" s="1"/>
  <c r="N890" i="1" s="1"/>
  <c r="O890" i="1" s="1"/>
  <c r="Q890" i="1" s="1"/>
  <c r="K891" i="1"/>
  <c r="I956" i="1"/>
  <c r="G957" i="1"/>
  <c r="H958" i="1" s="1"/>
  <c r="J1214" i="1"/>
  <c r="C959" i="1" l="1"/>
  <c r="H959" i="1"/>
  <c r="T959" i="1"/>
  <c r="A960" i="1"/>
  <c r="D960" i="1" s="1"/>
  <c r="E960" i="1" s="1"/>
  <c r="P959" i="1"/>
  <c r="B959" i="1"/>
  <c r="U959" i="1"/>
  <c r="F959" i="1"/>
  <c r="L891" i="1"/>
  <c r="M891" i="1" s="1"/>
  <c r="N891" i="1" s="1"/>
  <c r="O891" i="1" s="1"/>
  <c r="Q891" i="1" s="1"/>
  <c r="K892" i="1"/>
  <c r="I957" i="1"/>
  <c r="G958" i="1"/>
  <c r="J1215" i="1"/>
  <c r="T960" i="1" l="1"/>
  <c r="B960" i="1"/>
  <c r="H960" i="1"/>
  <c r="P960" i="1"/>
  <c r="R960" i="1" s="1"/>
  <c r="S960" i="1" s="1"/>
  <c r="U960" i="1"/>
  <c r="R959" i="1"/>
  <c r="S959" i="1" s="1"/>
  <c r="C960" i="1" s="1"/>
  <c r="A961" i="1"/>
  <c r="D961" i="1" s="1"/>
  <c r="E961" i="1" s="1"/>
  <c r="F960" i="1"/>
  <c r="L892" i="1"/>
  <c r="M892" i="1" s="1"/>
  <c r="N892" i="1" s="1"/>
  <c r="O892" i="1" s="1"/>
  <c r="Q892" i="1" s="1"/>
  <c r="K893" i="1"/>
  <c r="J1216" i="1"/>
  <c r="I958" i="1"/>
  <c r="G959" i="1"/>
  <c r="C961" i="1" l="1"/>
  <c r="H961" i="1"/>
  <c r="A962" i="1"/>
  <c r="D962" i="1" s="1"/>
  <c r="E962" i="1" s="1"/>
  <c r="B961" i="1"/>
  <c r="P961" i="1"/>
  <c r="T961" i="1"/>
  <c r="U961" i="1"/>
  <c r="F961" i="1"/>
  <c r="L893" i="1"/>
  <c r="M893" i="1" s="1"/>
  <c r="N893" i="1" s="1"/>
  <c r="O893" i="1" s="1"/>
  <c r="Q893" i="1" s="1"/>
  <c r="K894" i="1"/>
  <c r="I959" i="1"/>
  <c r="G960" i="1"/>
  <c r="J1217" i="1"/>
  <c r="U962" i="1" l="1"/>
  <c r="T962" i="1"/>
  <c r="H962" i="1"/>
  <c r="A963" i="1"/>
  <c r="D963" i="1" s="1"/>
  <c r="E963" i="1" s="1"/>
  <c r="P962" i="1"/>
  <c r="B962" i="1"/>
  <c r="R961" i="1"/>
  <c r="S961" i="1" s="1"/>
  <c r="C962" i="1" s="1"/>
  <c r="F962" i="1"/>
  <c r="L894" i="1"/>
  <c r="M894" i="1" s="1"/>
  <c r="N894" i="1" s="1"/>
  <c r="O894" i="1" s="1"/>
  <c r="Q894" i="1" s="1"/>
  <c r="K895" i="1"/>
  <c r="J1218" i="1"/>
  <c r="I960" i="1"/>
  <c r="G961" i="1"/>
  <c r="U963" i="1" l="1"/>
  <c r="H963" i="1"/>
  <c r="B963" i="1"/>
  <c r="R962" i="1"/>
  <c r="S962" i="1" s="1"/>
  <c r="C963" i="1" s="1"/>
  <c r="A964" i="1"/>
  <c r="D964" i="1" s="1"/>
  <c r="E964" i="1" s="1"/>
  <c r="P963" i="1"/>
  <c r="T963" i="1"/>
  <c r="F963" i="1"/>
  <c r="L895" i="1"/>
  <c r="M895" i="1" s="1"/>
  <c r="N895" i="1" s="1"/>
  <c r="O895" i="1" s="1"/>
  <c r="Q895" i="1" s="1"/>
  <c r="K896" i="1"/>
  <c r="I961" i="1"/>
  <c r="G962" i="1"/>
  <c r="J1219" i="1"/>
  <c r="U964" i="1" l="1"/>
  <c r="A965" i="1"/>
  <c r="D965" i="1" s="1"/>
  <c r="E965" i="1" s="1"/>
  <c r="T964" i="1"/>
  <c r="R963" i="1"/>
  <c r="S963" i="1" s="1"/>
  <c r="C964" i="1" s="1"/>
  <c r="B964" i="1"/>
  <c r="P964" i="1"/>
  <c r="F964" i="1"/>
  <c r="L896" i="1"/>
  <c r="M896" i="1" s="1"/>
  <c r="N896" i="1" s="1"/>
  <c r="O896" i="1" s="1"/>
  <c r="Q896" i="1" s="1"/>
  <c r="K897" i="1"/>
  <c r="J1220" i="1"/>
  <c r="I962" i="1"/>
  <c r="G963" i="1"/>
  <c r="H964" i="1" s="1"/>
  <c r="T965" i="1" l="1"/>
  <c r="H965" i="1"/>
  <c r="R964" i="1"/>
  <c r="S964" i="1" s="1"/>
  <c r="C965" i="1" s="1"/>
  <c r="U965" i="1"/>
  <c r="A966" i="1"/>
  <c r="D966" i="1" s="1"/>
  <c r="E966" i="1" s="1"/>
  <c r="B965" i="1"/>
  <c r="P965" i="1"/>
  <c r="F965" i="1"/>
  <c r="L897" i="1"/>
  <c r="M897" i="1" s="1"/>
  <c r="N897" i="1" s="1"/>
  <c r="O897" i="1" s="1"/>
  <c r="Q897" i="1" s="1"/>
  <c r="K898" i="1"/>
  <c r="J1221" i="1"/>
  <c r="I963" i="1"/>
  <c r="G964" i="1"/>
  <c r="U966" i="1" l="1"/>
  <c r="T966" i="1"/>
  <c r="R965" i="1"/>
  <c r="S965" i="1" s="1"/>
  <c r="C966" i="1" s="1"/>
  <c r="H966" i="1"/>
  <c r="P966" i="1"/>
  <c r="B966" i="1"/>
  <c r="A967" i="1"/>
  <c r="D967" i="1" s="1"/>
  <c r="E967" i="1" s="1"/>
  <c r="F966" i="1"/>
  <c r="L898" i="1"/>
  <c r="M898" i="1" s="1"/>
  <c r="N898" i="1" s="1"/>
  <c r="O898" i="1" s="1"/>
  <c r="Q898" i="1" s="1"/>
  <c r="K899" i="1"/>
  <c r="J1222" i="1"/>
  <c r="I964" i="1"/>
  <c r="G965" i="1"/>
  <c r="U967" i="1" l="1"/>
  <c r="T967" i="1"/>
  <c r="A968" i="1"/>
  <c r="D968" i="1" s="1"/>
  <c r="E968" i="1" s="1"/>
  <c r="P967" i="1"/>
  <c r="B967" i="1"/>
  <c r="R966" i="1"/>
  <c r="S966" i="1" s="1"/>
  <c r="C967" i="1" s="1"/>
  <c r="F967" i="1"/>
  <c r="L899" i="1"/>
  <c r="M899" i="1" s="1"/>
  <c r="N899" i="1" s="1"/>
  <c r="O899" i="1" s="1"/>
  <c r="Q899" i="1" s="1"/>
  <c r="K900" i="1"/>
  <c r="J1223" i="1"/>
  <c r="I965" i="1"/>
  <c r="G966" i="1"/>
  <c r="H967" i="1" s="1"/>
  <c r="T968" i="1" l="1"/>
  <c r="P968" i="1"/>
  <c r="B968" i="1"/>
  <c r="U968" i="1"/>
  <c r="R967" i="1"/>
  <c r="S967" i="1" s="1"/>
  <c r="C968" i="1" s="1"/>
  <c r="A969" i="1"/>
  <c r="D969" i="1" s="1"/>
  <c r="E969" i="1" s="1"/>
  <c r="F968" i="1"/>
  <c r="L900" i="1"/>
  <c r="M900" i="1" s="1"/>
  <c r="N900" i="1" s="1"/>
  <c r="O900" i="1" s="1"/>
  <c r="Q900" i="1" s="1"/>
  <c r="K901" i="1"/>
  <c r="I966" i="1"/>
  <c r="G967" i="1"/>
  <c r="H968" i="1" s="1"/>
  <c r="J1224" i="1"/>
  <c r="U969" i="1" l="1"/>
  <c r="H969" i="1"/>
  <c r="B969" i="1"/>
  <c r="A970" i="1"/>
  <c r="D970" i="1" s="1"/>
  <c r="E970" i="1" s="1"/>
  <c r="T969" i="1"/>
  <c r="R968" i="1"/>
  <c r="S968" i="1" s="1"/>
  <c r="C969" i="1" s="1"/>
  <c r="P969" i="1"/>
  <c r="F969" i="1"/>
  <c r="L901" i="1"/>
  <c r="M901" i="1" s="1"/>
  <c r="N901" i="1" s="1"/>
  <c r="O901" i="1" s="1"/>
  <c r="Q901" i="1" s="1"/>
  <c r="K902" i="1"/>
  <c r="I967" i="1"/>
  <c r="G968" i="1"/>
  <c r="J1225" i="1"/>
  <c r="T970" i="1" l="1"/>
  <c r="R969" i="1"/>
  <c r="S969" i="1" s="1"/>
  <c r="C970" i="1" s="1"/>
  <c r="U970" i="1"/>
  <c r="A971" i="1"/>
  <c r="D971" i="1" s="1"/>
  <c r="E971" i="1" s="1"/>
  <c r="B970" i="1"/>
  <c r="P970" i="1"/>
  <c r="R970" i="1" s="1"/>
  <c r="S970" i="1" s="1"/>
  <c r="F970" i="1"/>
  <c r="L902" i="1"/>
  <c r="M902" i="1" s="1"/>
  <c r="N902" i="1" s="1"/>
  <c r="O902" i="1" s="1"/>
  <c r="Q902" i="1" s="1"/>
  <c r="K903" i="1"/>
  <c r="J1226" i="1"/>
  <c r="I968" i="1"/>
  <c r="G969" i="1"/>
  <c r="H970" i="1" s="1"/>
  <c r="C971" i="1" l="1"/>
  <c r="T971" i="1"/>
  <c r="A972" i="1"/>
  <c r="D972" i="1" s="1"/>
  <c r="E972" i="1" s="1"/>
  <c r="P971" i="1"/>
  <c r="R971" i="1" s="1"/>
  <c r="S971" i="1" s="1"/>
  <c r="B971" i="1"/>
  <c r="U971" i="1"/>
  <c r="H971" i="1"/>
  <c r="F971" i="1"/>
  <c r="L903" i="1"/>
  <c r="M903" i="1" s="1"/>
  <c r="N903" i="1" s="1"/>
  <c r="O903" i="1" s="1"/>
  <c r="Q903" i="1" s="1"/>
  <c r="K904" i="1"/>
  <c r="I969" i="1"/>
  <c r="G970" i="1"/>
  <c r="J1227" i="1"/>
  <c r="C972" i="1" l="1"/>
  <c r="B972" i="1"/>
  <c r="H972" i="1"/>
  <c r="U972" i="1"/>
  <c r="T972" i="1"/>
  <c r="A973" i="1"/>
  <c r="D973" i="1" s="1"/>
  <c r="E973" i="1" s="1"/>
  <c r="P972" i="1"/>
  <c r="F972" i="1"/>
  <c r="L904" i="1"/>
  <c r="M904" i="1" s="1"/>
  <c r="N904" i="1" s="1"/>
  <c r="O904" i="1" s="1"/>
  <c r="Q904" i="1" s="1"/>
  <c r="K905" i="1"/>
  <c r="I970" i="1"/>
  <c r="G971" i="1"/>
  <c r="J1228" i="1"/>
  <c r="U973" i="1" l="1"/>
  <c r="H973" i="1"/>
  <c r="T973" i="1"/>
  <c r="R972" i="1"/>
  <c r="S972" i="1" s="1"/>
  <c r="C973" i="1" s="1"/>
  <c r="A974" i="1"/>
  <c r="D974" i="1" s="1"/>
  <c r="E974" i="1" s="1"/>
  <c r="P973" i="1"/>
  <c r="R973" i="1" s="1"/>
  <c r="S973" i="1" s="1"/>
  <c r="B973" i="1"/>
  <c r="F973" i="1"/>
  <c r="L905" i="1"/>
  <c r="M905" i="1" s="1"/>
  <c r="N905" i="1" s="1"/>
  <c r="O905" i="1" s="1"/>
  <c r="Q905" i="1" s="1"/>
  <c r="K906" i="1"/>
  <c r="I971" i="1"/>
  <c r="G972" i="1"/>
  <c r="J1229" i="1"/>
  <c r="C974" i="1" l="1"/>
  <c r="P974" i="1"/>
  <c r="R974" i="1" s="1"/>
  <c r="S974" i="1" s="1"/>
  <c r="T974" i="1"/>
  <c r="U974" i="1"/>
  <c r="A975" i="1"/>
  <c r="D975" i="1" s="1"/>
  <c r="E975" i="1" s="1"/>
  <c r="B974" i="1"/>
  <c r="F974" i="1"/>
  <c r="L906" i="1"/>
  <c r="M906" i="1" s="1"/>
  <c r="N906" i="1" s="1"/>
  <c r="O906" i="1" s="1"/>
  <c r="Q906" i="1" s="1"/>
  <c r="K907" i="1"/>
  <c r="J1230" i="1"/>
  <c r="I972" i="1"/>
  <c r="G973" i="1"/>
  <c r="H974" i="1" s="1"/>
  <c r="C975" i="1" l="1"/>
  <c r="T975" i="1"/>
  <c r="H975" i="1"/>
  <c r="U975" i="1"/>
  <c r="A976" i="1"/>
  <c r="D976" i="1" s="1"/>
  <c r="E976" i="1" s="1"/>
  <c r="B975" i="1"/>
  <c r="P975" i="1"/>
  <c r="F975" i="1"/>
  <c r="L907" i="1"/>
  <c r="M907" i="1" s="1"/>
  <c r="N907" i="1" s="1"/>
  <c r="O907" i="1" s="1"/>
  <c r="Q907" i="1" s="1"/>
  <c r="K908" i="1"/>
  <c r="I973" i="1"/>
  <c r="G974" i="1"/>
  <c r="J1231" i="1"/>
  <c r="U976" i="1" l="1"/>
  <c r="H976" i="1"/>
  <c r="P976" i="1"/>
  <c r="B976" i="1"/>
  <c r="R975" i="1"/>
  <c r="S975" i="1" s="1"/>
  <c r="C976" i="1" s="1"/>
  <c r="T976" i="1"/>
  <c r="A977" i="1"/>
  <c r="D977" i="1" s="1"/>
  <c r="E977" i="1" s="1"/>
  <c r="F976" i="1"/>
  <c r="L908" i="1"/>
  <c r="M908" i="1" s="1"/>
  <c r="N908" i="1" s="1"/>
  <c r="O908" i="1" s="1"/>
  <c r="Q908" i="1" s="1"/>
  <c r="K909" i="1"/>
  <c r="I974" i="1"/>
  <c r="G975" i="1"/>
  <c r="J1232" i="1"/>
  <c r="U977" i="1" l="1"/>
  <c r="A978" i="1"/>
  <c r="D978" i="1" s="1"/>
  <c r="E978" i="1" s="1"/>
  <c r="P977" i="1"/>
  <c r="R977" i="1" s="1"/>
  <c r="S977" i="1" s="1"/>
  <c r="B977" i="1"/>
  <c r="R976" i="1"/>
  <c r="S976" i="1" s="1"/>
  <c r="C977" i="1" s="1"/>
  <c r="T977" i="1"/>
  <c r="F977" i="1"/>
  <c r="L909" i="1"/>
  <c r="M909" i="1" s="1"/>
  <c r="N909" i="1" s="1"/>
  <c r="O909" i="1" s="1"/>
  <c r="Q909" i="1" s="1"/>
  <c r="K910" i="1"/>
  <c r="J1233" i="1"/>
  <c r="I975" i="1"/>
  <c r="G976" i="1"/>
  <c r="H977" i="1" s="1"/>
  <c r="C978" i="1" l="1"/>
  <c r="U978" i="1"/>
  <c r="A979" i="1"/>
  <c r="D979" i="1" s="1"/>
  <c r="E979" i="1" s="1"/>
  <c r="B978" i="1"/>
  <c r="P978" i="1"/>
  <c r="T978" i="1"/>
  <c r="F978" i="1"/>
  <c r="L910" i="1"/>
  <c r="M910" i="1" s="1"/>
  <c r="N910" i="1" s="1"/>
  <c r="O910" i="1" s="1"/>
  <c r="Q910" i="1" s="1"/>
  <c r="K911" i="1"/>
  <c r="I976" i="1"/>
  <c r="G977" i="1"/>
  <c r="H978" i="1" s="1"/>
  <c r="J1234" i="1"/>
  <c r="U979" i="1" l="1"/>
  <c r="R978" i="1"/>
  <c r="S978" i="1" s="1"/>
  <c r="C979" i="1" s="1"/>
  <c r="A980" i="1"/>
  <c r="D980" i="1" s="1"/>
  <c r="E980" i="1" s="1"/>
  <c r="B979" i="1"/>
  <c r="P979" i="1"/>
  <c r="T979" i="1"/>
  <c r="F979" i="1"/>
  <c r="L911" i="1"/>
  <c r="M911" i="1" s="1"/>
  <c r="N911" i="1" s="1"/>
  <c r="O911" i="1" s="1"/>
  <c r="Q911" i="1" s="1"/>
  <c r="K912" i="1"/>
  <c r="J1235" i="1"/>
  <c r="I977" i="1"/>
  <c r="G978" i="1"/>
  <c r="H979" i="1" s="1"/>
  <c r="U980" i="1" l="1"/>
  <c r="P980" i="1"/>
  <c r="R980" i="1" s="1"/>
  <c r="S980" i="1" s="1"/>
  <c r="H980" i="1"/>
  <c r="R979" i="1"/>
  <c r="S979" i="1" s="1"/>
  <c r="C980" i="1" s="1"/>
  <c r="B980" i="1"/>
  <c r="T980" i="1"/>
  <c r="A981" i="1"/>
  <c r="D981" i="1" s="1"/>
  <c r="E981" i="1" s="1"/>
  <c r="F980" i="1"/>
  <c r="L912" i="1"/>
  <c r="M912" i="1" s="1"/>
  <c r="N912" i="1" s="1"/>
  <c r="O912" i="1" s="1"/>
  <c r="Q912" i="1" s="1"/>
  <c r="K913" i="1"/>
  <c r="I978" i="1"/>
  <c r="G979" i="1"/>
  <c r="J1236" i="1"/>
  <c r="C981" i="1" l="1"/>
  <c r="H981" i="1"/>
  <c r="B981" i="1"/>
  <c r="U981" i="1"/>
  <c r="T981" i="1"/>
  <c r="A982" i="1"/>
  <c r="D982" i="1" s="1"/>
  <c r="E982" i="1" s="1"/>
  <c r="P981" i="1"/>
  <c r="F981" i="1"/>
  <c r="L913" i="1"/>
  <c r="M913" i="1" s="1"/>
  <c r="N913" i="1" s="1"/>
  <c r="O913" i="1" s="1"/>
  <c r="Q913" i="1" s="1"/>
  <c r="K914" i="1"/>
  <c r="J1237" i="1"/>
  <c r="I979" i="1"/>
  <c r="G980" i="1"/>
  <c r="U982" i="1" l="1"/>
  <c r="A983" i="1"/>
  <c r="D983" i="1" s="1"/>
  <c r="E983" i="1" s="1"/>
  <c r="H982" i="1"/>
  <c r="T982" i="1"/>
  <c r="R981" i="1"/>
  <c r="S981" i="1" s="1"/>
  <c r="C982" i="1" s="1"/>
  <c r="B982" i="1"/>
  <c r="P982" i="1"/>
  <c r="R982" i="1" s="1"/>
  <c r="S982" i="1" s="1"/>
  <c r="F982" i="1"/>
  <c r="L914" i="1"/>
  <c r="M914" i="1" s="1"/>
  <c r="N914" i="1" s="1"/>
  <c r="O914" i="1" s="1"/>
  <c r="Q914" i="1" s="1"/>
  <c r="K915" i="1"/>
  <c r="I980" i="1"/>
  <c r="G981" i="1"/>
  <c r="J1238" i="1"/>
  <c r="C983" i="1" l="1"/>
  <c r="T983" i="1"/>
  <c r="H983" i="1"/>
  <c r="A984" i="1"/>
  <c r="D984" i="1" s="1"/>
  <c r="E984" i="1" s="1"/>
  <c r="P983" i="1"/>
  <c r="R983" i="1" s="1"/>
  <c r="S983" i="1" s="1"/>
  <c r="B983" i="1"/>
  <c r="U983" i="1"/>
  <c r="F983" i="1"/>
  <c r="L915" i="1"/>
  <c r="M915" i="1" s="1"/>
  <c r="N915" i="1" s="1"/>
  <c r="O915" i="1" s="1"/>
  <c r="Q915" i="1" s="1"/>
  <c r="K916" i="1"/>
  <c r="J1239" i="1"/>
  <c r="I981" i="1"/>
  <c r="G982" i="1"/>
  <c r="C984" i="1" l="1"/>
  <c r="B984" i="1"/>
  <c r="H984" i="1"/>
  <c r="T984" i="1"/>
  <c r="A985" i="1"/>
  <c r="D985" i="1" s="1"/>
  <c r="E985" i="1" s="1"/>
  <c r="U984" i="1"/>
  <c r="P984" i="1"/>
  <c r="F984" i="1"/>
  <c r="L916" i="1"/>
  <c r="M916" i="1" s="1"/>
  <c r="N916" i="1" s="1"/>
  <c r="O916" i="1" s="1"/>
  <c r="Q916" i="1" s="1"/>
  <c r="K917" i="1"/>
  <c r="I982" i="1"/>
  <c r="G983" i="1"/>
  <c r="J1240" i="1"/>
  <c r="H985" i="1" l="1"/>
  <c r="U985" i="1"/>
  <c r="T985" i="1"/>
  <c r="R984" i="1"/>
  <c r="S984" i="1" s="1"/>
  <c r="C985" i="1" s="1"/>
  <c r="A986" i="1"/>
  <c r="D986" i="1" s="1"/>
  <c r="E986" i="1" s="1"/>
  <c r="P985" i="1"/>
  <c r="R985" i="1" s="1"/>
  <c r="S985" i="1" s="1"/>
  <c r="B985" i="1"/>
  <c r="F985" i="1"/>
  <c r="L917" i="1"/>
  <c r="M917" i="1" s="1"/>
  <c r="N917" i="1" s="1"/>
  <c r="O917" i="1" s="1"/>
  <c r="Q917" i="1" s="1"/>
  <c r="K918" i="1"/>
  <c r="I983" i="1"/>
  <c r="G984" i="1"/>
  <c r="J1241" i="1"/>
  <c r="C986" i="1" l="1"/>
  <c r="T986" i="1"/>
  <c r="U986" i="1"/>
  <c r="B986" i="1"/>
  <c r="A987" i="1"/>
  <c r="D987" i="1" s="1"/>
  <c r="E987" i="1" s="1"/>
  <c r="P986" i="1"/>
  <c r="R986" i="1" s="1"/>
  <c r="S986" i="1" s="1"/>
  <c r="F986" i="1"/>
  <c r="L918" i="1"/>
  <c r="M918" i="1" s="1"/>
  <c r="N918" i="1" s="1"/>
  <c r="O918" i="1" s="1"/>
  <c r="Q918" i="1" s="1"/>
  <c r="K919" i="1"/>
  <c r="I984" i="1"/>
  <c r="G985" i="1"/>
  <c r="H986" i="1" s="1"/>
  <c r="J1242" i="1"/>
  <c r="C987" i="1" l="1"/>
  <c r="H987" i="1"/>
  <c r="P987" i="1"/>
  <c r="U987" i="1"/>
  <c r="T987" i="1"/>
  <c r="B987" i="1"/>
  <c r="A988" i="1"/>
  <c r="D988" i="1" s="1"/>
  <c r="E988" i="1" s="1"/>
  <c r="F987" i="1"/>
  <c r="L919" i="1"/>
  <c r="M919" i="1" s="1"/>
  <c r="N919" i="1" s="1"/>
  <c r="O919" i="1" s="1"/>
  <c r="Q919" i="1" s="1"/>
  <c r="K920" i="1"/>
  <c r="J1243" i="1"/>
  <c r="I985" i="1"/>
  <c r="G986" i="1"/>
  <c r="T988" i="1" l="1"/>
  <c r="P988" i="1"/>
  <c r="R988" i="1" s="1"/>
  <c r="S988" i="1" s="1"/>
  <c r="H988" i="1"/>
  <c r="R987" i="1"/>
  <c r="S987" i="1" s="1"/>
  <c r="C988" i="1" s="1"/>
  <c r="U988" i="1"/>
  <c r="A989" i="1"/>
  <c r="D989" i="1" s="1"/>
  <c r="E989" i="1" s="1"/>
  <c r="B988" i="1"/>
  <c r="F988" i="1"/>
  <c r="L920" i="1"/>
  <c r="M920" i="1" s="1"/>
  <c r="N920" i="1" s="1"/>
  <c r="O920" i="1" s="1"/>
  <c r="Q920" i="1" s="1"/>
  <c r="K921" i="1"/>
  <c r="J1244" i="1"/>
  <c r="I986" i="1"/>
  <c r="G987" i="1"/>
  <c r="C989" i="1" l="1"/>
  <c r="H989" i="1"/>
  <c r="U989" i="1"/>
  <c r="A990" i="1"/>
  <c r="D990" i="1" s="1"/>
  <c r="E990" i="1" s="1"/>
  <c r="P989" i="1"/>
  <c r="B989" i="1"/>
  <c r="T989" i="1"/>
  <c r="F989" i="1"/>
  <c r="L921" i="1"/>
  <c r="M921" i="1" s="1"/>
  <c r="N921" i="1" s="1"/>
  <c r="O921" i="1" s="1"/>
  <c r="Q921" i="1" s="1"/>
  <c r="K922" i="1"/>
  <c r="I987" i="1"/>
  <c r="G988" i="1"/>
  <c r="J1245" i="1"/>
  <c r="T990" i="1" l="1"/>
  <c r="A991" i="1"/>
  <c r="D991" i="1" s="1"/>
  <c r="E991" i="1" s="1"/>
  <c r="U990" i="1"/>
  <c r="R989" i="1"/>
  <c r="S989" i="1" s="1"/>
  <c r="C990" i="1" s="1"/>
  <c r="P990" i="1"/>
  <c r="B990" i="1"/>
  <c r="F990" i="1"/>
  <c r="L922" i="1"/>
  <c r="M922" i="1" s="1"/>
  <c r="N922" i="1" s="1"/>
  <c r="O922" i="1" s="1"/>
  <c r="Q922" i="1" s="1"/>
  <c r="K923" i="1"/>
  <c r="I988" i="1"/>
  <c r="G989" i="1"/>
  <c r="H990" i="1" s="1"/>
  <c r="J1246" i="1"/>
  <c r="T991" i="1" l="1"/>
  <c r="R990" i="1"/>
  <c r="S990" i="1" s="1"/>
  <c r="C991" i="1" s="1"/>
  <c r="U991" i="1"/>
  <c r="A992" i="1"/>
  <c r="D992" i="1" s="1"/>
  <c r="E992" i="1" s="1"/>
  <c r="B991" i="1"/>
  <c r="P991" i="1"/>
  <c r="F991" i="1"/>
  <c r="L923" i="1"/>
  <c r="M923" i="1" s="1"/>
  <c r="N923" i="1" s="1"/>
  <c r="O923" i="1" s="1"/>
  <c r="Q923" i="1" s="1"/>
  <c r="K924" i="1"/>
  <c r="I989" i="1"/>
  <c r="G990" i="1"/>
  <c r="H991" i="1" s="1"/>
  <c r="J1247" i="1"/>
  <c r="U992" i="1" l="1"/>
  <c r="H992" i="1"/>
  <c r="A993" i="1"/>
  <c r="D993" i="1" s="1"/>
  <c r="E993" i="1" s="1"/>
  <c r="P992" i="1"/>
  <c r="R992" i="1" s="1"/>
  <c r="S992" i="1" s="1"/>
  <c r="R991" i="1"/>
  <c r="S991" i="1" s="1"/>
  <c r="C992" i="1" s="1"/>
  <c r="T992" i="1"/>
  <c r="B992" i="1"/>
  <c r="F992" i="1"/>
  <c r="L924" i="1"/>
  <c r="M924" i="1" s="1"/>
  <c r="N924" i="1" s="1"/>
  <c r="O924" i="1" s="1"/>
  <c r="Q924" i="1" s="1"/>
  <c r="K925" i="1"/>
  <c r="J1248" i="1"/>
  <c r="I990" i="1"/>
  <c r="G991" i="1"/>
  <c r="C993" i="1" l="1"/>
  <c r="A994" i="1"/>
  <c r="D994" i="1" s="1"/>
  <c r="E994" i="1" s="1"/>
  <c r="U993" i="1"/>
  <c r="B993" i="1"/>
  <c r="P993" i="1"/>
  <c r="T993" i="1"/>
  <c r="F993" i="1"/>
  <c r="L925" i="1"/>
  <c r="M925" i="1" s="1"/>
  <c r="N925" i="1" s="1"/>
  <c r="O925" i="1" s="1"/>
  <c r="Q925" i="1" s="1"/>
  <c r="K926" i="1"/>
  <c r="J1249" i="1"/>
  <c r="I991" i="1"/>
  <c r="G992" i="1"/>
  <c r="H993" i="1" s="1"/>
  <c r="U994" i="1" l="1"/>
  <c r="H994" i="1"/>
  <c r="A995" i="1"/>
  <c r="D995" i="1" s="1"/>
  <c r="E995" i="1" s="1"/>
  <c r="P994" i="1"/>
  <c r="R994" i="1" s="1"/>
  <c r="S994" i="1" s="1"/>
  <c r="B994" i="1"/>
  <c r="T994" i="1"/>
  <c r="R993" i="1"/>
  <c r="S993" i="1" s="1"/>
  <c r="C994" i="1" s="1"/>
  <c r="F994" i="1"/>
  <c r="L926" i="1"/>
  <c r="M926" i="1" s="1"/>
  <c r="N926" i="1" s="1"/>
  <c r="O926" i="1" s="1"/>
  <c r="Q926" i="1" s="1"/>
  <c r="K927" i="1"/>
  <c r="I992" i="1"/>
  <c r="G993" i="1"/>
  <c r="J1250" i="1"/>
  <c r="C995" i="1" l="1"/>
  <c r="P995" i="1"/>
  <c r="B995" i="1"/>
  <c r="H995" i="1"/>
  <c r="U995" i="1"/>
  <c r="T995" i="1"/>
  <c r="A996" i="1"/>
  <c r="D996" i="1" s="1"/>
  <c r="E996" i="1" s="1"/>
  <c r="F995" i="1"/>
  <c r="L927" i="1"/>
  <c r="M927" i="1" s="1"/>
  <c r="N927" i="1" s="1"/>
  <c r="O927" i="1" s="1"/>
  <c r="Q927" i="1" s="1"/>
  <c r="K928" i="1"/>
  <c r="I993" i="1"/>
  <c r="G994" i="1"/>
  <c r="J1251" i="1"/>
  <c r="H996" i="1" l="1"/>
  <c r="A997" i="1"/>
  <c r="D997" i="1" s="1"/>
  <c r="E997" i="1" s="1"/>
  <c r="P996" i="1"/>
  <c r="T996" i="1"/>
  <c r="R995" i="1"/>
  <c r="S995" i="1" s="1"/>
  <c r="C996" i="1" s="1"/>
  <c r="U996" i="1"/>
  <c r="B996" i="1"/>
  <c r="F996" i="1"/>
  <c r="L928" i="1"/>
  <c r="M928" i="1" s="1"/>
  <c r="N928" i="1" s="1"/>
  <c r="O928" i="1" s="1"/>
  <c r="Q928" i="1" s="1"/>
  <c r="K929" i="1"/>
  <c r="I994" i="1"/>
  <c r="G995" i="1"/>
  <c r="J1252" i="1"/>
  <c r="U997" i="1" l="1"/>
  <c r="P997" i="1"/>
  <c r="B997" i="1"/>
  <c r="A998" i="1"/>
  <c r="D998" i="1" s="1"/>
  <c r="E998" i="1" s="1"/>
  <c r="R996" i="1"/>
  <c r="S996" i="1" s="1"/>
  <c r="C997" i="1" s="1"/>
  <c r="T997" i="1"/>
  <c r="F997" i="1"/>
  <c r="L929" i="1"/>
  <c r="M929" i="1" s="1"/>
  <c r="N929" i="1" s="1"/>
  <c r="O929" i="1" s="1"/>
  <c r="Q929" i="1" s="1"/>
  <c r="K930" i="1"/>
  <c r="I995" i="1"/>
  <c r="G996" i="1"/>
  <c r="H997" i="1" s="1"/>
  <c r="J1253" i="1"/>
  <c r="U998" i="1" l="1"/>
  <c r="T998" i="1"/>
  <c r="R997" i="1"/>
  <c r="S997" i="1" s="1"/>
  <c r="C998" i="1" s="1"/>
  <c r="A999" i="1"/>
  <c r="D999" i="1" s="1"/>
  <c r="E999" i="1" s="1"/>
  <c r="P998" i="1"/>
  <c r="B998" i="1"/>
  <c r="F998" i="1"/>
  <c r="L930" i="1"/>
  <c r="M930" i="1" s="1"/>
  <c r="N930" i="1" s="1"/>
  <c r="O930" i="1" s="1"/>
  <c r="Q930" i="1" s="1"/>
  <c r="K931" i="1"/>
  <c r="I996" i="1"/>
  <c r="G997" i="1"/>
  <c r="H998" i="1" s="1"/>
  <c r="J1254" i="1"/>
  <c r="U999" i="1" l="1"/>
  <c r="A1000" i="1"/>
  <c r="D1000" i="1" s="1"/>
  <c r="E1000" i="1" s="1"/>
  <c r="P999" i="1"/>
  <c r="B999" i="1"/>
  <c r="R998" i="1"/>
  <c r="S998" i="1" s="1"/>
  <c r="C999" i="1" s="1"/>
  <c r="T999" i="1"/>
  <c r="F999" i="1"/>
  <c r="L931" i="1"/>
  <c r="M931" i="1" s="1"/>
  <c r="N931" i="1" s="1"/>
  <c r="O931" i="1" s="1"/>
  <c r="Q931" i="1" s="1"/>
  <c r="K932" i="1"/>
  <c r="J1255" i="1"/>
  <c r="I997" i="1"/>
  <c r="G998" i="1"/>
  <c r="H999" i="1" s="1"/>
  <c r="T1000" i="1" l="1"/>
  <c r="A1001" i="1"/>
  <c r="D1001" i="1" s="1"/>
  <c r="E1001" i="1" s="1"/>
  <c r="U1000" i="1"/>
  <c r="R999" i="1"/>
  <c r="S999" i="1" s="1"/>
  <c r="C1000" i="1" s="1"/>
  <c r="B1000" i="1"/>
  <c r="P1000" i="1"/>
  <c r="F1000" i="1"/>
  <c r="L932" i="1"/>
  <c r="M932" i="1" s="1"/>
  <c r="N932" i="1" s="1"/>
  <c r="O932" i="1" s="1"/>
  <c r="Q932" i="1" s="1"/>
  <c r="K933" i="1"/>
  <c r="I998" i="1"/>
  <c r="G999" i="1"/>
  <c r="H1000" i="1" s="1"/>
  <c r="J1256" i="1"/>
  <c r="T1001" i="1" l="1"/>
  <c r="R1000" i="1"/>
  <c r="S1000" i="1" s="1"/>
  <c r="C1001" i="1" s="1"/>
  <c r="U1001" i="1"/>
  <c r="A1002" i="1"/>
  <c r="D1002" i="1" s="1"/>
  <c r="E1002" i="1" s="1"/>
  <c r="H1001" i="1"/>
  <c r="P1001" i="1"/>
  <c r="B1001" i="1"/>
  <c r="F1001" i="1"/>
  <c r="L933" i="1"/>
  <c r="M933" i="1" s="1"/>
  <c r="N933" i="1" s="1"/>
  <c r="O933" i="1" s="1"/>
  <c r="Q933" i="1" s="1"/>
  <c r="K934" i="1"/>
  <c r="I999" i="1"/>
  <c r="G1000" i="1"/>
  <c r="J1257" i="1"/>
  <c r="U1002" i="1" l="1"/>
  <c r="H1002" i="1"/>
  <c r="P1002" i="1"/>
  <c r="A1003" i="1"/>
  <c r="D1003" i="1" s="1"/>
  <c r="E1003" i="1" s="1"/>
  <c r="B1002" i="1"/>
  <c r="T1002" i="1"/>
  <c r="R1001" i="1"/>
  <c r="S1001" i="1" s="1"/>
  <c r="C1002" i="1" s="1"/>
  <c r="F1002" i="1"/>
  <c r="L934" i="1"/>
  <c r="M934" i="1" s="1"/>
  <c r="N934" i="1" s="1"/>
  <c r="O934" i="1" s="1"/>
  <c r="Q934" i="1" s="1"/>
  <c r="K935" i="1"/>
  <c r="I1000" i="1"/>
  <c r="G1001" i="1"/>
  <c r="J1258" i="1"/>
  <c r="U1003" i="1" l="1"/>
  <c r="B1003" i="1"/>
  <c r="R1002" i="1"/>
  <c r="S1002" i="1" s="1"/>
  <c r="C1003" i="1" s="1"/>
  <c r="H1003" i="1"/>
  <c r="T1003" i="1"/>
  <c r="P1003" i="1"/>
  <c r="A1004" i="1"/>
  <c r="D1004" i="1" s="1"/>
  <c r="E1004" i="1" s="1"/>
  <c r="F1003" i="1"/>
  <c r="L935" i="1"/>
  <c r="M935" i="1" s="1"/>
  <c r="N935" i="1" s="1"/>
  <c r="O935" i="1" s="1"/>
  <c r="Q935" i="1" s="1"/>
  <c r="K936" i="1"/>
  <c r="I1001" i="1"/>
  <c r="G1002" i="1"/>
  <c r="J1259" i="1"/>
  <c r="T1004" i="1" l="1"/>
  <c r="B1004" i="1"/>
  <c r="A1005" i="1"/>
  <c r="D1005" i="1" s="1"/>
  <c r="E1005" i="1" s="1"/>
  <c r="P1004" i="1"/>
  <c r="R1004" i="1" s="1"/>
  <c r="S1004" i="1" s="1"/>
  <c r="R1003" i="1"/>
  <c r="S1003" i="1" s="1"/>
  <c r="C1004" i="1" s="1"/>
  <c r="H1004" i="1"/>
  <c r="U1004" i="1"/>
  <c r="F1004" i="1"/>
  <c r="L936" i="1"/>
  <c r="M936" i="1" s="1"/>
  <c r="N936" i="1" s="1"/>
  <c r="O936" i="1" s="1"/>
  <c r="Q936" i="1" s="1"/>
  <c r="K937" i="1"/>
  <c r="J1260" i="1"/>
  <c r="I1002" i="1"/>
  <c r="G1003" i="1"/>
  <c r="C1005" i="1" l="1"/>
  <c r="U1005" i="1"/>
  <c r="H1005" i="1"/>
  <c r="B1005" i="1"/>
  <c r="A1006" i="1"/>
  <c r="D1006" i="1" s="1"/>
  <c r="E1006" i="1" s="1"/>
  <c r="P1005" i="1"/>
  <c r="T1005" i="1"/>
  <c r="F1005" i="1"/>
  <c r="L937" i="1"/>
  <c r="M937" i="1" s="1"/>
  <c r="N937" i="1" s="1"/>
  <c r="O937" i="1" s="1"/>
  <c r="Q937" i="1" s="1"/>
  <c r="K938" i="1"/>
  <c r="J1261" i="1"/>
  <c r="I1003" i="1"/>
  <c r="G1004" i="1"/>
  <c r="U1006" i="1" l="1"/>
  <c r="H1006" i="1"/>
  <c r="T1006" i="1"/>
  <c r="R1005" i="1"/>
  <c r="S1005" i="1" s="1"/>
  <c r="C1006" i="1" s="1"/>
  <c r="A1007" i="1"/>
  <c r="D1007" i="1" s="1"/>
  <c r="E1007" i="1" s="1"/>
  <c r="B1006" i="1"/>
  <c r="P1006" i="1"/>
  <c r="R1006" i="1" s="1"/>
  <c r="S1006" i="1" s="1"/>
  <c r="F1006" i="1"/>
  <c r="L938" i="1"/>
  <c r="M938" i="1" s="1"/>
  <c r="N938" i="1" s="1"/>
  <c r="O938" i="1" s="1"/>
  <c r="Q938" i="1" s="1"/>
  <c r="K939" i="1"/>
  <c r="I1004" i="1"/>
  <c r="G1005" i="1"/>
  <c r="J1262" i="1"/>
  <c r="C1007" i="1" l="1"/>
  <c r="H1007" i="1"/>
  <c r="U1007" i="1"/>
  <c r="T1007" i="1"/>
  <c r="B1007" i="1"/>
  <c r="P1007" i="1"/>
  <c r="A1008" i="1"/>
  <c r="D1008" i="1" s="1"/>
  <c r="E1008" i="1" s="1"/>
  <c r="F1007" i="1"/>
  <c r="L939" i="1"/>
  <c r="M939" i="1" s="1"/>
  <c r="N939" i="1" s="1"/>
  <c r="O939" i="1" s="1"/>
  <c r="Q939" i="1" s="1"/>
  <c r="K940" i="1"/>
  <c r="J1263" i="1"/>
  <c r="I1005" i="1"/>
  <c r="G1006" i="1"/>
  <c r="T1008" i="1" l="1"/>
  <c r="H1008" i="1"/>
  <c r="A1009" i="1"/>
  <c r="D1009" i="1" s="1"/>
  <c r="E1009" i="1" s="1"/>
  <c r="B1008" i="1"/>
  <c r="R1007" i="1"/>
  <c r="S1007" i="1" s="1"/>
  <c r="C1008" i="1" s="1"/>
  <c r="U1008" i="1"/>
  <c r="P1008" i="1"/>
  <c r="R1008" i="1" s="1"/>
  <c r="S1008" i="1" s="1"/>
  <c r="F1008" i="1"/>
  <c r="L940" i="1"/>
  <c r="M940" i="1" s="1"/>
  <c r="N940" i="1" s="1"/>
  <c r="O940" i="1" s="1"/>
  <c r="Q940" i="1" s="1"/>
  <c r="K941" i="1"/>
  <c r="I1006" i="1"/>
  <c r="G1007" i="1"/>
  <c r="J1264" i="1"/>
  <c r="C1009" i="1" l="1"/>
  <c r="U1009" i="1"/>
  <c r="P1009" i="1"/>
  <c r="B1009" i="1"/>
  <c r="A1010" i="1"/>
  <c r="D1010" i="1" s="1"/>
  <c r="E1010" i="1" s="1"/>
  <c r="T1009" i="1"/>
  <c r="F1009" i="1"/>
  <c r="L941" i="1"/>
  <c r="M941" i="1" s="1"/>
  <c r="N941" i="1" s="1"/>
  <c r="O941" i="1" s="1"/>
  <c r="Q941" i="1" s="1"/>
  <c r="K942" i="1"/>
  <c r="J1265" i="1"/>
  <c r="I1007" i="1"/>
  <c r="G1008" i="1"/>
  <c r="H1009" i="1" s="1"/>
  <c r="U1010" i="1" l="1"/>
  <c r="P1010" i="1"/>
  <c r="B1010" i="1"/>
  <c r="T1010" i="1"/>
  <c r="R1009" i="1"/>
  <c r="S1009" i="1" s="1"/>
  <c r="C1010" i="1" s="1"/>
  <c r="A1011" i="1"/>
  <c r="D1011" i="1" s="1"/>
  <c r="E1011" i="1" s="1"/>
  <c r="F1010" i="1"/>
  <c r="L942" i="1"/>
  <c r="M942" i="1" s="1"/>
  <c r="N942" i="1" s="1"/>
  <c r="O942" i="1" s="1"/>
  <c r="Q942" i="1" s="1"/>
  <c r="K943" i="1"/>
  <c r="J1266" i="1"/>
  <c r="I1008" i="1"/>
  <c r="G1009" i="1"/>
  <c r="H1010" i="1" s="1"/>
  <c r="U1011" i="1" l="1"/>
  <c r="A1012" i="1"/>
  <c r="D1012" i="1" s="1"/>
  <c r="E1012" i="1" s="1"/>
  <c r="P1011" i="1"/>
  <c r="B1011" i="1"/>
  <c r="R1010" i="1"/>
  <c r="S1010" i="1" s="1"/>
  <c r="C1011" i="1" s="1"/>
  <c r="T1011" i="1"/>
  <c r="F1011" i="1"/>
  <c r="L943" i="1"/>
  <c r="M943" i="1" s="1"/>
  <c r="N943" i="1" s="1"/>
  <c r="O943" i="1" s="1"/>
  <c r="Q943" i="1" s="1"/>
  <c r="K944" i="1"/>
  <c r="J1267" i="1"/>
  <c r="I1009" i="1"/>
  <c r="G1010" i="1"/>
  <c r="H1011" i="1" s="1"/>
  <c r="H1012" i="1" l="1"/>
  <c r="T1012" i="1"/>
  <c r="R1011" i="1"/>
  <c r="S1011" i="1" s="1"/>
  <c r="C1012" i="1" s="1"/>
  <c r="P1012" i="1"/>
  <c r="U1012" i="1"/>
  <c r="B1012" i="1"/>
  <c r="A1013" i="1"/>
  <c r="D1013" i="1" s="1"/>
  <c r="E1013" i="1" s="1"/>
  <c r="F1012" i="1"/>
  <c r="L944" i="1"/>
  <c r="M944" i="1" s="1"/>
  <c r="N944" i="1" s="1"/>
  <c r="O944" i="1" s="1"/>
  <c r="Q944" i="1" s="1"/>
  <c r="K945" i="1"/>
  <c r="I1010" i="1"/>
  <c r="G1011" i="1"/>
  <c r="J1268" i="1"/>
  <c r="U1013" i="1" l="1"/>
  <c r="P1013" i="1"/>
  <c r="T1013" i="1"/>
  <c r="R1012" i="1"/>
  <c r="S1012" i="1" s="1"/>
  <c r="C1013" i="1" s="1"/>
  <c r="B1013" i="1"/>
  <c r="A1014" i="1"/>
  <c r="D1014" i="1" s="1"/>
  <c r="E1014" i="1" s="1"/>
  <c r="F1013" i="1"/>
  <c r="L945" i="1"/>
  <c r="M945" i="1" s="1"/>
  <c r="N945" i="1" s="1"/>
  <c r="O945" i="1" s="1"/>
  <c r="Q945" i="1" s="1"/>
  <c r="K946" i="1"/>
  <c r="J1269" i="1"/>
  <c r="I1011" i="1"/>
  <c r="G1012" i="1"/>
  <c r="H1013" i="1" s="1"/>
  <c r="U1014" i="1" l="1"/>
  <c r="H1014" i="1"/>
  <c r="B1014" i="1"/>
  <c r="T1014" i="1"/>
  <c r="R1013" i="1"/>
  <c r="S1013" i="1" s="1"/>
  <c r="C1014" i="1" s="1"/>
  <c r="A1015" i="1"/>
  <c r="D1015" i="1" s="1"/>
  <c r="E1015" i="1" s="1"/>
  <c r="P1014" i="1"/>
  <c r="F1014" i="1"/>
  <c r="L946" i="1"/>
  <c r="M946" i="1" s="1"/>
  <c r="N946" i="1" s="1"/>
  <c r="O946" i="1" s="1"/>
  <c r="Q946" i="1" s="1"/>
  <c r="K947" i="1"/>
  <c r="I1012" i="1"/>
  <c r="G1013" i="1"/>
  <c r="T1015" i="1" l="1"/>
  <c r="R1014" i="1"/>
  <c r="S1014" i="1" s="1"/>
  <c r="C1015" i="1" s="1"/>
  <c r="H1015" i="1"/>
  <c r="B1015" i="1"/>
  <c r="A1016" i="1"/>
  <c r="D1016" i="1" s="1"/>
  <c r="E1016" i="1" s="1"/>
  <c r="P1015" i="1"/>
  <c r="U1015" i="1"/>
  <c r="F1015" i="1"/>
  <c r="L947" i="1"/>
  <c r="M947" i="1" s="1"/>
  <c r="N947" i="1" s="1"/>
  <c r="O947" i="1" s="1"/>
  <c r="Q947" i="1" s="1"/>
  <c r="K948" i="1"/>
  <c r="I1013" i="1"/>
  <c r="G1014" i="1"/>
  <c r="T1016" i="1" l="1"/>
  <c r="B1016" i="1"/>
  <c r="H1016" i="1"/>
  <c r="U1016" i="1"/>
  <c r="R1015" i="1"/>
  <c r="S1015" i="1" s="1"/>
  <c r="C1016" i="1" s="1"/>
  <c r="A1017" i="1"/>
  <c r="D1017" i="1" s="1"/>
  <c r="E1017" i="1" s="1"/>
  <c r="P1016" i="1"/>
  <c r="R1016" i="1" s="1"/>
  <c r="F1016" i="1"/>
  <c r="L948" i="1"/>
  <c r="M948" i="1" s="1"/>
  <c r="N948" i="1" s="1"/>
  <c r="O948" i="1" s="1"/>
  <c r="Q948" i="1" s="1"/>
  <c r="K949" i="1"/>
  <c r="I1014" i="1"/>
  <c r="G1015" i="1"/>
  <c r="S1016" i="1" l="1"/>
  <c r="C1017" i="1" s="1"/>
  <c r="B1017" i="1"/>
  <c r="T1017" i="1"/>
  <c r="U1017" i="1"/>
  <c r="A1018" i="1"/>
  <c r="D1018" i="1" s="1"/>
  <c r="E1018" i="1" s="1"/>
  <c r="P1017" i="1"/>
  <c r="R1017" i="1" s="1"/>
  <c r="S1017" i="1" s="1"/>
  <c r="F1017" i="1"/>
  <c r="L949" i="1"/>
  <c r="M949" i="1" s="1"/>
  <c r="N949" i="1" s="1"/>
  <c r="O949" i="1" s="1"/>
  <c r="Q949" i="1" s="1"/>
  <c r="K950" i="1"/>
  <c r="I1015" i="1"/>
  <c r="G1016" i="1"/>
  <c r="H1017" i="1" s="1"/>
  <c r="C1018" i="1" l="1"/>
  <c r="H1018" i="1"/>
  <c r="B1018" i="1"/>
  <c r="P1018" i="1"/>
  <c r="T1018" i="1"/>
  <c r="U1018" i="1"/>
  <c r="A1019" i="1"/>
  <c r="D1019" i="1" s="1"/>
  <c r="E1019" i="1" s="1"/>
  <c r="F1018" i="1"/>
  <c r="L950" i="1"/>
  <c r="M950" i="1" s="1"/>
  <c r="N950" i="1" s="1"/>
  <c r="O950" i="1" s="1"/>
  <c r="Q950" i="1" s="1"/>
  <c r="K951" i="1"/>
  <c r="I1016" i="1"/>
  <c r="G1017" i="1"/>
  <c r="T1019" i="1" l="1"/>
  <c r="A1020" i="1"/>
  <c r="D1020" i="1" s="1"/>
  <c r="E1020" i="1" s="1"/>
  <c r="P1019" i="1"/>
  <c r="U1019" i="1"/>
  <c r="R1018" i="1"/>
  <c r="S1018" i="1" s="1"/>
  <c r="C1019" i="1" s="1"/>
  <c r="B1019" i="1"/>
  <c r="F1019" i="1"/>
  <c r="L951" i="1"/>
  <c r="M951" i="1" s="1"/>
  <c r="N951" i="1" s="1"/>
  <c r="O951" i="1" s="1"/>
  <c r="Q951" i="1" s="1"/>
  <c r="K952" i="1"/>
  <c r="I1017" i="1"/>
  <c r="G1018" i="1"/>
  <c r="H1019" i="1" s="1"/>
  <c r="U1020" i="1" l="1"/>
  <c r="B1020" i="1"/>
  <c r="P1020" i="1"/>
  <c r="A1021" i="1"/>
  <c r="D1021" i="1" s="1"/>
  <c r="E1021" i="1" s="1"/>
  <c r="R1019" i="1"/>
  <c r="S1019" i="1" s="1"/>
  <c r="C1020" i="1" s="1"/>
  <c r="T1020" i="1"/>
  <c r="F1020" i="1"/>
  <c r="L952" i="1"/>
  <c r="M952" i="1" s="1"/>
  <c r="N952" i="1" s="1"/>
  <c r="O952" i="1" s="1"/>
  <c r="Q952" i="1" s="1"/>
  <c r="K953" i="1"/>
  <c r="I1018" i="1"/>
  <c r="G1019" i="1"/>
  <c r="H1020" i="1" s="1"/>
  <c r="U1021" i="1" l="1"/>
  <c r="P1021" i="1"/>
  <c r="R1021" i="1" s="1"/>
  <c r="S1021" i="1" s="1"/>
  <c r="A1022" i="1"/>
  <c r="D1022" i="1" s="1"/>
  <c r="E1022" i="1" s="1"/>
  <c r="H1021" i="1"/>
  <c r="R1020" i="1"/>
  <c r="S1020" i="1" s="1"/>
  <c r="C1021" i="1" s="1"/>
  <c r="T1021" i="1"/>
  <c r="B1021" i="1"/>
  <c r="F1021" i="1"/>
  <c r="L953" i="1"/>
  <c r="M953" i="1" s="1"/>
  <c r="N953" i="1" s="1"/>
  <c r="O953" i="1" s="1"/>
  <c r="Q953" i="1" s="1"/>
  <c r="K954" i="1"/>
  <c r="I1019" i="1"/>
  <c r="G1020" i="1"/>
  <c r="C1022" i="1" l="1"/>
  <c r="U1022" i="1"/>
  <c r="H1022" i="1"/>
  <c r="T1022" i="1"/>
  <c r="B1022" i="1"/>
  <c r="P1022" i="1"/>
  <c r="R1022" i="1" s="1"/>
  <c r="S1022" i="1" s="1"/>
  <c r="A1023" i="1"/>
  <c r="D1023" i="1" s="1"/>
  <c r="E1023" i="1" s="1"/>
  <c r="F1022" i="1"/>
  <c r="L954" i="1"/>
  <c r="M954" i="1" s="1"/>
  <c r="N954" i="1" s="1"/>
  <c r="O954" i="1" s="1"/>
  <c r="Q954" i="1" s="1"/>
  <c r="K955" i="1"/>
  <c r="I1020" i="1"/>
  <c r="G1021" i="1"/>
  <c r="C1023" i="1" l="1"/>
  <c r="H1023" i="1"/>
  <c r="T1023" i="1"/>
  <c r="U1023" i="1"/>
  <c r="A1024" i="1"/>
  <c r="D1024" i="1" s="1"/>
  <c r="E1024" i="1" s="1"/>
  <c r="P1023" i="1"/>
  <c r="B1023" i="1"/>
  <c r="F1023" i="1"/>
  <c r="L955" i="1"/>
  <c r="M955" i="1" s="1"/>
  <c r="N955" i="1" s="1"/>
  <c r="O955" i="1" s="1"/>
  <c r="Q955" i="1" s="1"/>
  <c r="K956" i="1"/>
  <c r="I1021" i="1"/>
  <c r="G1022" i="1"/>
  <c r="T1024" i="1" l="1"/>
  <c r="B1024" i="1"/>
  <c r="H1024" i="1"/>
  <c r="R1023" i="1"/>
  <c r="S1023" i="1" s="1"/>
  <c r="C1024" i="1" s="1"/>
  <c r="U1024" i="1"/>
  <c r="P1024" i="1"/>
  <c r="A1025" i="1"/>
  <c r="D1025" i="1" s="1"/>
  <c r="E1025" i="1" s="1"/>
  <c r="F1024" i="1"/>
  <c r="L956" i="1"/>
  <c r="M956" i="1" s="1"/>
  <c r="N956" i="1" s="1"/>
  <c r="O956" i="1" s="1"/>
  <c r="Q956" i="1" s="1"/>
  <c r="K957" i="1"/>
  <c r="I1022" i="1"/>
  <c r="G1023" i="1"/>
  <c r="U1025" i="1" l="1"/>
  <c r="H1025" i="1"/>
  <c r="A1026" i="1"/>
  <c r="D1026" i="1" s="1"/>
  <c r="E1026" i="1" s="1"/>
  <c r="R1024" i="1"/>
  <c r="S1024" i="1" s="1"/>
  <c r="C1025" i="1" s="1"/>
  <c r="P1025" i="1"/>
  <c r="R1025" i="1" s="1"/>
  <c r="S1025" i="1" s="1"/>
  <c r="B1025" i="1"/>
  <c r="T1025" i="1"/>
  <c r="F1025" i="1"/>
  <c r="L957" i="1"/>
  <c r="M957" i="1" s="1"/>
  <c r="N957" i="1" s="1"/>
  <c r="O957" i="1" s="1"/>
  <c r="Q957" i="1" s="1"/>
  <c r="K958" i="1"/>
  <c r="I1023" i="1"/>
  <c r="G1024" i="1"/>
  <c r="C1026" i="1" l="1"/>
  <c r="B1026" i="1"/>
  <c r="P1026" i="1"/>
  <c r="R1026" i="1" s="1"/>
  <c r="S1026" i="1" s="1"/>
  <c r="A1027" i="1"/>
  <c r="D1027" i="1" s="1"/>
  <c r="E1027" i="1" s="1"/>
  <c r="U1026" i="1"/>
  <c r="H1026" i="1"/>
  <c r="T1026" i="1"/>
  <c r="F1026" i="1"/>
  <c r="L958" i="1"/>
  <c r="M958" i="1" s="1"/>
  <c r="N958" i="1" s="1"/>
  <c r="O958" i="1" s="1"/>
  <c r="Q958" i="1" s="1"/>
  <c r="K959" i="1"/>
  <c r="I1024" i="1"/>
  <c r="G1025" i="1"/>
  <c r="C1027" i="1" l="1"/>
  <c r="H1027" i="1"/>
  <c r="U1027" i="1"/>
  <c r="T1027" i="1"/>
  <c r="A1028" i="1"/>
  <c r="D1028" i="1" s="1"/>
  <c r="E1028" i="1" s="1"/>
  <c r="P1027" i="1"/>
  <c r="B1027" i="1"/>
  <c r="F1027" i="1"/>
  <c r="L959" i="1"/>
  <c r="M959" i="1" s="1"/>
  <c r="N959" i="1" s="1"/>
  <c r="O959" i="1" s="1"/>
  <c r="Q959" i="1" s="1"/>
  <c r="K960" i="1"/>
  <c r="I1025" i="1"/>
  <c r="G1026" i="1"/>
  <c r="T1028" i="1" l="1"/>
  <c r="A1029" i="1"/>
  <c r="D1029" i="1" s="1"/>
  <c r="E1029" i="1" s="1"/>
  <c r="H1028" i="1"/>
  <c r="U1028" i="1"/>
  <c r="R1027" i="1"/>
  <c r="S1027" i="1" s="1"/>
  <c r="C1028" i="1" s="1"/>
  <c r="B1028" i="1"/>
  <c r="P1028" i="1"/>
  <c r="F1028" i="1"/>
  <c r="L960" i="1"/>
  <c r="M960" i="1" s="1"/>
  <c r="N960" i="1" s="1"/>
  <c r="O960" i="1" s="1"/>
  <c r="Q960" i="1" s="1"/>
  <c r="K961" i="1"/>
  <c r="I1026" i="1"/>
  <c r="G1027" i="1"/>
  <c r="T1029" i="1" l="1"/>
  <c r="R1028" i="1"/>
  <c r="S1028" i="1" s="1"/>
  <c r="C1029" i="1" s="1"/>
  <c r="U1029" i="1"/>
  <c r="A1030" i="1"/>
  <c r="D1030" i="1" s="1"/>
  <c r="E1030" i="1" s="1"/>
  <c r="P1029" i="1"/>
  <c r="R1029" i="1" s="1"/>
  <c r="S1029" i="1" s="1"/>
  <c r="B1029" i="1"/>
  <c r="F1029" i="1"/>
  <c r="L961" i="1"/>
  <c r="M961" i="1" s="1"/>
  <c r="N961" i="1" s="1"/>
  <c r="O961" i="1" s="1"/>
  <c r="Q961" i="1" s="1"/>
  <c r="K962" i="1"/>
  <c r="I1027" i="1"/>
  <c r="G1028" i="1"/>
  <c r="H1029" i="1" s="1"/>
  <c r="C1030" i="1" l="1"/>
  <c r="A1031" i="1"/>
  <c r="D1031" i="1" s="1"/>
  <c r="E1031" i="1" s="1"/>
  <c r="B1030" i="1"/>
  <c r="U1030" i="1"/>
  <c r="T1030" i="1"/>
  <c r="P1030" i="1"/>
  <c r="R1030" i="1" s="1"/>
  <c r="S1030" i="1" s="1"/>
  <c r="F1030" i="1"/>
  <c r="L962" i="1"/>
  <c r="M962" i="1" s="1"/>
  <c r="N962" i="1" s="1"/>
  <c r="O962" i="1" s="1"/>
  <c r="Q962" i="1" s="1"/>
  <c r="K963" i="1"/>
  <c r="I1028" i="1"/>
  <c r="G1029" i="1"/>
  <c r="H1030" i="1" s="1"/>
  <c r="C1031" i="1" l="1"/>
  <c r="U1031" i="1"/>
  <c r="T1031" i="1"/>
  <c r="P1031" i="1"/>
  <c r="R1031" i="1" s="1"/>
  <c r="S1031" i="1" s="1"/>
  <c r="B1031" i="1"/>
  <c r="A1032" i="1"/>
  <c r="D1032" i="1" s="1"/>
  <c r="E1032" i="1" s="1"/>
  <c r="F1031" i="1"/>
  <c r="L963" i="1"/>
  <c r="M963" i="1" s="1"/>
  <c r="N963" i="1" s="1"/>
  <c r="O963" i="1" s="1"/>
  <c r="Q963" i="1" s="1"/>
  <c r="K964" i="1"/>
  <c r="I1029" i="1"/>
  <c r="G1030" i="1"/>
  <c r="H1031" i="1" s="1"/>
  <c r="C1032" i="1" l="1"/>
  <c r="U1032" i="1"/>
  <c r="T1032" i="1"/>
  <c r="A1033" i="1"/>
  <c r="D1033" i="1" s="1"/>
  <c r="E1033" i="1" s="1"/>
  <c r="B1032" i="1"/>
  <c r="P1032" i="1"/>
  <c r="R1032" i="1" s="1"/>
  <c r="S1032" i="1" s="1"/>
  <c r="H1032" i="1"/>
  <c r="F1032" i="1"/>
  <c r="L964" i="1"/>
  <c r="M964" i="1" s="1"/>
  <c r="N964" i="1" s="1"/>
  <c r="O964" i="1" s="1"/>
  <c r="Q964" i="1" s="1"/>
  <c r="K965" i="1"/>
  <c r="I1030" i="1"/>
  <c r="G1031" i="1"/>
  <c r="C1033" i="1" l="1"/>
  <c r="P1033" i="1"/>
  <c r="A1034" i="1"/>
  <c r="D1034" i="1" s="1"/>
  <c r="E1034" i="1" s="1"/>
  <c r="U1033" i="1"/>
  <c r="T1033" i="1"/>
  <c r="B1033" i="1"/>
  <c r="F1033" i="1"/>
  <c r="L965" i="1"/>
  <c r="M965" i="1" s="1"/>
  <c r="N965" i="1" s="1"/>
  <c r="O965" i="1" s="1"/>
  <c r="Q965" i="1" s="1"/>
  <c r="K966" i="1"/>
  <c r="I1031" i="1"/>
  <c r="G1032" i="1"/>
  <c r="H1033" i="1" s="1"/>
  <c r="T1034" i="1" l="1"/>
  <c r="R1033" i="1"/>
  <c r="S1033" i="1" s="1"/>
  <c r="C1034" i="1" s="1"/>
  <c r="H1034" i="1"/>
  <c r="U1034" i="1"/>
  <c r="A1035" i="1"/>
  <c r="D1035" i="1" s="1"/>
  <c r="E1035" i="1" s="1"/>
  <c r="P1034" i="1"/>
  <c r="B1034" i="1"/>
  <c r="F1034" i="1"/>
  <c r="L966" i="1"/>
  <c r="M966" i="1" s="1"/>
  <c r="N966" i="1" s="1"/>
  <c r="O966" i="1" s="1"/>
  <c r="Q966" i="1" s="1"/>
  <c r="K967" i="1"/>
  <c r="I1032" i="1"/>
  <c r="G1033" i="1"/>
  <c r="H1035" i="1" l="1"/>
  <c r="U1035" i="1"/>
  <c r="R1034" i="1"/>
  <c r="S1034" i="1" s="1"/>
  <c r="C1035" i="1" s="1"/>
  <c r="T1035" i="1"/>
  <c r="B1035" i="1"/>
  <c r="A1036" i="1"/>
  <c r="D1036" i="1" s="1"/>
  <c r="E1036" i="1" s="1"/>
  <c r="P1035" i="1"/>
  <c r="F1035" i="1"/>
  <c r="L967" i="1"/>
  <c r="M967" i="1" s="1"/>
  <c r="N967" i="1" s="1"/>
  <c r="O967" i="1" s="1"/>
  <c r="Q967" i="1" s="1"/>
  <c r="K968" i="1"/>
  <c r="I1033" i="1"/>
  <c r="G1034" i="1"/>
  <c r="H1036" i="1" l="1"/>
  <c r="T1036" i="1"/>
  <c r="R1035" i="1"/>
  <c r="S1035" i="1" s="1"/>
  <c r="C1036" i="1" s="1"/>
  <c r="U1036" i="1"/>
  <c r="B1036" i="1"/>
  <c r="A1037" i="1"/>
  <c r="D1037" i="1" s="1"/>
  <c r="E1037" i="1" s="1"/>
  <c r="P1036" i="1"/>
  <c r="F1036" i="1"/>
  <c r="L968" i="1"/>
  <c r="M968" i="1" s="1"/>
  <c r="N968" i="1" s="1"/>
  <c r="O968" i="1" s="1"/>
  <c r="Q968" i="1" s="1"/>
  <c r="K969" i="1"/>
  <c r="I1034" i="1"/>
  <c r="G1035" i="1"/>
  <c r="H1037" i="1" l="1"/>
  <c r="P1037" i="1"/>
  <c r="T1037" i="1"/>
  <c r="R1036" i="1"/>
  <c r="S1036" i="1" s="1"/>
  <c r="C1037" i="1" s="1"/>
  <c r="U1037" i="1"/>
  <c r="A1038" i="1"/>
  <c r="D1038" i="1" s="1"/>
  <c r="E1038" i="1" s="1"/>
  <c r="B1037" i="1"/>
  <c r="F1037" i="1"/>
  <c r="L969" i="1"/>
  <c r="M969" i="1" s="1"/>
  <c r="N969" i="1" s="1"/>
  <c r="O969" i="1" s="1"/>
  <c r="Q969" i="1" s="1"/>
  <c r="K970" i="1"/>
  <c r="I1035" i="1"/>
  <c r="G1036" i="1"/>
  <c r="T1038" i="1" l="1"/>
  <c r="A1039" i="1"/>
  <c r="D1039" i="1" s="1"/>
  <c r="E1039" i="1" s="1"/>
  <c r="R1037" i="1"/>
  <c r="S1037" i="1" s="1"/>
  <c r="C1038" i="1" s="1"/>
  <c r="U1038" i="1"/>
  <c r="P1038" i="1"/>
  <c r="B1038" i="1"/>
  <c r="F1038" i="1"/>
  <c r="L970" i="1"/>
  <c r="M970" i="1" s="1"/>
  <c r="N970" i="1" s="1"/>
  <c r="O970" i="1" s="1"/>
  <c r="Q970" i="1" s="1"/>
  <c r="K971" i="1"/>
  <c r="I1036" i="1"/>
  <c r="G1037" i="1"/>
  <c r="H1038" i="1" s="1"/>
  <c r="U1039" i="1" l="1"/>
  <c r="R1038" i="1"/>
  <c r="S1038" i="1" s="1"/>
  <c r="C1039" i="1" s="1"/>
  <c r="T1039" i="1"/>
  <c r="P1039" i="1"/>
  <c r="A1040" i="1"/>
  <c r="D1040" i="1" s="1"/>
  <c r="E1040" i="1" s="1"/>
  <c r="B1039" i="1"/>
  <c r="F1039" i="1"/>
  <c r="L971" i="1"/>
  <c r="M971" i="1" s="1"/>
  <c r="N971" i="1" s="1"/>
  <c r="O971" i="1" s="1"/>
  <c r="Q971" i="1" s="1"/>
  <c r="K972" i="1"/>
  <c r="I1037" i="1"/>
  <c r="G1038" i="1"/>
  <c r="H1039" i="1" s="1"/>
  <c r="T1040" i="1" l="1"/>
  <c r="H1040" i="1"/>
  <c r="A1041" i="1"/>
  <c r="D1041" i="1" s="1"/>
  <c r="E1041" i="1" s="1"/>
  <c r="P1040" i="1"/>
  <c r="U1040" i="1"/>
  <c r="R1039" i="1"/>
  <c r="S1039" i="1" s="1"/>
  <c r="C1040" i="1" s="1"/>
  <c r="B1040" i="1"/>
  <c r="F1040" i="1"/>
  <c r="L972" i="1"/>
  <c r="M972" i="1" s="1"/>
  <c r="N972" i="1" s="1"/>
  <c r="O972" i="1" s="1"/>
  <c r="Q972" i="1" s="1"/>
  <c r="K973" i="1"/>
  <c r="I1038" i="1"/>
  <c r="G1039" i="1"/>
  <c r="T1041" i="1" l="1"/>
  <c r="U1041" i="1"/>
  <c r="P1041" i="1"/>
  <c r="A1042" i="1"/>
  <c r="D1042" i="1" s="1"/>
  <c r="E1042" i="1" s="1"/>
  <c r="B1041" i="1"/>
  <c r="R1040" i="1"/>
  <c r="S1040" i="1" s="1"/>
  <c r="C1041" i="1" s="1"/>
  <c r="F1041" i="1"/>
  <c r="L973" i="1"/>
  <c r="M973" i="1" s="1"/>
  <c r="N973" i="1" s="1"/>
  <c r="O973" i="1" s="1"/>
  <c r="Q973" i="1" s="1"/>
  <c r="K974" i="1"/>
  <c r="I1039" i="1"/>
  <c r="G1040" i="1"/>
  <c r="H1041" i="1" s="1"/>
  <c r="T1042" i="1" l="1"/>
  <c r="B1042" i="1"/>
  <c r="A1043" i="1"/>
  <c r="D1043" i="1" s="1"/>
  <c r="E1043" i="1" s="1"/>
  <c r="H1042" i="1"/>
  <c r="U1042" i="1"/>
  <c r="R1041" i="1"/>
  <c r="S1041" i="1" s="1"/>
  <c r="C1042" i="1" s="1"/>
  <c r="P1042" i="1"/>
  <c r="F1042" i="1"/>
  <c r="L974" i="1"/>
  <c r="M974" i="1" s="1"/>
  <c r="N974" i="1" s="1"/>
  <c r="O974" i="1" s="1"/>
  <c r="Q974" i="1" s="1"/>
  <c r="K975" i="1"/>
  <c r="I1040" i="1"/>
  <c r="G1041" i="1"/>
  <c r="T1043" i="1" l="1"/>
  <c r="R1042" i="1"/>
  <c r="S1042" i="1" s="1"/>
  <c r="C1043" i="1" s="1"/>
  <c r="A1044" i="1"/>
  <c r="D1044" i="1" s="1"/>
  <c r="E1044" i="1" s="1"/>
  <c r="H1043" i="1"/>
  <c r="P1043" i="1"/>
  <c r="B1043" i="1"/>
  <c r="U1043" i="1"/>
  <c r="F1043" i="1"/>
  <c r="L975" i="1"/>
  <c r="M975" i="1" s="1"/>
  <c r="N975" i="1" s="1"/>
  <c r="O975" i="1" s="1"/>
  <c r="Q975" i="1" s="1"/>
  <c r="K976" i="1"/>
  <c r="I1041" i="1"/>
  <c r="G1042" i="1"/>
  <c r="U1044" i="1" l="1"/>
  <c r="H1044" i="1"/>
  <c r="T1044" i="1"/>
  <c r="A1045" i="1"/>
  <c r="D1045" i="1" s="1"/>
  <c r="E1045" i="1" s="1"/>
  <c r="R1043" i="1"/>
  <c r="S1043" i="1" s="1"/>
  <c r="C1044" i="1" s="1"/>
  <c r="B1044" i="1"/>
  <c r="P1044" i="1"/>
  <c r="F1044" i="1"/>
  <c r="L976" i="1"/>
  <c r="M976" i="1" s="1"/>
  <c r="N976" i="1" s="1"/>
  <c r="O976" i="1" s="1"/>
  <c r="Q976" i="1" s="1"/>
  <c r="K977" i="1"/>
  <c r="I1042" i="1"/>
  <c r="G1043" i="1"/>
  <c r="U1045" i="1" l="1"/>
  <c r="P1045" i="1"/>
  <c r="H1045" i="1"/>
  <c r="R1044" i="1"/>
  <c r="S1044" i="1" s="1"/>
  <c r="C1045" i="1" s="1"/>
  <c r="T1045" i="1"/>
  <c r="A1046" i="1"/>
  <c r="D1046" i="1" s="1"/>
  <c r="E1046" i="1" s="1"/>
  <c r="B1045" i="1"/>
  <c r="F1045" i="1"/>
  <c r="L977" i="1"/>
  <c r="M977" i="1" s="1"/>
  <c r="N977" i="1" s="1"/>
  <c r="O977" i="1" s="1"/>
  <c r="Q977" i="1" s="1"/>
  <c r="K978" i="1"/>
  <c r="I1043" i="1"/>
  <c r="G1044" i="1"/>
  <c r="T1046" i="1" l="1"/>
  <c r="P1046" i="1"/>
  <c r="R1046" i="1" s="1"/>
  <c r="S1046" i="1" s="1"/>
  <c r="H1046" i="1"/>
  <c r="R1045" i="1"/>
  <c r="S1045" i="1" s="1"/>
  <c r="C1046" i="1" s="1"/>
  <c r="U1046" i="1"/>
  <c r="B1046" i="1"/>
  <c r="A1047" i="1"/>
  <c r="D1047" i="1" s="1"/>
  <c r="E1047" i="1" s="1"/>
  <c r="F1046" i="1"/>
  <c r="L978" i="1"/>
  <c r="M978" i="1" s="1"/>
  <c r="N978" i="1" s="1"/>
  <c r="O978" i="1" s="1"/>
  <c r="Q978" i="1" s="1"/>
  <c r="K979" i="1"/>
  <c r="I1044" i="1"/>
  <c r="G1045" i="1"/>
  <c r="C1047" i="1" l="1"/>
  <c r="P1047" i="1"/>
  <c r="B1047" i="1"/>
  <c r="H1047" i="1"/>
  <c r="U1047" i="1"/>
  <c r="T1047" i="1"/>
  <c r="A1048" i="1"/>
  <c r="D1048" i="1" s="1"/>
  <c r="E1048" i="1" s="1"/>
  <c r="F1047" i="1"/>
  <c r="L979" i="1"/>
  <c r="M979" i="1" s="1"/>
  <c r="N979" i="1" s="1"/>
  <c r="O979" i="1" s="1"/>
  <c r="Q979" i="1" s="1"/>
  <c r="K980" i="1"/>
  <c r="I1045" i="1"/>
  <c r="G1046" i="1"/>
  <c r="U1048" i="1" l="1"/>
  <c r="H1048" i="1"/>
  <c r="T1048" i="1"/>
  <c r="R1047" i="1"/>
  <c r="S1047" i="1" s="1"/>
  <c r="C1048" i="1" s="1"/>
  <c r="A1049" i="1"/>
  <c r="D1049" i="1" s="1"/>
  <c r="E1049" i="1" s="1"/>
  <c r="P1048" i="1"/>
  <c r="B1048" i="1"/>
  <c r="F1048" i="1"/>
  <c r="L980" i="1"/>
  <c r="M980" i="1" s="1"/>
  <c r="N980" i="1" s="1"/>
  <c r="O980" i="1" s="1"/>
  <c r="Q980" i="1" s="1"/>
  <c r="K981" i="1"/>
  <c r="I1046" i="1"/>
  <c r="G1047" i="1"/>
  <c r="T1049" i="1" l="1"/>
  <c r="A1050" i="1"/>
  <c r="D1050" i="1" s="1"/>
  <c r="E1050" i="1" s="1"/>
  <c r="U1049" i="1"/>
  <c r="R1048" i="1"/>
  <c r="S1048" i="1" s="1"/>
  <c r="C1049" i="1" s="1"/>
  <c r="H1049" i="1"/>
  <c r="B1049" i="1"/>
  <c r="P1049" i="1"/>
  <c r="F1049" i="1"/>
  <c r="L981" i="1"/>
  <c r="M981" i="1" s="1"/>
  <c r="N981" i="1" s="1"/>
  <c r="O981" i="1" s="1"/>
  <c r="Q981" i="1" s="1"/>
  <c r="K982" i="1"/>
  <c r="I1047" i="1"/>
  <c r="G1048" i="1"/>
  <c r="T1050" i="1" l="1"/>
  <c r="U1050" i="1"/>
  <c r="R1049" i="1"/>
  <c r="S1049" i="1" s="1"/>
  <c r="C1050" i="1" s="1"/>
  <c r="A1051" i="1"/>
  <c r="D1051" i="1" s="1"/>
  <c r="E1051" i="1" s="1"/>
  <c r="P1050" i="1"/>
  <c r="B1050" i="1"/>
  <c r="F1050" i="1"/>
  <c r="L982" i="1"/>
  <c r="M982" i="1" s="1"/>
  <c r="N982" i="1" s="1"/>
  <c r="O982" i="1" s="1"/>
  <c r="Q982" i="1" s="1"/>
  <c r="K983" i="1"/>
  <c r="I1048" i="1"/>
  <c r="G1049" i="1"/>
  <c r="H1050" i="1" s="1"/>
  <c r="U1051" i="1" l="1"/>
  <c r="T1051" i="1"/>
  <c r="R1050" i="1"/>
  <c r="S1050" i="1" s="1"/>
  <c r="C1051" i="1" s="1"/>
  <c r="A1052" i="1"/>
  <c r="D1052" i="1" s="1"/>
  <c r="E1052" i="1" s="1"/>
  <c r="P1051" i="1"/>
  <c r="B1051" i="1"/>
  <c r="H1051" i="1"/>
  <c r="F1051" i="1"/>
  <c r="L983" i="1"/>
  <c r="M983" i="1" s="1"/>
  <c r="N983" i="1" s="1"/>
  <c r="O983" i="1" s="1"/>
  <c r="Q983" i="1" s="1"/>
  <c r="K984" i="1"/>
  <c r="I1049" i="1"/>
  <c r="G1050" i="1"/>
  <c r="U1052" i="1" l="1"/>
  <c r="H1052" i="1"/>
  <c r="P1052" i="1"/>
  <c r="R1052" i="1" s="1"/>
  <c r="S1052" i="1" s="1"/>
  <c r="A1053" i="1"/>
  <c r="D1053" i="1" s="1"/>
  <c r="E1053" i="1" s="1"/>
  <c r="T1052" i="1"/>
  <c r="B1052" i="1"/>
  <c r="R1051" i="1"/>
  <c r="S1051" i="1" s="1"/>
  <c r="C1052" i="1" s="1"/>
  <c r="F1052" i="1"/>
  <c r="L984" i="1"/>
  <c r="M984" i="1" s="1"/>
  <c r="N984" i="1" s="1"/>
  <c r="O984" i="1" s="1"/>
  <c r="Q984" i="1" s="1"/>
  <c r="K985" i="1"/>
  <c r="I1050" i="1"/>
  <c r="G1051" i="1"/>
  <c r="C1053" i="1" l="1"/>
  <c r="U1053" i="1"/>
  <c r="B1053" i="1"/>
  <c r="P1053" i="1"/>
  <c r="R1053" i="1" s="1"/>
  <c r="S1053" i="1" s="1"/>
  <c r="A1054" i="1"/>
  <c r="D1054" i="1" s="1"/>
  <c r="E1054" i="1" s="1"/>
  <c r="T1053" i="1"/>
  <c r="F1053" i="1"/>
  <c r="L985" i="1"/>
  <c r="M985" i="1" s="1"/>
  <c r="N985" i="1" s="1"/>
  <c r="O985" i="1" s="1"/>
  <c r="Q985" i="1" s="1"/>
  <c r="K986" i="1"/>
  <c r="I1051" i="1"/>
  <c r="G1052" i="1"/>
  <c r="H1053" i="1" s="1"/>
  <c r="C1054" i="1" l="1"/>
  <c r="A1055" i="1"/>
  <c r="D1055" i="1" s="1"/>
  <c r="E1055" i="1" s="1"/>
  <c r="B1054" i="1"/>
  <c r="U1054" i="1"/>
  <c r="T1054" i="1"/>
  <c r="P1054" i="1"/>
  <c r="F1054" i="1"/>
  <c r="L986" i="1"/>
  <c r="M986" i="1" s="1"/>
  <c r="N986" i="1" s="1"/>
  <c r="O986" i="1" s="1"/>
  <c r="Q986" i="1" s="1"/>
  <c r="K987" i="1"/>
  <c r="I1052" i="1"/>
  <c r="G1053" i="1"/>
  <c r="H1054" i="1" s="1"/>
  <c r="T1055" i="1" l="1"/>
  <c r="H1055" i="1"/>
  <c r="R1054" i="1"/>
  <c r="S1054" i="1" s="1"/>
  <c r="C1055" i="1" s="1"/>
  <c r="U1055" i="1"/>
  <c r="A1056" i="1"/>
  <c r="D1056" i="1" s="1"/>
  <c r="E1056" i="1" s="1"/>
  <c r="P1055" i="1"/>
  <c r="R1055" i="1" s="1"/>
  <c r="S1055" i="1" s="1"/>
  <c r="B1055" i="1"/>
  <c r="F1055" i="1"/>
  <c r="L987" i="1"/>
  <c r="M987" i="1" s="1"/>
  <c r="N987" i="1" s="1"/>
  <c r="O987" i="1" s="1"/>
  <c r="Q987" i="1" s="1"/>
  <c r="K988" i="1"/>
  <c r="I1053" i="1"/>
  <c r="G1054" i="1"/>
  <c r="C1056" i="1" l="1"/>
  <c r="U1056" i="1"/>
  <c r="A1057" i="1"/>
  <c r="D1057" i="1" s="1"/>
  <c r="E1057" i="1" s="1"/>
  <c r="B1056" i="1"/>
  <c r="T1056" i="1"/>
  <c r="P1056" i="1"/>
  <c r="F1056" i="1"/>
  <c r="L988" i="1"/>
  <c r="M988" i="1" s="1"/>
  <c r="N988" i="1" s="1"/>
  <c r="O988" i="1" s="1"/>
  <c r="Q988" i="1" s="1"/>
  <c r="K989" i="1"/>
  <c r="I1054" i="1"/>
  <c r="G1055" i="1"/>
  <c r="H1056" i="1" s="1"/>
  <c r="U1057" i="1" l="1"/>
  <c r="P1057" i="1"/>
  <c r="B1057" i="1"/>
  <c r="R1056" i="1"/>
  <c r="S1056" i="1" s="1"/>
  <c r="C1057" i="1" s="1"/>
  <c r="T1057" i="1"/>
  <c r="H1057" i="1"/>
  <c r="A1058" i="1"/>
  <c r="D1058" i="1" s="1"/>
  <c r="E1058" i="1" s="1"/>
  <c r="F1057" i="1"/>
  <c r="L989" i="1"/>
  <c r="M989" i="1" s="1"/>
  <c r="N989" i="1" s="1"/>
  <c r="O989" i="1" s="1"/>
  <c r="Q989" i="1" s="1"/>
  <c r="K990" i="1"/>
  <c r="I1055" i="1"/>
  <c r="G1056" i="1"/>
  <c r="U1058" i="1" l="1"/>
  <c r="H1058" i="1"/>
  <c r="T1058" i="1"/>
  <c r="R1057" i="1"/>
  <c r="S1057" i="1" s="1"/>
  <c r="C1058" i="1" s="1"/>
  <c r="A1059" i="1"/>
  <c r="D1059" i="1" s="1"/>
  <c r="E1059" i="1" s="1"/>
  <c r="P1058" i="1"/>
  <c r="B1058" i="1"/>
  <c r="F1058" i="1"/>
  <c r="L990" i="1"/>
  <c r="M990" i="1" s="1"/>
  <c r="N990" i="1" s="1"/>
  <c r="O990" i="1" s="1"/>
  <c r="Q990" i="1" s="1"/>
  <c r="K991" i="1"/>
  <c r="I1056" i="1"/>
  <c r="G1057" i="1"/>
  <c r="T1059" i="1" l="1"/>
  <c r="A1060" i="1"/>
  <c r="D1060" i="1" s="1"/>
  <c r="E1060" i="1" s="1"/>
  <c r="P1059" i="1"/>
  <c r="B1059" i="1"/>
  <c r="R1058" i="1"/>
  <c r="S1058" i="1" s="1"/>
  <c r="C1059" i="1" s="1"/>
  <c r="U1059" i="1"/>
  <c r="H1059" i="1"/>
  <c r="F1059" i="1"/>
  <c r="L991" i="1"/>
  <c r="M991" i="1" s="1"/>
  <c r="N991" i="1" s="1"/>
  <c r="O991" i="1" s="1"/>
  <c r="Q991" i="1" s="1"/>
  <c r="K992" i="1"/>
  <c r="I1057" i="1"/>
  <c r="G1058" i="1"/>
  <c r="U1060" i="1" l="1"/>
  <c r="B1060" i="1"/>
  <c r="A1061" i="1"/>
  <c r="D1061" i="1" s="1"/>
  <c r="E1061" i="1" s="1"/>
  <c r="T1060" i="1"/>
  <c r="P1060" i="1"/>
  <c r="R1059" i="1"/>
  <c r="S1059" i="1" s="1"/>
  <c r="C1060" i="1" s="1"/>
  <c r="F1060" i="1"/>
  <c r="L992" i="1"/>
  <c r="M992" i="1" s="1"/>
  <c r="N992" i="1" s="1"/>
  <c r="O992" i="1" s="1"/>
  <c r="Q992" i="1" s="1"/>
  <c r="K993" i="1"/>
  <c r="I1058" i="1"/>
  <c r="G1059" i="1"/>
  <c r="H1060" i="1" s="1"/>
  <c r="U1061" i="1" l="1"/>
  <c r="B1061" i="1"/>
  <c r="P1061" i="1"/>
  <c r="R1061" i="1" s="1"/>
  <c r="S1061" i="1" s="1"/>
  <c r="R1060" i="1"/>
  <c r="S1060" i="1" s="1"/>
  <c r="C1061" i="1" s="1"/>
  <c r="T1061" i="1"/>
  <c r="A1062" i="1"/>
  <c r="D1062" i="1" s="1"/>
  <c r="E1062" i="1" s="1"/>
  <c r="F1061" i="1"/>
  <c r="L993" i="1"/>
  <c r="M993" i="1" s="1"/>
  <c r="N993" i="1" s="1"/>
  <c r="O993" i="1" s="1"/>
  <c r="Q993" i="1" s="1"/>
  <c r="K994" i="1"/>
  <c r="I1059" i="1"/>
  <c r="G1060" i="1"/>
  <c r="H1061" i="1" s="1"/>
  <c r="C1062" i="1" l="1"/>
  <c r="B1062" i="1"/>
  <c r="U1062" i="1"/>
  <c r="P1062" i="1"/>
  <c r="H1062" i="1"/>
  <c r="T1062" i="1"/>
  <c r="A1063" i="1"/>
  <c r="D1063" i="1" s="1"/>
  <c r="E1063" i="1" s="1"/>
  <c r="F1062" i="1"/>
  <c r="L994" i="1"/>
  <c r="M994" i="1" s="1"/>
  <c r="N994" i="1" s="1"/>
  <c r="O994" i="1" s="1"/>
  <c r="Q994" i="1" s="1"/>
  <c r="K995" i="1"/>
  <c r="I1060" i="1"/>
  <c r="G1061" i="1"/>
  <c r="T1063" i="1" l="1"/>
  <c r="R1062" i="1"/>
  <c r="S1062" i="1" s="1"/>
  <c r="C1063" i="1" s="1"/>
  <c r="U1063" i="1"/>
  <c r="P1063" i="1"/>
  <c r="R1063" i="1" s="1"/>
  <c r="S1063" i="1" s="1"/>
  <c r="A1064" i="1"/>
  <c r="D1064" i="1" s="1"/>
  <c r="E1064" i="1" s="1"/>
  <c r="B1063" i="1"/>
  <c r="F1063" i="1"/>
  <c r="L995" i="1"/>
  <c r="M995" i="1" s="1"/>
  <c r="N995" i="1" s="1"/>
  <c r="O995" i="1" s="1"/>
  <c r="Q995" i="1" s="1"/>
  <c r="K996" i="1"/>
  <c r="I1061" i="1"/>
  <c r="G1062" i="1"/>
  <c r="H1063" i="1" s="1"/>
  <c r="C1064" i="1" l="1"/>
  <c r="P1064" i="1"/>
  <c r="A1065" i="1"/>
  <c r="D1065" i="1" s="1"/>
  <c r="E1065" i="1" s="1"/>
  <c r="B1064" i="1"/>
  <c r="T1064" i="1"/>
  <c r="U1064" i="1"/>
  <c r="H1064" i="1"/>
  <c r="F1064" i="1"/>
  <c r="L996" i="1"/>
  <c r="M996" i="1" s="1"/>
  <c r="N996" i="1" s="1"/>
  <c r="O996" i="1" s="1"/>
  <c r="Q996" i="1" s="1"/>
  <c r="K997" i="1"/>
  <c r="I1062" i="1"/>
  <c r="G1063" i="1"/>
  <c r="U1065" i="1" l="1"/>
  <c r="T1065" i="1"/>
  <c r="H1065" i="1"/>
  <c r="P1065" i="1"/>
  <c r="R1065" i="1" s="1"/>
  <c r="S1065" i="1" s="1"/>
  <c r="B1065" i="1"/>
  <c r="R1064" i="1"/>
  <c r="S1064" i="1" s="1"/>
  <c r="C1065" i="1" s="1"/>
  <c r="A1066" i="1"/>
  <c r="D1066" i="1" s="1"/>
  <c r="E1066" i="1" s="1"/>
  <c r="F1065" i="1"/>
  <c r="L997" i="1"/>
  <c r="M997" i="1" s="1"/>
  <c r="N997" i="1" s="1"/>
  <c r="O997" i="1" s="1"/>
  <c r="Q997" i="1" s="1"/>
  <c r="K998" i="1"/>
  <c r="I1063" i="1"/>
  <c r="G1064" i="1"/>
  <c r="C1066" i="1" l="1"/>
  <c r="P1066" i="1"/>
  <c r="H1066" i="1"/>
  <c r="U1066" i="1"/>
  <c r="T1066" i="1"/>
  <c r="B1066" i="1"/>
  <c r="A1067" i="1"/>
  <c r="D1067" i="1" s="1"/>
  <c r="E1067" i="1" s="1"/>
  <c r="F1066" i="1"/>
  <c r="L998" i="1"/>
  <c r="M998" i="1" s="1"/>
  <c r="N998" i="1" s="1"/>
  <c r="O998" i="1" s="1"/>
  <c r="Q998" i="1" s="1"/>
  <c r="K999" i="1"/>
  <c r="I1064" i="1"/>
  <c r="G1065" i="1"/>
  <c r="H1067" i="1" l="1"/>
  <c r="T1067" i="1"/>
  <c r="R1066" i="1"/>
  <c r="S1066" i="1" s="1"/>
  <c r="C1067" i="1" s="1"/>
  <c r="U1067" i="1"/>
  <c r="A1068" i="1"/>
  <c r="D1068" i="1" s="1"/>
  <c r="E1068" i="1" s="1"/>
  <c r="B1067" i="1"/>
  <c r="P1067" i="1"/>
  <c r="R1067" i="1" s="1"/>
  <c r="S1067" i="1" s="1"/>
  <c r="F1067" i="1"/>
  <c r="L999" i="1"/>
  <c r="M999" i="1" s="1"/>
  <c r="N999" i="1" s="1"/>
  <c r="O999" i="1" s="1"/>
  <c r="Q999" i="1" s="1"/>
  <c r="K1000" i="1"/>
  <c r="I1065" i="1"/>
  <c r="G1066" i="1"/>
  <c r="C1068" i="1" l="1"/>
  <c r="H1068" i="1"/>
  <c r="T1068" i="1"/>
  <c r="U1068" i="1"/>
  <c r="P1068" i="1"/>
  <c r="R1068" i="1" s="1"/>
  <c r="S1068" i="1" s="1"/>
  <c r="B1068" i="1"/>
  <c r="A1069" i="1"/>
  <c r="D1069" i="1" s="1"/>
  <c r="E1069" i="1" s="1"/>
  <c r="F1068" i="1"/>
  <c r="L1000" i="1"/>
  <c r="M1000" i="1" s="1"/>
  <c r="N1000" i="1" s="1"/>
  <c r="O1000" i="1" s="1"/>
  <c r="Q1000" i="1" s="1"/>
  <c r="K1001" i="1"/>
  <c r="I1066" i="1"/>
  <c r="G1067" i="1"/>
  <c r="C1069" i="1" l="1"/>
  <c r="B1069" i="1"/>
  <c r="P1069" i="1"/>
  <c r="R1069" i="1" s="1"/>
  <c r="S1069" i="1" s="1"/>
  <c r="A1070" i="1"/>
  <c r="D1070" i="1" s="1"/>
  <c r="E1070" i="1" s="1"/>
  <c r="H1069" i="1"/>
  <c r="T1069" i="1"/>
  <c r="U1069" i="1"/>
  <c r="F1069" i="1"/>
  <c r="L1001" i="1"/>
  <c r="M1001" i="1" s="1"/>
  <c r="N1001" i="1" s="1"/>
  <c r="O1001" i="1" s="1"/>
  <c r="Q1001" i="1" s="1"/>
  <c r="K1002" i="1"/>
  <c r="I1067" i="1"/>
  <c r="G1068" i="1"/>
  <c r="C1070" i="1" l="1"/>
  <c r="H1070" i="1"/>
  <c r="P1070" i="1"/>
  <c r="T1070" i="1"/>
  <c r="A1071" i="1"/>
  <c r="D1071" i="1" s="1"/>
  <c r="E1071" i="1" s="1"/>
  <c r="B1070" i="1"/>
  <c r="U1070" i="1"/>
  <c r="F1070" i="1"/>
  <c r="L1002" i="1"/>
  <c r="M1002" i="1" s="1"/>
  <c r="N1002" i="1" s="1"/>
  <c r="O1002" i="1" s="1"/>
  <c r="Q1002" i="1" s="1"/>
  <c r="K1003" i="1"/>
  <c r="I1068" i="1"/>
  <c r="G1069" i="1"/>
  <c r="U1071" i="1" l="1"/>
  <c r="B1071" i="1"/>
  <c r="T1071" i="1"/>
  <c r="R1070" i="1"/>
  <c r="S1070" i="1" s="1"/>
  <c r="C1071" i="1" s="1"/>
  <c r="P1071" i="1"/>
  <c r="A1072" i="1"/>
  <c r="D1072" i="1" s="1"/>
  <c r="E1072" i="1" s="1"/>
  <c r="F1071" i="1"/>
  <c r="L1003" i="1"/>
  <c r="M1003" i="1" s="1"/>
  <c r="N1003" i="1" s="1"/>
  <c r="O1003" i="1" s="1"/>
  <c r="Q1003" i="1" s="1"/>
  <c r="K1004" i="1"/>
  <c r="I1069" i="1"/>
  <c r="G1070" i="1"/>
  <c r="H1071" i="1" s="1"/>
  <c r="U1072" i="1" l="1"/>
  <c r="T1072" i="1"/>
  <c r="R1071" i="1"/>
  <c r="S1071" i="1" s="1"/>
  <c r="C1072" i="1" s="1"/>
  <c r="A1073" i="1"/>
  <c r="D1073" i="1" s="1"/>
  <c r="E1073" i="1" s="1"/>
  <c r="P1072" i="1"/>
  <c r="B1072" i="1"/>
  <c r="F1072" i="1"/>
  <c r="L1004" i="1"/>
  <c r="M1004" i="1" s="1"/>
  <c r="N1004" i="1" s="1"/>
  <c r="O1004" i="1" s="1"/>
  <c r="Q1004" i="1" s="1"/>
  <c r="K1005" i="1"/>
  <c r="I1070" i="1"/>
  <c r="G1071" i="1"/>
  <c r="H1072" i="1" s="1"/>
  <c r="T1073" i="1" l="1"/>
  <c r="R1072" i="1"/>
  <c r="S1072" i="1" s="1"/>
  <c r="C1073" i="1" s="1"/>
  <c r="U1073" i="1"/>
  <c r="A1074" i="1"/>
  <c r="D1074" i="1" s="1"/>
  <c r="E1074" i="1" s="1"/>
  <c r="P1073" i="1"/>
  <c r="R1073" i="1" s="1"/>
  <c r="S1073" i="1" s="1"/>
  <c r="B1073" i="1"/>
  <c r="H1073" i="1"/>
  <c r="F1073" i="1"/>
  <c r="L1005" i="1"/>
  <c r="M1005" i="1" s="1"/>
  <c r="N1005" i="1" s="1"/>
  <c r="O1005" i="1" s="1"/>
  <c r="Q1005" i="1" s="1"/>
  <c r="K1006" i="1"/>
  <c r="I1071" i="1"/>
  <c r="G1072" i="1"/>
  <c r="C1074" i="1" l="1"/>
  <c r="B1074" i="1"/>
  <c r="T1074" i="1"/>
  <c r="U1074" i="1"/>
  <c r="A1075" i="1"/>
  <c r="D1075" i="1" s="1"/>
  <c r="E1075" i="1" s="1"/>
  <c r="P1074" i="1"/>
  <c r="F1074" i="1"/>
  <c r="L1006" i="1"/>
  <c r="M1006" i="1" s="1"/>
  <c r="N1006" i="1" s="1"/>
  <c r="O1006" i="1" s="1"/>
  <c r="Q1006" i="1" s="1"/>
  <c r="K1007" i="1"/>
  <c r="I1072" i="1"/>
  <c r="G1073" i="1"/>
  <c r="H1074" i="1" s="1"/>
  <c r="T1075" i="1" l="1"/>
  <c r="R1074" i="1"/>
  <c r="S1074" i="1" s="1"/>
  <c r="C1075" i="1" s="1"/>
  <c r="U1075" i="1"/>
  <c r="A1076" i="1"/>
  <c r="D1076" i="1" s="1"/>
  <c r="E1076" i="1" s="1"/>
  <c r="B1075" i="1"/>
  <c r="H1075" i="1"/>
  <c r="P1075" i="1"/>
  <c r="F1075" i="1"/>
  <c r="L1007" i="1"/>
  <c r="M1007" i="1" s="1"/>
  <c r="N1007" i="1" s="1"/>
  <c r="O1007" i="1" s="1"/>
  <c r="Q1007" i="1" s="1"/>
  <c r="K1008" i="1"/>
  <c r="I1073" i="1"/>
  <c r="G1074" i="1"/>
  <c r="U1076" i="1" l="1"/>
  <c r="H1076" i="1"/>
  <c r="A1077" i="1"/>
  <c r="D1077" i="1" s="1"/>
  <c r="E1077" i="1" s="1"/>
  <c r="P1076" i="1"/>
  <c r="R1075" i="1"/>
  <c r="S1075" i="1" s="1"/>
  <c r="C1076" i="1" s="1"/>
  <c r="B1076" i="1"/>
  <c r="T1076" i="1"/>
  <c r="F1076" i="1"/>
  <c r="L1008" i="1"/>
  <c r="M1008" i="1" s="1"/>
  <c r="N1008" i="1" s="1"/>
  <c r="O1008" i="1" s="1"/>
  <c r="Q1008" i="1" s="1"/>
  <c r="K1009" i="1"/>
  <c r="I1074" i="1"/>
  <c r="G1075" i="1"/>
  <c r="T1077" i="1" l="1"/>
  <c r="H1077" i="1"/>
  <c r="A1078" i="1"/>
  <c r="D1078" i="1" s="1"/>
  <c r="E1078" i="1" s="1"/>
  <c r="P1077" i="1"/>
  <c r="R1077" i="1" s="1"/>
  <c r="S1077" i="1" s="1"/>
  <c r="B1077" i="1"/>
  <c r="U1077" i="1"/>
  <c r="R1076" i="1"/>
  <c r="S1076" i="1" s="1"/>
  <c r="C1077" i="1" s="1"/>
  <c r="F1077" i="1"/>
  <c r="L1009" i="1"/>
  <c r="M1009" i="1" s="1"/>
  <c r="N1009" i="1" s="1"/>
  <c r="O1009" i="1" s="1"/>
  <c r="Q1009" i="1" s="1"/>
  <c r="K1010" i="1"/>
  <c r="I1075" i="1"/>
  <c r="G1076" i="1"/>
  <c r="C1078" i="1" l="1"/>
  <c r="U1078" i="1"/>
  <c r="B1078" i="1"/>
  <c r="P1078" i="1"/>
  <c r="A1079" i="1"/>
  <c r="D1079" i="1" s="1"/>
  <c r="E1079" i="1" s="1"/>
  <c r="T1078" i="1"/>
  <c r="F1078" i="1"/>
  <c r="L1010" i="1"/>
  <c r="M1010" i="1" s="1"/>
  <c r="N1010" i="1" s="1"/>
  <c r="O1010" i="1" s="1"/>
  <c r="Q1010" i="1" s="1"/>
  <c r="K1011" i="1"/>
  <c r="I1076" i="1"/>
  <c r="G1077" i="1"/>
  <c r="H1078" i="1" s="1"/>
  <c r="T1079" i="1" l="1"/>
  <c r="B1079" i="1"/>
  <c r="A1080" i="1"/>
  <c r="D1080" i="1" s="1"/>
  <c r="E1080" i="1" s="1"/>
  <c r="R1078" i="1"/>
  <c r="S1078" i="1" s="1"/>
  <c r="C1079" i="1" s="1"/>
  <c r="U1079" i="1"/>
  <c r="P1079" i="1"/>
  <c r="F1079" i="1"/>
  <c r="L1011" i="1"/>
  <c r="M1011" i="1" s="1"/>
  <c r="N1011" i="1" s="1"/>
  <c r="O1011" i="1" s="1"/>
  <c r="Q1011" i="1" s="1"/>
  <c r="K1012" i="1"/>
  <c r="I1077" i="1"/>
  <c r="G1078" i="1"/>
  <c r="H1079" i="1" s="1"/>
  <c r="T1080" i="1" l="1"/>
  <c r="A1081" i="1"/>
  <c r="D1081" i="1" s="1"/>
  <c r="E1081" i="1" s="1"/>
  <c r="R1079" i="1"/>
  <c r="S1079" i="1" s="1"/>
  <c r="C1080" i="1" s="1"/>
  <c r="U1080" i="1"/>
  <c r="B1080" i="1"/>
  <c r="P1080" i="1"/>
  <c r="F1080" i="1"/>
  <c r="L1012" i="1"/>
  <c r="M1012" i="1" s="1"/>
  <c r="N1012" i="1" s="1"/>
  <c r="O1012" i="1" s="1"/>
  <c r="Q1012" i="1" s="1"/>
  <c r="K1013" i="1"/>
  <c r="I1078" i="1"/>
  <c r="G1079" i="1"/>
  <c r="H1080" i="1" s="1"/>
  <c r="U1081" i="1" l="1"/>
  <c r="T1081" i="1"/>
  <c r="A1082" i="1"/>
  <c r="D1082" i="1" s="1"/>
  <c r="E1082" i="1" s="1"/>
  <c r="P1081" i="1"/>
  <c r="B1081" i="1"/>
  <c r="R1080" i="1"/>
  <c r="S1080" i="1" s="1"/>
  <c r="C1081" i="1" s="1"/>
  <c r="F1081" i="1"/>
  <c r="L1013" i="1"/>
  <c r="M1013" i="1" s="1"/>
  <c r="N1013" i="1" s="1"/>
  <c r="O1013" i="1" s="1"/>
  <c r="Q1013" i="1" s="1"/>
  <c r="K1014" i="1"/>
  <c r="I1079" i="1"/>
  <c r="G1080" i="1"/>
  <c r="H1081" i="1" s="1"/>
  <c r="T1082" i="1" l="1"/>
  <c r="U1082" i="1"/>
  <c r="P1082" i="1"/>
  <c r="R1082" i="1" s="1"/>
  <c r="R1081" i="1"/>
  <c r="S1081" i="1" s="1"/>
  <c r="C1082" i="1" s="1"/>
  <c r="A1083" i="1"/>
  <c r="D1083" i="1" s="1"/>
  <c r="E1083" i="1" s="1"/>
  <c r="B1082" i="1"/>
  <c r="F1082" i="1"/>
  <c r="L1014" i="1"/>
  <c r="M1014" i="1" s="1"/>
  <c r="N1014" i="1" s="1"/>
  <c r="O1014" i="1" s="1"/>
  <c r="Q1014" i="1" s="1"/>
  <c r="K1015" i="1"/>
  <c r="I1080" i="1"/>
  <c r="G1081" i="1"/>
  <c r="H1082" i="1" s="1"/>
  <c r="S1082" i="1" l="1"/>
  <c r="C1083" i="1" s="1"/>
  <c r="B1083" i="1"/>
  <c r="P1083" i="1"/>
  <c r="R1083" i="1" s="1"/>
  <c r="S1083" i="1" s="1"/>
  <c r="U1083" i="1"/>
  <c r="A1084" i="1"/>
  <c r="D1084" i="1" s="1"/>
  <c r="E1084" i="1" s="1"/>
  <c r="T1083" i="1"/>
  <c r="F1083" i="1"/>
  <c r="L1015" i="1"/>
  <c r="M1015" i="1" s="1"/>
  <c r="N1015" i="1" s="1"/>
  <c r="O1015" i="1" s="1"/>
  <c r="Q1015" i="1" s="1"/>
  <c r="K1016" i="1"/>
  <c r="I1081" i="1"/>
  <c r="G1082" i="1"/>
  <c r="H1083" i="1" s="1"/>
  <c r="C1084" i="1" l="1"/>
  <c r="U1084" i="1"/>
  <c r="H1084" i="1"/>
  <c r="B1084" i="1"/>
  <c r="P1084" i="1"/>
  <c r="A1085" i="1"/>
  <c r="D1085" i="1" s="1"/>
  <c r="E1085" i="1" s="1"/>
  <c r="T1084" i="1"/>
  <c r="F1084" i="1"/>
  <c r="L1016" i="1"/>
  <c r="M1016" i="1" s="1"/>
  <c r="N1016" i="1" s="1"/>
  <c r="O1016" i="1" s="1"/>
  <c r="Q1016" i="1" s="1"/>
  <c r="K1017" i="1"/>
  <c r="I1082" i="1"/>
  <c r="G1083" i="1"/>
  <c r="T1085" i="1" l="1"/>
  <c r="H1085" i="1"/>
  <c r="P1085" i="1"/>
  <c r="R1085" i="1" s="1"/>
  <c r="S1085" i="1" s="1"/>
  <c r="B1085" i="1"/>
  <c r="U1085" i="1"/>
  <c r="A1086" i="1"/>
  <c r="D1086" i="1" s="1"/>
  <c r="E1086" i="1" s="1"/>
  <c r="R1084" i="1"/>
  <c r="S1084" i="1" s="1"/>
  <c r="C1085" i="1" s="1"/>
  <c r="F1085" i="1"/>
  <c r="L1017" i="1"/>
  <c r="M1017" i="1" s="1"/>
  <c r="N1017" i="1" s="1"/>
  <c r="O1017" i="1" s="1"/>
  <c r="Q1017" i="1" s="1"/>
  <c r="K1018" i="1"/>
  <c r="I1083" i="1"/>
  <c r="G1084" i="1"/>
  <c r="C1086" i="1" l="1"/>
  <c r="P1086" i="1"/>
  <c r="H1086" i="1"/>
  <c r="U1086" i="1"/>
  <c r="T1086" i="1"/>
  <c r="A1087" i="1"/>
  <c r="D1087" i="1" s="1"/>
  <c r="E1087" i="1" s="1"/>
  <c r="B1086" i="1"/>
  <c r="F1086" i="1"/>
  <c r="L1018" i="1"/>
  <c r="M1018" i="1" s="1"/>
  <c r="N1018" i="1" s="1"/>
  <c r="O1018" i="1" s="1"/>
  <c r="Q1018" i="1" s="1"/>
  <c r="K1019" i="1"/>
  <c r="I1084" i="1"/>
  <c r="G1085" i="1"/>
  <c r="U1087" i="1" l="1"/>
  <c r="H1087" i="1"/>
  <c r="P1087" i="1"/>
  <c r="R1087" i="1" s="1"/>
  <c r="S1087" i="1" s="1"/>
  <c r="R1086" i="1"/>
  <c r="S1086" i="1" s="1"/>
  <c r="C1087" i="1" s="1"/>
  <c r="T1087" i="1"/>
  <c r="A1088" i="1"/>
  <c r="D1088" i="1" s="1"/>
  <c r="E1088" i="1" s="1"/>
  <c r="B1087" i="1"/>
  <c r="F1087" i="1"/>
  <c r="L1019" i="1"/>
  <c r="M1019" i="1" s="1"/>
  <c r="N1019" i="1" s="1"/>
  <c r="O1019" i="1" s="1"/>
  <c r="Q1019" i="1" s="1"/>
  <c r="K1020" i="1"/>
  <c r="I1085" i="1"/>
  <c r="G1086" i="1"/>
  <c r="C1088" i="1" l="1"/>
  <c r="B1088" i="1"/>
  <c r="H1088" i="1"/>
  <c r="T1088" i="1"/>
  <c r="U1088" i="1"/>
  <c r="P1088" i="1"/>
  <c r="A1089" i="1"/>
  <c r="D1089" i="1" s="1"/>
  <c r="E1089" i="1" s="1"/>
  <c r="F1088" i="1"/>
  <c r="L1020" i="1"/>
  <c r="M1020" i="1" s="1"/>
  <c r="N1020" i="1" s="1"/>
  <c r="O1020" i="1" s="1"/>
  <c r="Q1020" i="1" s="1"/>
  <c r="K1021" i="1"/>
  <c r="I1086" i="1"/>
  <c r="G1087" i="1"/>
  <c r="T1089" i="1" l="1"/>
  <c r="H1089" i="1"/>
  <c r="A1090" i="1"/>
  <c r="D1090" i="1" s="1"/>
  <c r="E1090" i="1" s="1"/>
  <c r="P1089" i="1"/>
  <c r="B1089" i="1"/>
  <c r="U1089" i="1"/>
  <c r="R1088" i="1"/>
  <c r="S1088" i="1" s="1"/>
  <c r="C1089" i="1" s="1"/>
  <c r="F1089" i="1"/>
  <c r="L1021" i="1"/>
  <c r="M1021" i="1" s="1"/>
  <c r="N1021" i="1" s="1"/>
  <c r="O1021" i="1" s="1"/>
  <c r="Q1021" i="1" s="1"/>
  <c r="K1022" i="1"/>
  <c r="I1087" i="1"/>
  <c r="G1088" i="1"/>
  <c r="U1090" i="1" l="1"/>
  <c r="B1090" i="1"/>
  <c r="T1090" i="1"/>
  <c r="R1089" i="1"/>
  <c r="S1089" i="1" s="1"/>
  <c r="C1090" i="1" s="1"/>
  <c r="A1091" i="1"/>
  <c r="D1091" i="1" s="1"/>
  <c r="E1091" i="1" s="1"/>
  <c r="P1090" i="1"/>
  <c r="R1090" i="1" s="1"/>
  <c r="S1090" i="1" s="1"/>
  <c r="F1090" i="1"/>
  <c r="L1022" i="1"/>
  <c r="M1022" i="1" s="1"/>
  <c r="N1022" i="1" s="1"/>
  <c r="O1022" i="1" s="1"/>
  <c r="Q1022" i="1" s="1"/>
  <c r="K1023" i="1"/>
  <c r="I1088" i="1"/>
  <c r="G1089" i="1"/>
  <c r="H1090" i="1" s="1"/>
  <c r="C1091" i="1" l="1"/>
  <c r="A1092" i="1"/>
  <c r="D1092" i="1" s="1"/>
  <c r="E1092" i="1" s="1"/>
  <c r="U1091" i="1"/>
  <c r="T1091" i="1"/>
  <c r="P1091" i="1"/>
  <c r="H1091" i="1"/>
  <c r="B1091" i="1"/>
  <c r="F1091" i="1"/>
  <c r="L1023" i="1"/>
  <c r="M1023" i="1" s="1"/>
  <c r="N1023" i="1" s="1"/>
  <c r="O1023" i="1" s="1"/>
  <c r="Q1023" i="1" s="1"/>
  <c r="K1024" i="1"/>
  <c r="I1089" i="1"/>
  <c r="G1090" i="1"/>
  <c r="U1092" i="1" l="1"/>
  <c r="B1092" i="1"/>
  <c r="T1092" i="1"/>
  <c r="R1091" i="1"/>
  <c r="S1091" i="1" s="1"/>
  <c r="C1092" i="1" s="1"/>
  <c r="P1092" i="1"/>
  <c r="A1093" i="1"/>
  <c r="D1093" i="1" s="1"/>
  <c r="E1093" i="1" s="1"/>
  <c r="F1092" i="1"/>
  <c r="L1024" i="1"/>
  <c r="M1024" i="1" s="1"/>
  <c r="N1024" i="1" s="1"/>
  <c r="O1024" i="1" s="1"/>
  <c r="Q1024" i="1" s="1"/>
  <c r="K1025" i="1"/>
  <c r="I1090" i="1"/>
  <c r="G1091" i="1"/>
  <c r="H1092" i="1" s="1"/>
  <c r="T1093" i="1" l="1"/>
  <c r="B1093" i="1"/>
  <c r="U1093" i="1"/>
  <c r="R1092" i="1"/>
  <c r="S1092" i="1" s="1"/>
  <c r="C1093" i="1" s="1"/>
  <c r="A1094" i="1"/>
  <c r="D1094" i="1" s="1"/>
  <c r="E1094" i="1" s="1"/>
  <c r="P1093" i="1"/>
  <c r="F1093" i="1"/>
  <c r="L1025" i="1"/>
  <c r="M1025" i="1" s="1"/>
  <c r="N1025" i="1" s="1"/>
  <c r="O1025" i="1" s="1"/>
  <c r="Q1025" i="1" s="1"/>
  <c r="K1026" i="1"/>
  <c r="I1091" i="1"/>
  <c r="G1092" i="1"/>
  <c r="H1093" i="1" s="1"/>
  <c r="U1094" i="1" l="1"/>
  <c r="T1094" i="1"/>
  <c r="R1093" i="1"/>
  <c r="S1093" i="1" s="1"/>
  <c r="C1094" i="1" s="1"/>
  <c r="A1095" i="1"/>
  <c r="D1095" i="1" s="1"/>
  <c r="E1095" i="1" s="1"/>
  <c r="P1094" i="1"/>
  <c r="B1094" i="1"/>
  <c r="H1094" i="1"/>
  <c r="F1094" i="1"/>
  <c r="L1026" i="1"/>
  <c r="M1026" i="1" s="1"/>
  <c r="N1026" i="1" s="1"/>
  <c r="O1026" i="1" s="1"/>
  <c r="Q1026" i="1" s="1"/>
  <c r="K1027" i="1"/>
  <c r="I1092" i="1"/>
  <c r="G1093" i="1"/>
  <c r="T1095" i="1" l="1"/>
  <c r="B1095" i="1"/>
  <c r="U1095" i="1"/>
  <c r="A1096" i="1"/>
  <c r="D1096" i="1" s="1"/>
  <c r="E1096" i="1" s="1"/>
  <c r="R1094" i="1"/>
  <c r="S1094" i="1" s="1"/>
  <c r="C1095" i="1" s="1"/>
  <c r="P1095" i="1"/>
  <c r="R1095" i="1" s="1"/>
  <c r="S1095" i="1" s="1"/>
  <c r="F1095" i="1"/>
  <c r="L1027" i="1"/>
  <c r="M1027" i="1" s="1"/>
  <c r="N1027" i="1" s="1"/>
  <c r="O1027" i="1" s="1"/>
  <c r="Q1027" i="1" s="1"/>
  <c r="K1028" i="1"/>
  <c r="I1093" i="1"/>
  <c r="G1094" i="1"/>
  <c r="H1095" i="1" s="1"/>
  <c r="C1096" i="1" l="1"/>
  <c r="B1096" i="1"/>
  <c r="A1097" i="1"/>
  <c r="D1097" i="1" s="1"/>
  <c r="E1097" i="1" s="1"/>
  <c r="U1096" i="1"/>
  <c r="T1096" i="1"/>
  <c r="H1096" i="1"/>
  <c r="P1096" i="1"/>
  <c r="F1096" i="1"/>
  <c r="L1028" i="1"/>
  <c r="M1028" i="1" s="1"/>
  <c r="N1028" i="1" s="1"/>
  <c r="O1028" i="1" s="1"/>
  <c r="Q1028" i="1" s="1"/>
  <c r="K1029" i="1"/>
  <c r="I1094" i="1"/>
  <c r="G1095" i="1"/>
  <c r="U1097" i="1" l="1"/>
  <c r="H1097" i="1"/>
  <c r="A1098" i="1"/>
  <c r="D1098" i="1" s="1"/>
  <c r="E1098" i="1" s="1"/>
  <c r="P1097" i="1"/>
  <c r="R1097" i="1" s="1"/>
  <c r="B1097" i="1"/>
  <c r="R1096" i="1"/>
  <c r="S1096" i="1" s="1"/>
  <c r="C1097" i="1" s="1"/>
  <c r="T1097" i="1"/>
  <c r="F1097" i="1"/>
  <c r="L1029" i="1"/>
  <c r="M1029" i="1" s="1"/>
  <c r="N1029" i="1" s="1"/>
  <c r="O1029" i="1" s="1"/>
  <c r="Q1029" i="1" s="1"/>
  <c r="K1030" i="1"/>
  <c r="I1095" i="1"/>
  <c r="G1096" i="1"/>
  <c r="S1097" i="1" l="1"/>
  <c r="C1098" i="1" s="1"/>
  <c r="U1098" i="1"/>
  <c r="T1098" i="1"/>
  <c r="A1099" i="1"/>
  <c r="D1099" i="1" s="1"/>
  <c r="E1099" i="1" s="1"/>
  <c r="B1098" i="1"/>
  <c r="P1098" i="1"/>
  <c r="F1098" i="1"/>
  <c r="L1030" i="1"/>
  <c r="M1030" i="1" s="1"/>
  <c r="N1030" i="1" s="1"/>
  <c r="O1030" i="1" s="1"/>
  <c r="Q1030" i="1" s="1"/>
  <c r="K1031" i="1"/>
  <c r="I1096" i="1"/>
  <c r="G1097" i="1"/>
  <c r="H1098" i="1" s="1"/>
  <c r="U1099" i="1" l="1"/>
  <c r="H1099" i="1"/>
  <c r="T1099" i="1"/>
  <c r="R1098" i="1"/>
  <c r="S1098" i="1" s="1"/>
  <c r="C1099" i="1" s="1"/>
  <c r="P1099" i="1"/>
  <c r="B1099" i="1"/>
  <c r="A1100" i="1"/>
  <c r="D1100" i="1" s="1"/>
  <c r="E1100" i="1" s="1"/>
  <c r="F1099" i="1"/>
  <c r="L1031" i="1"/>
  <c r="M1031" i="1" s="1"/>
  <c r="N1031" i="1" s="1"/>
  <c r="O1031" i="1" s="1"/>
  <c r="Q1031" i="1" s="1"/>
  <c r="K1032" i="1"/>
  <c r="I1097" i="1"/>
  <c r="G1098" i="1"/>
  <c r="U1100" i="1" l="1"/>
  <c r="P1100" i="1"/>
  <c r="T1100" i="1"/>
  <c r="R1099" i="1"/>
  <c r="S1099" i="1" s="1"/>
  <c r="C1100" i="1" s="1"/>
  <c r="B1100" i="1"/>
  <c r="A1101" i="1"/>
  <c r="D1101" i="1" s="1"/>
  <c r="E1101" i="1" s="1"/>
  <c r="F1100" i="1"/>
  <c r="L1032" i="1"/>
  <c r="M1032" i="1" s="1"/>
  <c r="N1032" i="1" s="1"/>
  <c r="O1032" i="1" s="1"/>
  <c r="Q1032" i="1" s="1"/>
  <c r="K1033" i="1"/>
  <c r="I1098" i="1"/>
  <c r="G1099" i="1"/>
  <c r="H1100" i="1" s="1"/>
  <c r="U1101" i="1" l="1"/>
  <c r="R1100" i="1"/>
  <c r="S1100" i="1" s="1"/>
  <c r="C1101" i="1" s="1"/>
  <c r="T1101" i="1"/>
  <c r="B1101" i="1"/>
  <c r="A1102" i="1"/>
  <c r="D1102" i="1" s="1"/>
  <c r="E1102" i="1" s="1"/>
  <c r="P1101" i="1"/>
  <c r="F1101" i="1"/>
  <c r="L1033" i="1"/>
  <c r="M1033" i="1" s="1"/>
  <c r="N1033" i="1" s="1"/>
  <c r="O1033" i="1" s="1"/>
  <c r="Q1033" i="1" s="1"/>
  <c r="K1034" i="1"/>
  <c r="I1099" i="1"/>
  <c r="G1100" i="1"/>
  <c r="H1101" i="1" s="1"/>
  <c r="H1102" i="1" l="1"/>
  <c r="U1102" i="1"/>
  <c r="P1102" i="1"/>
  <c r="B1102" i="1"/>
  <c r="T1102" i="1"/>
  <c r="R1101" i="1"/>
  <c r="S1101" i="1" s="1"/>
  <c r="C1102" i="1" s="1"/>
  <c r="A1103" i="1"/>
  <c r="D1103" i="1" s="1"/>
  <c r="E1103" i="1" s="1"/>
  <c r="F1102" i="1"/>
  <c r="L1034" i="1"/>
  <c r="M1034" i="1" s="1"/>
  <c r="N1034" i="1" s="1"/>
  <c r="O1034" i="1" s="1"/>
  <c r="Q1034" i="1" s="1"/>
  <c r="K1035" i="1"/>
  <c r="I1100" i="1"/>
  <c r="G1101" i="1"/>
  <c r="T1103" i="1" l="1"/>
  <c r="U1103" i="1"/>
  <c r="H1103" i="1"/>
  <c r="P1103" i="1"/>
  <c r="B1103" i="1"/>
  <c r="A1104" i="1"/>
  <c r="D1104" i="1" s="1"/>
  <c r="E1104" i="1" s="1"/>
  <c r="R1102" i="1"/>
  <c r="S1102" i="1" s="1"/>
  <c r="C1103" i="1" s="1"/>
  <c r="F1103" i="1"/>
  <c r="L1035" i="1"/>
  <c r="M1035" i="1" s="1"/>
  <c r="N1035" i="1" s="1"/>
  <c r="O1035" i="1" s="1"/>
  <c r="Q1035" i="1" s="1"/>
  <c r="K1036" i="1"/>
  <c r="I1101" i="1"/>
  <c r="G1102" i="1"/>
  <c r="U1104" i="1" l="1"/>
  <c r="H1104" i="1"/>
  <c r="R1103" i="1"/>
  <c r="S1103" i="1" s="1"/>
  <c r="C1104" i="1" s="1"/>
  <c r="T1104" i="1"/>
  <c r="A1105" i="1"/>
  <c r="D1105" i="1" s="1"/>
  <c r="E1105" i="1" s="1"/>
  <c r="P1104" i="1"/>
  <c r="B1104" i="1"/>
  <c r="F1104" i="1"/>
  <c r="L1036" i="1"/>
  <c r="M1036" i="1" s="1"/>
  <c r="N1036" i="1" s="1"/>
  <c r="O1036" i="1" s="1"/>
  <c r="Q1036" i="1" s="1"/>
  <c r="K1037" i="1"/>
  <c r="I1102" i="1"/>
  <c r="G1103" i="1"/>
  <c r="T1105" i="1" l="1"/>
  <c r="H1105" i="1"/>
  <c r="R1104" i="1"/>
  <c r="S1104" i="1" s="1"/>
  <c r="C1105" i="1" s="1"/>
  <c r="U1105" i="1"/>
  <c r="A1106" i="1"/>
  <c r="D1106" i="1" s="1"/>
  <c r="E1106" i="1" s="1"/>
  <c r="B1105" i="1"/>
  <c r="P1105" i="1"/>
  <c r="F1105" i="1"/>
  <c r="L1037" i="1"/>
  <c r="M1037" i="1" s="1"/>
  <c r="N1037" i="1" s="1"/>
  <c r="O1037" i="1" s="1"/>
  <c r="Q1037" i="1" s="1"/>
  <c r="K1038" i="1"/>
  <c r="I1103" i="1"/>
  <c r="G1104" i="1"/>
  <c r="H1106" i="1" l="1"/>
  <c r="A1107" i="1"/>
  <c r="D1107" i="1" s="1"/>
  <c r="E1107" i="1" s="1"/>
  <c r="T1106" i="1"/>
  <c r="R1105" i="1"/>
  <c r="S1105" i="1" s="1"/>
  <c r="C1106" i="1" s="1"/>
  <c r="U1106" i="1"/>
  <c r="B1106" i="1"/>
  <c r="P1106" i="1"/>
  <c r="R1106" i="1" s="1"/>
  <c r="S1106" i="1" s="1"/>
  <c r="F1106" i="1"/>
  <c r="L1038" i="1"/>
  <c r="M1038" i="1" s="1"/>
  <c r="N1038" i="1" s="1"/>
  <c r="O1038" i="1" s="1"/>
  <c r="Q1038" i="1" s="1"/>
  <c r="K1039" i="1"/>
  <c r="I1104" i="1"/>
  <c r="G1105" i="1"/>
  <c r="C1107" i="1" l="1"/>
  <c r="P1107" i="1"/>
  <c r="B1107" i="1"/>
  <c r="H1107" i="1"/>
  <c r="T1107" i="1"/>
  <c r="U1107" i="1"/>
  <c r="A1108" i="1"/>
  <c r="D1108" i="1" s="1"/>
  <c r="E1108" i="1" s="1"/>
  <c r="F1107" i="1"/>
  <c r="L1039" i="1"/>
  <c r="M1039" i="1" s="1"/>
  <c r="N1039" i="1" s="1"/>
  <c r="O1039" i="1" s="1"/>
  <c r="Q1039" i="1" s="1"/>
  <c r="K1040" i="1"/>
  <c r="I1105" i="1"/>
  <c r="G1106" i="1"/>
  <c r="U1108" i="1" l="1"/>
  <c r="H1108" i="1"/>
  <c r="T1108" i="1"/>
  <c r="R1107" i="1"/>
  <c r="S1107" i="1" s="1"/>
  <c r="C1108" i="1" s="1"/>
  <c r="B1108" i="1"/>
  <c r="A1109" i="1"/>
  <c r="D1109" i="1" s="1"/>
  <c r="E1109" i="1" s="1"/>
  <c r="P1108" i="1"/>
  <c r="F1108" i="1"/>
  <c r="L1040" i="1"/>
  <c r="M1040" i="1" s="1"/>
  <c r="N1040" i="1" s="1"/>
  <c r="O1040" i="1" s="1"/>
  <c r="Q1040" i="1" s="1"/>
  <c r="K1041" i="1"/>
  <c r="I1106" i="1"/>
  <c r="G1107" i="1"/>
  <c r="U1109" i="1" l="1"/>
  <c r="H1109" i="1"/>
  <c r="R1108" i="1"/>
  <c r="S1108" i="1" s="1"/>
  <c r="C1109" i="1" s="1"/>
  <c r="T1109" i="1"/>
  <c r="B1109" i="1"/>
  <c r="A1110" i="1"/>
  <c r="D1110" i="1" s="1"/>
  <c r="E1110" i="1" s="1"/>
  <c r="P1109" i="1"/>
  <c r="F1109" i="1"/>
  <c r="L1041" i="1"/>
  <c r="M1041" i="1" s="1"/>
  <c r="N1041" i="1" s="1"/>
  <c r="O1041" i="1" s="1"/>
  <c r="Q1041" i="1" s="1"/>
  <c r="K1042" i="1"/>
  <c r="I1107" i="1"/>
  <c r="G1108" i="1"/>
  <c r="T1110" i="1" l="1"/>
  <c r="H1110" i="1"/>
  <c r="U1110" i="1"/>
  <c r="R1109" i="1"/>
  <c r="S1109" i="1" s="1"/>
  <c r="C1110" i="1" s="1"/>
  <c r="A1111" i="1"/>
  <c r="D1111" i="1" s="1"/>
  <c r="E1111" i="1" s="1"/>
  <c r="P1110" i="1"/>
  <c r="B1110" i="1"/>
  <c r="F1110" i="1"/>
  <c r="L1042" i="1"/>
  <c r="M1042" i="1" s="1"/>
  <c r="N1042" i="1" s="1"/>
  <c r="O1042" i="1" s="1"/>
  <c r="Q1042" i="1" s="1"/>
  <c r="K1043" i="1"/>
  <c r="I1108" i="1"/>
  <c r="G1109" i="1"/>
  <c r="T1111" i="1" l="1"/>
  <c r="A1112" i="1"/>
  <c r="D1112" i="1" s="1"/>
  <c r="E1112" i="1" s="1"/>
  <c r="U1111" i="1"/>
  <c r="R1110" i="1"/>
  <c r="S1110" i="1" s="1"/>
  <c r="C1111" i="1" s="1"/>
  <c r="P1111" i="1"/>
  <c r="B1111" i="1"/>
  <c r="F1111" i="1"/>
  <c r="L1043" i="1"/>
  <c r="M1043" i="1" s="1"/>
  <c r="N1043" i="1" s="1"/>
  <c r="O1043" i="1" s="1"/>
  <c r="Q1043" i="1" s="1"/>
  <c r="K1044" i="1"/>
  <c r="I1109" i="1"/>
  <c r="G1110" i="1"/>
  <c r="H1111" i="1" s="1"/>
  <c r="U1112" i="1" l="1"/>
  <c r="R1111" i="1"/>
  <c r="S1111" i="1" s="1"/>
  <c r="C1112" i="1" s="1"/>
  <c r="T1112" i="1"/>
  <c r="A1113" i="1"/>
  <c r="D1113" i="1" s="1"/>
  <c r="E1113" i="1" s="1"/>
  <c r="B1112" i="1"/>
  <c r="P1112" i="1"/>
  <c r="R1112" i="1" s="1"/>
  <c r="S1112" i="1" s="1"/>
  <c r="F1112" i="1"/>
  <c r="L1044" i="1"/>
  <c r="M1044" i="1" s="1"/>
  <c r="N1044" i="1" s="1"/>
  <c r="O1044" i="1" s="1"/>
  <c r="Q1044" i="1" s="1"/>
  <c r="K1045" i="1"/>
  <c r="I1110" i="1"/>
  <c r="G1111" i="1"/>
  <c r="H1112" i="1" s="1"/>
  <c r="C1113" i="1" l="1"/>
  <c r="H1113" i="1"/>
  <c r="P1113" i="1"/>
  <c r="U1113" i="1"/>
  <c r="T1113" i="1"/>
  <c r="B1113" i="1"/>
  <c r="A1114" i="1"/>
  <c r="D1114" i="1" s="1"/>
  <c r="E1114" i="1" s="1"/>
  <c r="F1113" i="1"/>
  <c r="L1045" i="1"/>
  <c r="M1045" i="1" s="1"/>
  <c r="N1045" i="1" s="1"/>
  <c r="O1045" i="1" s="1"/>
  <c r="Q1045" i="1" s="1"/>
  <c r="K1046" i="1"/>
  <c r="I1111" i="1"/>
  <c r="G1112" i="1"/>
  <c r="T1114" i="1" l="1"/>
  <c r="A1115" i="1"/>
  <c r="D1115" i="1" s="1"/>
  <c r="E1115" i="1" s="1"/>
  <c r="R1113" i="1"/>
  <c r="S1113" i="1" s="1"/>
  <c r="C1114" i="1" s="1"/>
  <c r="P1114" i="1"/>
  <c r="B1114" i="1"/>
  <c r="U1114" i="1"/>
  <c r="F1114" i="1"/>
  <c r="L1046" i="1"/>
  <c r="M1046" i="1" s="1"/>
  <c r="N1046" i="1" s="1"/>
  <c r="O1046" i="1" s="1"/>
  <c r="Q1046" i="1" s="1"/>
  <c r="K1047" i="1"/>
  <c r="I1112" i="1"/>
  <c r="G1113" i="1"/>
  <c r="H1114" i="1" s="1"/>
  <c r="U1115" i="1" l="1"/>
  <c r="H1115" i="1"/>
  <c r="P1115" i="1"/>
  <c r="R1115" i="1" s="1"/>
  <c r="S1115" i="1" s="1"/>
  <c r="B1115" i="1"/>
  <c r="A1116" i="1"/>
  <c r="D1116" i="1" s="1"/>
  <c r="E1116" i="1" s="1"/>
  <c r="T1115" i="1"/>
  <c r="R1114" i="1"/>
  <c r="S1114" i="1" s="1"/>
  <c r="C1115" i="1" s="1"/>
  <c r="F1115" i="1"/>
  <c r="L1047" i="1"/>
  <c r="M1047" i="1" s="1"/>
  <c r="N1047" i="1" s="1"/>
  <c r="O1047" i="1" s="1"/>
  <c r="Q1047" i="1" s="1"/>
  <c r="K1048" i="1"/>
  <c r="I1113" i="1"/>
  <c r="G1114" i="1"/>
  <c r="C1116" i="1" l="1"/>
  <c r="T1116" i="1"/>
  <c r="U1116" i="1"/>
  <c r="H1116" i="1"/>
  <c r="P1116" i="1"/>
  <c r="A1117" i="1"/>
  <c r="D1117" i="1" s="1"/>
  <c r="E1117" i="1" s="1"/>
  <c r="B1116" i="1"/>
  <c r="F1116" i="1"/>
  <c r="L1048" i="1"/>
  <c r="M1048" i="1" s="1"/>
  <c r="N1048" i="1" s="1"/>
  <c r="O1048" i="1" s="1"/>
  <c r="Q1048" i="1" s="1"/>
  <c r="K1049" i="1"/>
  <c r="I1114" i="1"/>
  <c r="G1115" i="1"/>
  <c r="U1117" i="1" l="1"/>
  <c r="P1117" i="1"/>
  <c r="R1117" i="1" s="1"/>
  <c r="S1117" i="1" s="1"/>
  <c r="T1117" i="1"/>
  <c r="R1116" i="1"/>
  <c r="S1116" i="1" s="1"/>
  <c r="C1117" i="1" s="1"/>
  <c r="B1117" i="1"/>
  <c r="H1117" i="1"/>
  <c r="A1118" i="1"/>
  <c r="D1118" i="1" s="1"/>
  <c r="E1118" i="1" s="1"/>
  <c r="F1117" i="1"/>
  <c r="L1049" i="1"/>
  <c r="M1049" i="1" s="1"/>
  <c r="N1049" i="1" s="1"/>
  <c r="O1049" i="1" s="1"/>
  <c r="Q1049" i="1" s="1"/>
  <c r="K1050" i="1"/>
  <c r="I1115" i="1"/>
  <c r="G1116" i="1"/>
  <c r="C1118" i="1" l="1"/>
  <c r="H1118" i="1"/>
  <c r="T1118" i="1"/>
  <c r="U1118" i="1"/>
  <c r="P1118" i="1"/>
  <c r="A1119" i="1"/>
  <c r="D1119" i="1" s="1"/>
  <c r="E1119" i="1" s="1"/>
  <c r="B1118" i="1"/>
  <c r="F1118" i="1"/>
  <c r="L1050" i="1"/>
  <c r="M1050" i="1" s="1"/>
  <c r="N1050" i="1" s="1"/>
  <c r="O1050" i="1" s="1"/>
  <c r="Q1050" i="1" s="1"/>
  <c r="K1051" i="1"/>
  <c r="I1116" i="1"/>
  <c r="G1117" i="1"/>
  <c r="U1119" i="1" l="1"/>
  <c r="T1119" i="1"/>
  <c r="P1119" i="1"/>
  <c r="B1119" i="1"/>
  <c r="A1120" i="1"/>
  <c r="D1120" i="1" s="1"/>
  <c r="E1120" i="1" s="1"/>
  <c r="H1119" i="1"/>
  <c r="R1118" i="1"/>
  <c r="S1118" i="1" s="1"/>
  <c r="C1119" i="1" s="1"/>
  <c r="F1119" i="1"/>
  <c r="L1051" i="1"/>
  <c r="M1051" i="1" s="1"/>
  <c r="N1051" i="1" s="1"/>
  <c r="O1051" i="1" s="1"/>
  <c r="Q1051" i="1" s="1"/>
  <c r="K1052" i="1"/>
  <c r="I1117" i="1"/>
  <c r="G1118" i="1"/>
  <c r="U1120" i="1" l="1"/>
  <c r="A1121" i="1"/>
  <c r="D1121" i="1" s="1"/>
  <c r="E1121" i="1" s="1"/>
  <c r="T1120" i="1"/>
  <c r="R1119" i="1"/>
  <c r="S1119" i="1" s="1"/>
  <c r="C1120" i="1" s="1"/>
  <c r="P1120" i="1"/>
  <c r="B1120" i="1"/>
  <c r="F1120" i="1"/>
  <c r="L1052" i="1"/>
  <c r="M1052" i="1" s="1"/>
  <c r="N1052" i="1" s="1"/>
  <c r="O1052" i="1" s="1"/>
  <c r="Q1052" i="1" s="1"/>
  <c r="K1053" i="1"/>
  <c r="I1118" i="1"/>
  <c r="G1119" i="1"/>
  <c r="H1120" i="1" s="1"/>
  <c r="U1121" i="1" l="1"/>
  <c r="R1120" i="1"/>
  <c r="S1120" i="1" s="1"/>
  <c r="C1121" i="1" s="1"/>
  <c r="T1121" i="1"/>
  <c r="A1122" i="1"/>
  <c r="D1122" i="1" s="1"/>
  <c r="E1122" i="1" s="1"/>
  <c r="P1121" i="1"/>
  <c r="R1121" i="1" s="1"/>
  <c r="S1121" i="1" s="1"/>
  <c r="B1121" i="1"/>
  <c r="F1121" i="1"/>
  <c r="L1053" i="1"/>
  <c r="M1053" i="1" s="1"/>
  <c r="N1053" i="1" s="1"/>
  <c r="O1053" i="1" s="1"/>
  <c r="Q1053" i="1" s="1"/>
  <c r="K1054" i="1"/>
  <c r="I1119" i="1"/>
  <c r="G1120" i="1"/>
  <c r="H1121" i="1" s="1"/>
  <c r="C1122" i="1" l="1"/>
  <c r="U1122" i="1"/>
  <c r="T1122" i="1"/>
  <c r="A1123" i="1"/>
  <c r="D1123" i="1" s="1"/>
  <c r="E1123" i="1" s="1"/>
  <c r="P1122" i="1"/>
  <c r="R1122" i="1" s="1"/>
  <c r="B1122" i="1"/>
  <c r="F1122" i="1"/>
  <c r="L1054" i="1"/>
  <c r="M1054" i="1" s="1"/>
  <c r="N1054" i="1" s="1"/>
  <c r="O1054" i="1" s="1"/>
  <c r="Q1054" i="1" s="1"/>
  <c r="K1055" i="1"/>
  <c r="I1120" i="1"/>
  <c r="G1121" i="1"/>
  <c r="H1122" i="1" s="1"/>
  <c r="S1122" i="1" l="1"/>
  <c r="C1123" i="1" s="1"/>
  <c r="T1123" i="1"/>
  <c r="U1123" i="1"/>
  <c r="B1123" i="1"/>
  <c r="A1124" i="1"/>
  <c r="D1124" i="1" s="1"/>
  <c r="E1124" i="1" s="1"/>
  <c r="P1123" i="1"/>
  <c r="R1123" i="1" s="1"/>
  <c r="S1123" i="1" s="1"/>
  <c r="F1123" i="1"/>
  <c r="L1055" i="1"/>
  <c r="M1055" i="1" s="1"/>
  <c r="N1055" i="1" s="1"/>
  <c r="O1055" i="1" s="1"/>
  <c r="Q1055" i="1" s="1"/>
  <c r="K1056" i="1"/>
  <c r="I1121" i="1"/>
  <c r="G1122" i="1"/>
  <c r="H1123" i="1" s="1"/>
  <c r="C1124" i="1" l="1"/>
  <c r="H1124" i="1"/>
  <c r="U1124" i="1"/>
  <c r="P1124" i="1"/>
  <c r="R1124" i="1" s="1"/>
  <c r="S1124" i="1" s="1"/>
  <c r="A1125" i="1"/>
  <c r="D1125" i="1" s="1"/>
  <c r="E1125" i="1" s="1"/>
  <c r="T1124" i="1"/>
  <c r="B1124" i="1"/>
  <c r="F1124" i="1"/>
  <c r="L1056" i="1"/>
  <c r="M1056" i="1" s="1"/>
  <c r="N1056" i="1" s="1"/>
  <c r="O1056" i="1" s="1"/>
  <c r="Q1056" i="1" s="1"/>
  <c r="K1057" i="1"/>
  <c r="I1122" i="1"/>
  <c r="G1123" i="1"/>
  <c r="C1125" i="1" l="1"/>
  <c r="H1125" i="1"/>
  <c r="B1125" i="1"/>
  <c r="T1125" i="1"/>
  <c r="U1125" i="1"/>
  <c r="A1126" i="1"/>
  <c r="D1126" i="1" s="1"/>
  <c r="E1126" i="1" s="1"/>
  <c r="P1125" i="1"/>
  <c r="R1125" i="1" s="1"/>
  <c r="S1125" i="1" s="1"/>
  <c r="F1125" i="1"/>
  <c r="L1057" i="1"/>
  <c r="M1057" i="1" s="1"/>
  <c r="N1057" i="1" s="1"/>
  <c r="O1057" i="1" s="1"/>
  <c r="Q1057" i="1" s="1"/>
  <c r="K1058" i="1"/>
  <c r="I1123" i="1"/>
  <c r="G1124" i="1"/>
  <c r="C1126" i="1" l="1"/>
  <c r="H1126" i="1"/>
  <c r="U1126" i="1"/>
  <c r="T1126" i="1"/>
  <c r="A1127" i="1"/>
  <c r="D1127" i="1" s="1"/>
  <c r="E1127" i="1" s="1"/>
  <c r="P1126" i="1"/>
  <c r="B1126" i="1"/>
  <c r="F1126" i="1"/>
  <c r="L1058" i="1"/>
  <c r="M1058" i="1" s="1"/>
  <c r="N1058" i="1" s="1"/>
  <c r="O1058" i="1" s="1"/>
  <c r="Q1058" i="1" s="1"/>
  <c r="K1059" i="1"/>
  <c r="I1124" i="1"/>
  <c r="G1125" i="1"/>
  <c r="U1127" i="1" l="1"/>
  <c r="H1127" i="1"/>
  <c r="T1127" i="1"/>
  <c r="R1126" i="1"/>
  <c r="S1126" i="1" s="1"/>
  <c r="C1127" i="1" s="1"/>
  <c r="A1128" i="1"/>
  <c r="D1128" i="1" s="1"/>
  <c r="E1128" i="1" s="1"/>
  <c r="P1127" i="1"/>
  <c r="B1127" i="1"/>
  <c r="F1127" i="1"/>
  <c r="L1059" i="1"/>
  <c r="M1059" i="1" s="1"/>
  <c r="N1059" i="1" s="1"/>
  <c r="O1059" i="1" s="1"/>
  <c r="Q1059" i="1" s="1"/>
  <c r="K1060" i="1"/>
  <c r="I1125" i="1"/>
  <c r="G1126" i="1"/>
  <c r="T1128" i="1" l="1"/>
  <c r="A1129" i="1"/>
  <c r="D1129" i="1" s="1"/>
  <c r="E1129" i="1" s="1"/>
  <c r="R1127" i="1"/>
  <c r="S1127" i="1" s="1"/>
  <c r="C1128" i="1" s="1"/>
  <c r="H1128" i="1"/>
  <c r="P1128" i="1"/>
  <c r="B1128" i="1"/>
  <c r="U1128" i="1"/>
  <c r="F1128" i="1"/>
  <c r="L1060" i="1"/>
  <c r="M1060" i="1" s="1"/>
  <c r="N1060" i="1" s="1"/>
  <c r="O1060" i="1" s="1"/>
  <c r="Q1060" i="1" s="1"/>
  <c r="K1061" i="1"/>
  <c r="I1126" i="1"/>
  <c r="G1127" i="1"/>
  <c r="T1129" i="1" l="1"/>
  <c r="R1128" i="1"/>
  <c r="S1128" i="1" s="1"/>
  <c r="C1129" i="1" s="1"/>
  <c r="U1129" i="1"/>
  <c r="H1129" i="1"/>
  <c r="A1130" i="1"/>
  <c r="D1130" i="1" s="1"/>
  <c r="E1130" i="1" s="1"/>
  <c r="P1129" i="1"/>
  <c r="B1129" i="1"/>
  <c r="F1129" i="1"/>
  <c r="L1061" i="1"/>
  <c r="M1061" i="1" s="1"/>
  <c r="N1061" i="1" s="1"/>
  <c r="O1061" i="1" s="1"/>
  <c r="Q1061" i="1" s="1"/>
  <c r="K1062" i="1"/>
  <c r="I1127" i="1"/>
  <c r="G1128" i="1"/>
  <c r="U1130" i="1" l="1"/>
  <c r="H1130" i="1"/>
  <c r="A1131" i="1"/>
  <c r="D1131" i="1" s="1"/>
  <c r="E1131" i="1" s="1"/>
  <c r="P1130" i="1"/>
  <c r="R1129" i="1"/>
  <c r="S1129" i="1" s="1"/>
  <c r="C1130" i="1" s="1"/>
  <c r="T1130" i="1"/>
  <c r="B1130" i="1"/>
  <c r="F1130" i="1"/>
  <c r="L1062" i="1"/>
  <c r="M1062" i="1" s="1"/>
  <c r="N1062" i="1" s="1"/>
  <c r="O1062" i="1" s="1"/>
  <c r="Q1062" i="1" s="1"/>
  <c r="K1063" i="1"/>
  <c r="I1128" i="1"/>
  <c r="G1129" i="1"/>
  <c r="U1131" i="1" l="1"/>
  <c r="P1131" i="1"/>
  <c r="T1131" i="1"/>
  <c r="R1130" i="1"/>
  <c r="S1130" i="1" s="1"/>
  <c r="C1131" i="1" s="1"/>
  <c r="B1131" i="1"/>
  <c r="A1132" i="1"/>
  <c r="D1132" i="1" s="1"/>
  <c r="E1132" i="1" s="1"/>
  <c r="F1131" i="1"/>
  <c r="L1063" i="1"/>
  <c r="M1063" i="1" s="1"/>
  <c r="N1063" i="1" s="1"/>
  <c r="O1063" i="1" s="1"/>
  <c r="Q1063" i="1" s="1"/>
  <c r="K1064" i="1"/>
  <c r="I1129" i="1"/>
  <c r="G1130" i="1"/>
  <c r="H1131" i="1" s="1"/>
  <c r="U1132" i="1" l="1"/>
  <c r="H1132" i="1"/>
  <c r="P1132" i="1"/>
  <c r="R1132" i="1" s="1"/>
  <c r="S1132" i="1" s="1"/>
  <c r="R1131" i="1"/>
  <c r="S1131" i="1" s="1"/>
  <c r="C1132" i="1" s="1"/>
  <c r="T1132" i="1"/>
  <c r="B1132" i="1"/>
  <c r="A1133" i="1"/>
  <c r="D1133" i="1" s="1"/>
  <c r="E1133" i="1" s="1"/>
  <c r="F1132" i="1"/>
  <c r="L1064" i="1"/>
  <c r="M1064" i="1" s="1"/>
  <c r="N1064" i="1" s="1"/>
  <c r="O1064" i="1" s="1"/>
  <c r="Q1064" i="1" s="1"/>
  <c r="K1065" i="1"/>
  <c r="I1130" i="1"/>
  <c r="G1131" i="1"/>
  <c r="C1133" i="1" l="1"/>
  <c r="B1133" i="1"/>
  <c r="A1134" i="1"/>
  <c r="D1134" i="1" s="1"/>
  <c r="E1134" i="1" s="1"/>
  <c r="T1133" i="1"/>
  <c r="U1133" i="1"/>
  <c r="P1133" i="1"/>
  <c r="R1133" i="1" s="1"/>
  <c r="S1133" i="1" s="1"/>
  <c r="F1133" i="1"/>
  <c r="L1065" i="1"/>
  <c r="M1065" i="1" s="1"/>
  <c r="N1065" i="1" s="1"/>
  <c r="O1065" i="1" s="1"/>
  <c r="Q1065" i="1" s="1"/>
  <c r="K1066" i="1"/>
  <c r="I1131" i="1"/>
  <c r="G1132" i="1"/>
  <c r="H1133" i="1" s="1"/>
  <c r="C1134" i="1" l="1"/>
  <c r="U1134" i="1"/>
  <c r="T1134" i="1"/>
  <c r="A1135" i="1"/>
  <c r="D1135" i="1" s="1"/>
  <c r="E1135" i="1" s="1"/>
  <c r="P1134" i="1"/>
  <c r="B1134" i="1"/>
  <c r="F1134" i="1"/>
  <c r="L1066" i="1"/>
  <c r="M1066" i="1" s="1"/>
  <c r="N1066" i="1" s="1"/>
  <c r="O1066" i="1" s="1"/>
  <c r="Q1066" i="1" s="1"/>
  <c r="K1067" i="1"/>
  <c r="I1132" i="1"/>
  <c r="G1133" i="1"/>
  <c r="H1134" i="1" s="1"/>
  <c r="U1135" i="1" l="1"/>
  <c r="T1135" i="1"/>
  <c r="R1134" i="1"/>
  <c r="S1134" i="1" s="1"/>
  <c r="C1135" i="1" s="1"/>
  <c r="A1136" i="1"/>
  <c r="D1136" i="1" s="1"/>
  <c r="E1136" i="1" s="1"/>
  <c r="P1135" i="1"/>
  <c r="B1135" i="1"/>
  <c r="H1135" i="1"/>
  <c r="F1135" i="1"/>
  <c r="L1067" i="1"/>
  <c r="M1067" i="1" s="1"/>
  <c r="N1067" i="1" s="1"/>
  <c r="O1067" i="1" s="1"/>
  <c r="Q1067" i="1" s="1"/>
  <c r="K1068" i="1"/>
  <c r="I1133" i="1"/>
  <c r="G1134" i="1"/>
  <c r="T1136" i="1" l="1"/>
  <c r="U1136" i="1"/>
  <c r="A1137" i="1"/>
  <c r="D1137" i="1" s="1"/>
  <c r="E1137" i="1" s="1"/>
  <c r="P1136" i="1"/>
  <c r="R1135" i="1"/>
  <c r="S1135" i="1" s="1"/>
  <c r="C1136" i="1" s="1"/>
  <c r="B1136" i="1"/>
  <c r="F1136" i="1"/>
  <c r="L1068" i="1"/>
  <c r="M1068" i="1" s="1"/>
  <c r="N1068" i="1" s="1"/>
  <c r="O1068" i="1" s="1"/>
  <c r="Q1068" i="1" s="1"/>
  <c r="K1069" i="1"/>
  <c r="I1134" i="1"/>
  <c r="G1135" i="1"/>
  <c r="H1136" i="1" s="1"/>
  <c r="U1137" i="1" l="1"/>
  <c r="H1137" i="1"/>
  <c r="P1137" i="1"/>
  <c r="B1137" i="1"/>
  <c r="R1136" i="1"/>
  <c r="S1136" i="1" s="1"/>
  <c r="C1137" i="1" s="1"/>
  <c r="T1137" i="1"/>
  <c r="A1138" i="1"/>
  <c r="D1138" i="1" s="1"/>
  <c r="E1138" i="1" s="1"/>
  <c r="F1137" i="1"/>
  <c r="L1069" i="1"/>
  <c r="M1069" i="1" s="1"/>
  <c r="N1069" i="1" s="1"/>
  <c r="O1069" i="1" s="1"/>
  <c r="Q1069" i="1" s="1"/>
  <c r="K1070" i="1"/>
  <c r="I1135" i="1"/>
  <c r="G1136" i="1"/>
  <c r="T1138" i="1" l="1"/>
  <c r="B1138" i="1"/>
  <c r="P1138" i="1"/>
  <c r="H1138" i="1"/>
  <c r="R1137" i="1"/>
  <c r="S1137" i="1" s="1"/>
  <c r="C1138" i="1" s="1"/>
  <c r="U1138" i="1"/>
  <c r="A1139" i="1"/>
  <c r="D1139" i="1" s="1"/>
  <c r="E1139" i="1" s="1"/>
  <c r="F1138" i="1"/>
  <c r="L1070" i="1"/>
  <c r="M1070" i="1" s="1"/>
  <c r="N1070" i="1" s="1"/>
  <c r="O1070" i="1" s="1"/>
  <c r="Q1070" i="1" s="1"/>
  <c r="K1071" i="1"/>
  <c r="I1136" i="1"/>
  <c r="G1137" i="1"/>
  <c r="H1139" i="1" l="1"/>
  <c r="P1139" i="1"/>
  <c r="U1139" i="1"/>
  <c r="T1139" i="1"/>
  <c r="R1138" i="1"/>
  <c r="S1138" i="1" s="1"/>
  <c r="C1139" i="1" s="1"/>
  <c r="B1139" i="1"/>
  <c r="A1140" i="1"/>
  <c r="D1140" i="1" s="1"/>
  <c r="E1140" i="1" s="1"/>
  <c r="F1139" i="1"/>
  <c r="L1071" i="1"/>
  <c r="M1071" i="1" s="1"/>
  <c r="N1071" i="1" s="1"/>
  <c r="O1071" i="1" s="1"/>
  <c r="Q1071" i="1" s="1"/>
  <c r="K1072" i="1"/>
  <c r="I1137" i="1"/>
  <c r="G1138" i="1"/>
  <c r="U1140" i="1" l="1"/>
  <c r="A1141" i="1"/>
  <c r="D1141" i="1" s="1"/>
  <c r="E1141" i="1" s="1"/>
  <c r="B1140" i="1"/>
  <c r="T1140" i="1"/>
  <c r="R1139" i="1"/>
  <c r="S1139" i="1" s="1"/>
  <c r="C1140" i="1" s="1"/>
  <c r="P1140" i="1"/>
  <c r="R1140" i="1" s="1"/>
  <c r="S1140" i="1" s="1"/>
  <c r="F1140" i="1"/>
  <c r="L1072" i="1"/>
  <c r="M1072" i="1" s="1"/>
  <c r="N1072" i="1" s="1"/>
  <c r="O1072" i="1" s="1"/>
  <c r="Q1072" i="1" s="1"/>
  <c r="K1073" i="1"/>
  <c r="I1138" i="1"/>
  <c r="G1139" i="1"/>
  <c r="H1140" i="1" s="1"/>
  <c r="C1141" i="1" l="1"/>
  <c r="H1141" i="1"/>
  <c r="U1141" i="1"/>
  <c r="T1141" i="1"/>
  <c r="A1142" i="1"/>
  <c r="D1142" i="1" s="1"/>
  <c r="E1142" i="1" s="1"/>
  <c r="B1141" i="1"/>
  <c r="P1141" i="1"/>
  <c r="F1141" i="1"/>
  <c r="L1073" i="1"/>
  <c r="M1073" i="1" s="1"/>
  <c r="N1073" i="1" s="1"/>
  <c r="O1073" i="1" s="1"/>
  <c r="Q1073" i="1" s="1"/>
  <c r="K1074" i="1"/>
  <c r="I1139" i="1"/>
  <c r="G1140" i="1"/>
  <c r="U1142" i="1" l="1"/>
  <c r="P1142" i="1"/>
  <c r="B1142" i="1"/>
  <c r="R1141" i="1"/>
  <c r="S1141" i="1" s="1"/>
  <c r="C1142" i="1" s="1"/>
  <c r="T1142" i="1"/>
  <c r="A1143" i="1"/>
  <c r="D1143" i="1" s="1"/>
  <c r="E1143" i="1" s="1"/>
  <c r="F1142" i="1"/>
  <c r="L1074" i="1"/>
  <c r="M1074" i="1" s="1"/>
  <c r="N1074" i="1" s="1"/>
  <c r="O1074" i="1" s="1"/>
  <c r="Q1074" i="1" s="1"/>
  <c r="K1075" i="1"/>
  <c r="I1140" i="1"/>
  <c r="G1141" i="1"/>
  <c r="H1142" i="1" s="1"/>
  <c r="T1143" i="1" l="1"/>
  <c r="R1142" i="1"/>
  <c r="S1142" i="1" s="1"/>
  <c r="C1143" i="1" s="1"/>
  <c r="A1144" i="1"/>
  <c r="D1144" i="1" s="1"/>
  <c r="E1144" i="1" s="1"/>
  <c r="U1143" i="1"/>
  <c r="P1143" i="1"/>
  <c r="B1143" i="1"/>
  <c r="F1143" i="1"/>
  <c r="L1075" i="1"/>
  <c r="M1075" i="1" s="1"/>
  <c r="N1075" i="1" s="1"/>
  <c r="O1075" i="1" s="1"/>
  <c r="Q1075" i="1" s="1"/>
  <c r="K1076" i="1"/>
  <c r="I1141" i="1"/>
  <c r="G1142" i="1"/>
  <c r="H1143" i="1" s="1"/>
  <c r="U1144" i="1" l="1"/>
  <c r="R1143" i="1"/>
  <c r="S1143" i="1" s="1"/>
  <c r="C1144" i="1" s="1"/>
  <c r="A1145" i="1"/>
  <c r="D1145" i="1" s="1"/>
  <c r="E1145" i="1" s="1"/>
  <c r="B1144" i="1"/>
  <c r="P1144" i="1"/>
  <c r="H1144" i="1"/>
  <c r="T1144" i="1"/>
  <c r="F1144" i="1"/>
  <c r="L1076" i="1"/>
  <c r="M1076" i="1" s="1"/>
  <c r="N1076" i="1" s="1"/>
  <c r="O1076" i="1" s="1"/>
  <c r="Q1076" i="1" s="1"/>
  <c r="K1077" i="1"/>
  <c r="I1142" i="1"/>
  <c r="G1143" i="1"/>
  <c r="U1145" i="1" l="1"/>
  <c r="H1145" i="1"/>
  <c r="R1144" i="1"/>
  <c r="S1144" i="1" s="1"/>
  <c r="C1145" i="1" s="1"/>
  <c r="T1145" i="1"/>
  <c r="A1146" i="1"/>
  <c r="D1146" i="1" s="1"/>
  <c r="E1146" i="1" s="1"/>
  <c r="P1145" i="1"/>
  <c r="B1145" i="1"/>
  <c r="F1145" i="1"/>
  <c r="L1077" i="1"/>
  <c r="M1077" i="1" s="1"/>
  <c r="N1077" i="1" s="1"/>
  <c r="O1077" i="1" s="1"/>
  <c r="Q1077" i="1" s="1"/>
  <c r="K1078" i="1"/>
  <c r="I1143" i="1"/>
  <c r="G1144" i="1"/>
  <c r="H1146" i="1" l="1"/>
  <c r="A1147" i="1"/>
  <c r="D1147" i="1" s="1"/>
  <c r="E1147" i="1" s="1"/>
  <c r="T1146" i="1"/>
  <c r="U1146" i="1"/>
  <c r="R1145" i="1"/>
  <c r="S1145" i="1" s="1"/>
  <c r="C1146" i="1" s="1"/>
  <c r="B1146" i="1"/>
  <c r="P1146" i="1"/>
  <c r="F1146" i="1"/>
  <c r="L1078" i="1"/>
  <c r="M1078" i="1" s="1"/>
  <c r="N1078" i="1" s="1"/>
  <c r="O1078" i="1" s="1"/>
  <c r="Q1078" i="1" s="1"/>
  <c r="K1079" i="1"/>
  <c r="I1144" i="1"/>
  <c r="G1145" i="1"/>
  <c r="T1147" i="1" l="1"/>
  <c r="U1147" i="1"/>
  <c r="H1147" i="1"/>
  <c r="P1147" i="1"/>
  <c r="B1147" i="1"/>
  <c r="A1148" i="1"/>
  <c r="D1148" i="1" s="1"/>
  <c r="E1148" i="1" s="1"/>
  <c r="R1146" i="1"/>
  <c r="S1146" i="1" s="1"/>
  <c r="C1147" i="1" s="1"/>
  <c r="F1147" i="1"/>
  <c r="L1079" i="1"/>
  <c r="M1079" i="1" s="1"/>
  <c r="N1079" i="1" s="1"/>
  <c r="O1079" i="1" s="1"/>
  <c r="Q1079" i="1" s="1"/>
  <c r="K1080" i="1"/>
  <c r="I1145" i="1"/>
  <c r="G1146" i="1"/>
  <c r="T1148" i="1" l="1"/>
  <c r="H1148" i="1"/>
  <c r="R1147" i="1"/>
  <c r="S1147" i="1" s="1"/>
  <c r="C1148" i="1" s="1"/>
  <c r="U1148" i="1"/>
  <c r="P1148" i="1"/>
  <c r="A1149" i="1"/>
  <c r="D1149" i="1" s="1"/>
  <c r="E1149" i="1" s="1"/>
  <c r="B1148" i="1"/>
  <c r="F1148" i="1"/>
  <c r="L1080" i="1"/>
  <c r="M1080" i="1" s="1"/>
  <c r="N1080" i="1" s="1"/>
  <c r="O1080" i="1" s="1"/>
  <c r="Q1080" i="1" s="1"/>
  <c r="K1081" i="1"/>
  <c r="I1146" i="1"/>
  <c r="G1147" i="1"/>
  <c r="U1149" i="1" l="1"/>
  <c r="P1149" i="1"/>
  <c r="H1149" i="1"/>
  <c r="R1148" i="1"/>
  <c r="S1148" i="1" s="1"/>
  <c r="C1149" i="1" s="1"/>
  <c r="T1149" i="1"/>
  <c r="B1149" i="1"/>
  <c r="A1150" i="1"/>
  <c r="D1150" i="1" s="1"/>
  <c r="E1150" i="1" s="1"/>
  <c r="F1149" i="1"/>
  <c r="L1081" i="1"/>
  <c r="M1081" i="1" s="1"/>
  <c r="N1081" i="1" s="1"/>
  <c r="O1081" i="1" s="1"/>
  <c r="Q1081" i="1" s="1"/>
  <c r="K1082" i="1"/>
  <c r="I1147" i="1"/>
  <c r="G1148" i="1"/>
  <c r="U1150" i="1" l="1"/>
  <c r="H1150" i="1"/>
  <c r="T1150" i="1"/>
  <c r="B1150" i="1"/>
  <c r="A1151" i="1"/>
  <c r="D1151" i="1" s="1"/>
  <c r="E1151" i="1" s="1"/>
  <c r="R1149" i="1"/>
  <c r="S1149" i="1" s="1"/>
  <c r="C1150" i="1" s="1"/>
  <c r="P1150" i="1"/>
  <c r="F1150" i="1"/>
  <c r="L1082" i="1"/>
  <c r="M1082" i="1" s="1"/>
  <c r="N1082" i="1" s="1"/>
  <c r="O1082" i="1" s="1"/>
  <c r="Q1082" i="1" s="1"/>
  <c r="K1083" i="1"/>
  <c r="I1148" i="1"/>
  <c r="G1149" i="1"/>
  <c r="U1151" i="1" l="1"/>
  <c r="R1150" i="1"/>
  <c r="S1150" i="1" s="1"/>
  <c r="C1151" i="1" s="1"/>
  <c r="T1151" i="1"/>
  <c r="B1151" i="1"/>
  <c r="P1151" i="1"/>
  <c r="R1151" i="1" s="1"/>
  <c r="S1151" i="1" s="1"/>
  <c r="A1152" i="1"/>
  <c r="D1152" i="1" s="1"/>
  <c r="E1152" i="1" s="1"/>
  <c r="F1151" i="1"/>
  <c r="L1083" i="1"/>
  <c r="M1083" i="1" s="1"/>
  <c r="N1083" i="1" s="1"/>
  <c r="O1083" i="1" s="1"/>
  <c r="Q1083" i="1" s="1"/>
  <c r="K1084" i="1"/>
  <c r="I1149" i="1"/>
  <c r="G1150" i="1"/>
  <c r="H1151" i="1" s="1"/>
  <c r="C1152" i="1" l="1"/>
  <c r="A1153" i="1"/>
  <c r="D1153" i="1" s="1"/>
  <c r="E1153" i="1" s="1"/>
  <c r="P1152" i="1"/>
  <c r="H1152" i="1"/>
  <c r="T1152" i="1"/>
  <c r="U1152" i="1"/>
  <c r="B1152" i="1"/>
  <c r="F1152" i="1"/>
  <c r="L1084" i="1"/>
  <c r="M1084" i="1" s="1"/>
  <c r="N1084" i="1" s="1"/>
  <c r="O1084" i="1" s="1"/>
  <c r="Q1084" i="1" s="1"/>
  <c r="K1085" i="1"/>
  <c r="I1150" i="1"/>
  <c r="G1151" i="1"/>
  <c r="U1153" i="1" l="1"/>
  <c r="A1154" i="1"/>
  <c r="D1154" i="1" s="1"/>
  <c r="E1154" i="1" s="1"/>
  <c r="P1153" i="1"/>
  <c r="B1153" i="1"/>
  <c r="T1153" i="1"/>
  <c r="R1152" i="1"/>
  <c r="S1152" i="1" s="1"/>
  <c r="C1153" i="1" s="1"/>
  <c r="F1153" i="1"/>
  <c r="L1085" i="1"/>
  <c r="M1085" i="1" s="1"/>
  <c r="N1085" i="1" s="1"/>
  <c r="O1085" i="1" s="1"/>
  <c r="Q1085" i="1" s="1"/>
  <c r="K1086" i="1"/>
  <c r="I1151" i="1"/>
  <c r="G1152" i="1"/>
  <c r="H1153" i="1" s="1"/>
  <c r="U1154" i="1" l="1"/>
  <c r="T1154" i="1"/>
  <c r="R1153" i="1"/>
  <c r="S1153" i="1" s="1"/>
  <c r="C1154" i="1" s="1"/>
  <c r="B1154" i="1"/>
  <c r="P1154" i="1"/>
  <c r="R1154" i="1" s="1"/>
  <c r="S1154" i="1" s="1"/>
  <c r="A1155" i="1"/>
  <c r="D1155" i="1" s="1"/>
  <c r="E1155" i="1" s="1"/>
  <c r="F1154" i="1"/>
  <c r="L1086" i="1"/>
  <c r="M1086" i="1" s="1"/>
  <c r="N1086" i="1" s="1"/>
  <c r="O1086" i="1" s="1"/>
  <c r="Q1086" i="1" s="1"/>
  <c r="K1087" i="1"/>
  <c r="I1152" i="1"/>
  <c r="G1153" i="1"/>
  <c r="H1154" i="1" s="1"/>
  <c r="C1155" i="1" l="1"/>
  <c r="A1156" i="1"/>
  <c r="D1156" i="1" s="1"/>
  <c r="E1156" i="1" s="1"/>
  <c r="P1155" i="1"/>
  <c r="R1155" i="1" s="1"/>
  <c r="S1155" i="1" s="1"/>
  <c r="U1155" i="1"/>
  <c r="H1155" i="1"/>
  <c r="T1155" i="1"/>
  <c r="B1155" i="1"/>
  <c r="F1155" i="1"/>
  <c r="L1087" i="1"/>
  <c r="M1087" i="1" s="1"/>
  <c r="N1087" i="1" s="1"/>
  <c r="O1087" i="1" s="1"/>
  <c r="Q1087" i="1" s="1"/>
  <c r="K1088" i="1"/>
  <c r="I1153" i="1"/>
  <c r="G1154" i="1"/>
  <c r="C1156" i="1" l="1"/>
  <c r="A1157" i="1"/>
  <c r="D1157" i="1" s="1"/>
  <c r="E1157" i="1" s="1"/>
  <c r="B1156" i="1"/>
  <c r="P1156" i="1"/>
  <c r="R1156" i="1" s="1"/>
  <c r="S1156" i="1" s="1"/>
  <c r="T1156" i="1"/>
  <c r="U1156" i="1"/>
  <c r="F1156" i="1"/>
  <c r="L1088" i="1"/>
  <c r="M1088" i="1" s="1"/>
  <c r="N1088" i="1" s="1"/>
  <c r="O1088" i="1" s="1"/>
  <c r="Q1088" i="1" s="1"/>
  <c r="K1089" i="1"/>
  <c r="I1154" i="1"/>
  <c r="G1155" i="1"/>
  <c r="H1156" i="1" s="1"/>
  <c r="C1157" i="1" l="1"/>
  <c r="H1157" i="1"/>
  <c r="B1157" i="1"/>
  <c r="A1158" i="1"/>
  <c r="D1158" i="1" s="1"/>
  <c r="E1158" i="1" s="1"/>
  <c r="T1157" i="1"/>
  <c r="P1157" i="1"/>
  <c r="R1157" i="1" s="1"/>
  <c r="S1157" i="1" s="1"/>
  <c r="U1157" i="1"/>
  <c r="F1157" i="1"/>
  <c r="L1089" i="1"/>
  <c r="M1089" i="1" s="1"/>
  <c r="N1089" i="1" s="1"/>
  <c r="O1089" i="1" s="1"/>
  <c r="Q1089" i="1" s="1"/>
  <c r="K1090" i="1"/>
  <c r="I1155" i="1"/>
  <c r="G1156" i="1"/>
  <c r="C1158" i="1" l="1"/>
  <c r="T1158" i="1"/>
  <c r="H1158" i="1"/>
  <c r="B1158" i="1"/>
  <c r="P1158" i="1"/>
  <c r="A1159" i="1"/>
  <c r="D1159" i="1" s="1"/>
  <c r="E1159" i="1" s="1"/>
  <c r="U1158" i="1"/>
  <c r="F1158" i="1"/>
  <c r="L1090" i="1"/>
  <c r="M1090" i="1" s="1"/>
  <c r="N1090" i="1" s="1"/>
  <c r="O1090" i="1" s="1"/>
  <c r="Q1090" i="1" s="1"/>
  <c r="K1091" i="1"/>
  <c r="I1156" i="1"/>
  <c r="G1157" i="1"/>
  <c r="U1159" i="1" l="1"/>
  <c r="H1159" i="1"/>
  <c r="T1159" i="1"/>
  <c r="R1158" i="1"/>
  <c r="S1158" i="1" s="1"/>
  <c r="C1159" i="1" s="1"/>
  <c r="B1159" i="1"/>
  <c r="A1160" i="1"/>
  <c r="D1160" i="1" s="1"/>
  <c r="E1160" i="1" s="1"/>
  <c r="P1159" i="1"/>
  <c r="F1159" i="1"/>
  <c r="L1091" i="1"/>
  <c r="M1091" i="1" s="1"/>
  <c r="N1091" i="1" s="1"/>
  <c r="O1091" i="1" s="1"/>
  <c r="Q1091" i="1" s="1"/>
  <c r="K1092" i="1"/>
  <c r="I1157" i="1"/>
  <c r="G1158" i="1"/>
  <c r="U1160" i="1" l="1"/>
  <c r="P1160" i="1"/>
  <c r="R1159" i="1"/>
  <c r="S1159" i="1" s="1"/>
  <c r="C1160" i="1" s="1"/>
  <c r="H1160" i="1"/>
  <c r="T1160" i="1"/>
  <c r="B1160" i="1"/>
  <c r="A1161" i="1"/>
  <c r="D1161" i="1" s="1"/>
  <c r="E1161" i="1" s="1"/>
  <c r="F1160" i="1"/>
  <c r="L1092" i="1"/>
  <c r="M1092" i="1" s="1"/>
  <c r="N1092" i="1" s="1"/>
  <c r="O1092" i="1" s="1"/>
  <c r="Q1092" i="1" s="1"/>
  <c r="K1093" i="1"/>
  <c r="I1158" i="1"/>
  <c r="G1159" i="1"/>
  <c r="U1161" i="1" l="1"/>
  <c r="A1162" i="1"/>
  <c r="D1162" i="1" s="1"/>
  <c r="E1162" i="1" s="1"/>
  <c r="R1160" i="1"/>
  <c r="S1160" i="1" s="1"/>
  <c r="C1161" i="1" s="1"/>
  <c r="T1161" i="1"/>
  <c r="P1161" i="1"/>
  <c r="B1161" i="1"/>
  <c r="F1161" i="1"/>
  <c r="L1093" i="1"/>
  <c r="M1093" i="1" s="1"/>
  <c r="N1093" i="1" s="1"/>
  <c r="O1093" i="1" s="1"/>
  <c r="Q1093" i="1" s="1"/>
  <c r="K1094" i="1"/>
  <c r="I1159" i="1"/>
  <c r="G1160" i="1"/>
  <c r="H1161" i="1" s="1"/>
  <c r="U1162" i="1" l="1"/>
  <c r="R1161" i="1"/>
  <c r="S1161" i="1" s="1"/>
  <c r="C1162" i="1" s="1"/>
  <c r="T1162" i="1"/>
  <c r="A1163" i="1"/>
  <c r="D1163" i="1" s="1"/>
  <c r="E1163" i="1" s="1"/>
  <c r="P1162" i="1"/>
  <c r="R1162" i="1" s="1"/>
  <c r="S1162" i="1" s="1"/>
  <c r="B1162" i="1"/>
  <c r="F1162" i="1"/>
  <c r="L1094" i="1"/>
  <c r="M1094" i="1" s="1"/>
  <c r="N1094" i="1" s="1"/>
  <c r="O1094" i="1" s="1"/>
  <c r="Q1094" i="1" s="1"/>
  <c r="K1095" i="1"/>
  <c r="I1160" i="1"/>
  <c r="G1161" i="1"/>
  <c r="H1162" i="1" s="1"/>
  <c r="C1163" i="1" l="1"/>
  <c r="B1163" i="1"/>
  <c r="A1164" i="1"/>
  <c r="D1164" i="1" s="1"/>
  <c r="E1164" i="1" s="1"/>
  <c r="P1163" i="1"/>
  <c r="T1163" i="1"/>
  <c r="U1163" i="1"/>
  <c r="F1163" i="1"/>
  <c r="L1095" i="1"/>
  <c r="M1095" i="1" s="1"/>
  <c r="N1095" i="1" s="1"/>
  <c r="O1095" i="1" s="1"/>
  <c r="Q1095" i="1" s="1"/>
  <c r="K1096" i="1"/>
  <c r="I1161" i="1"/>
  <c r="G1162" i="1"/>
  <c r="H1163" i="1" s="1"/>
  <c r="T1164" i="1" l="1"/>
  <c r="A1165" i="1"/>
  <c r="D1165" i="1" s="1"/>
  <c r="E1165" i="1" s="1"/>
  <c r="U1164" i="1"/>
  <c r="R1163" i="1"/>
  <c r="S1163" i="1" s="1"/>
  <c r="C1164" i="1" s="1"/>
  <c r="P1164" i="1"/>
  <c r="B1164" i="1"/>
  <c r="F1164" i="1"/>
  <c r="L1096" i="1"/>
  <c r="M1096" i="1" s="1"/>
  <c r="N1096" i="1" s="1"/>
  <c r="O1096" i="1" s="1"/>
  <c r="Q1096" i="1" s="1"/>
  <c r="K1097" i="1"/>
  <c r="I1162" i="1"/>
  <c r="G1163" i="1"/>
  <c r="H1164" i="1" s="1"/>
  <c r="T1165" i="1" l="1"/>
  <c r="U1165" i="1"/>
  <c r="A1166" i="1"/>
  <c r="D1166" i="1" s="1"/>
  <c r="E1166" i="1" s="1"/>
  <c r="R1164" i="1"/>
  <c r="S1164" i="1" s="1"/>
  <c r="C1165" i="1" s="1"/>
  <c r="P1165" i="1"/>
  <c r="B1165" i="1"/>
  <c r="F1165" i="1"/>
  <c r="L1097" i="1"/>
  <c r="M1097" i="1" s="1"/>
  <c r="N1097" i="1" s="1"/>
  <c r="O1097" i="1" s="1"/>
  <c r="Q1097" i="1" s="1"/>
  <c r="K1098" i="1"/>
  <c r="I1163" i="1"/>
  <c r="G1164" i="1"/>
  <c r="H1165" i="1" s="1"/>
  <c r="U1166" i="1" l="1"/>
  <c r="R1165" i="1"/>
  <c r="S1165" i="1" s="1"/>
  <c r="C1166" i="1" s="1"/>
  <c r="H1166" i="1"/>
  <c r="A1167" i="1"/>
  <c r="D1167" i="1" s="1"/>
  <c r="E1167" i="1" s="1"/>
  <c r="B1166" i="1"/>
  <c r="P1166" i="1"/>
  <c r="R1166" i="1" s="1"/>
  <c r="S1166" i="1" s="1"/>
  <c r="T1166" i="1"/>
  <c r="F1166" i="1"/>
  <c r="L1098" i="1"/>
  <c r="M1098" i="1" s="1"/>
  <c r="N1098" i="1" s="1"/>
  <c r="O1098" i="1" s="1"/>
  <c r="Q1098" i="1" s="1"/>
  <c r="K1099" i="1"/>
  <c r="I1164" i="1"/>
  <c r="G1165" i="1"/>
  <c r="C1167" i="1" l="1"/>
  <c r="H1167" i="1"/>
  <c r="A1168" i="1"/>
  <c r="D1168" i="1" s="1"/>
  <c r="E1168" i="1" s="1"/>
  <c r="T1167" i="1"/>
  <c r="B1167" i="1"/>
  <c r="P1167" i="1"/>
  <c r="U1167" i="1"/>
  <c r="F1167" i="1"/>
  <c r="L1099" i="1"/>
  <c r="M1099" i="1" s="1"/>
  <c r="N1099" i="1" s="1"/>
  <c r="O1099" i="1" s="1"/>
  <c r="Q1099" i="1" s="1"/>
  <c r="K1100" i="1"/>
  <c r="I1165" i="1"/>
  <c r="G1166" i="1"/>
  <c r="U1168" i="1" l="1"/>
  <c r="P1168" i="1"/>
  <c r="H1168" i="1"/>
  <c r="R1167" i="1"/>
  <c r="S1167" i="1" s="1"/>
  <c r="C1168" i="1" s="1"/>
  <c r="T1168" i="1"/>
  <c r="A1169" i="1"/>
  <c r="D1169" i="1" s="1"/>
  <c r="E1169" i="1" s="1"/>
  <c r="B1168" i="1"/>
  <c r="F1168" i="1"/>
  <c r="L1100" i="1"/>
  <c r="M1100" i="1" s="1"/>
  <c r="N1100" i="1" s="1"/>
  <c r="O1100" i="1" s="1"/>
  <c r="Q1100" i="1" s="1"/>
  <c r="K1101" i="1"/>
  <c r="I1166" i="1"/>
  <c r="G1167" i="1"/>
  <c r="U1169" i="1" l="1"/>
  <c r="T1169" i="1"/>
  <c r="R1168" i="1"/>
  <c r="S1168" i="1" s="1"/>
  <c r="C1169" i="1" s="1"/>
  <c r="B1169" i="1"/>
  <c r="H1169" i="1"/>
  <c r="A1170" i="1"/>
  <c r="D1170" i="1" s="1"/>
  <c r="E1170" i="1" s="1"/>
  <c r="P1169" i="1"/>
  <c r="R1169" i="1" s="1"/>
  <c r="S1169" i="1" s="1"/>
  <c r="F1169" i="1"/>
  <c r="L1101" i="1"/>
  <c r="M1101" i="1" s="1"/>
  <c r="N1101" i="1" s="1"/>
  <c r="O1101" i="1" s="1"/>
  <c r="Q1101" i="1" s="1"/>
  <c r="K1102" i="1"/>
  <c r="I1167" i="1"/>
  <c r="G1168" i="1"/>
  <c r="C1170" i="1" l="1"/>
  <c r="B1170" i="1"/>
  <c r="T1170" i="1"/>
  <c r="U1170" i="1"/>
  <c r="A1171" i="1"/>
  <c r="D1171" i="1" s="1"/>
  <c r="E1171" i="1" s="1"/>
  <c r="H1170" i="1"/>
  <c r="P1170" i="1"/>
  <c r="F1170" i="1"/>
  <c r="L1102" i="1"/>
  <c r="M1102" i="1" s="1"/>
  <c r="N1102" i="1" s="1"/>
  <c r="O1102" i="1" s="1"/>
  <c r="Q1102" i="1" s="1"/>
  <c r="K1103" i="1"/>
  <c r="I1168" i="1"/>
  <c r="G1169" i="1"/>
  <c r="T1171" i="1" l="1"/>
  <c r="U1171" i="1"/>
  <c r="H1171" i="1"/>
  <c r="R1170" i="1"/>
  <c r="S1170" i="1" s="1"/>
  <c r="C1171" i="1" s="1"/>
  <c r="A1172" i="1"/>
  <c r="D1172" i="1" s="1"/>
  <c r="E1172" i="1" s="1"/>
  <c r="P1171" i="1"/>
  <c r="R1171" i="1" s="1"/>
  <c r="S1171" i="1" s="1"/>
  <c r="B1171" i="1"/>
  <c r="F1171" i="1"/>
  <c r="L1103" i="1"/>
  <c r="M1103" i="1" s="1"/>
  <c r="N1103" i="1" s="1"/>
  <c r="O1103" i="1" s="1"/>
  <c r="Q1103" i="1" s="1"/>
  <c r="K1104" i="1"/>
  <c r="I1169" i="1"/>
  <c r="G1170" i="1"/>
  <c r="C1172" i="1" l="1"/>
  <c r="B1172" i="1"/>
  <c r="T1172" i="1"/>
  <c r="U1172" i="1"/>
  <c r="A1173" i="1"/>
  <c r="D1173" i="1" s="1"/>
  <c r="E1173" i="1" s="1"/>
  <c r="H1172" i="1"/>
  <c r="P1172" i="1"/>
  <c r="F1172" i="1"/>
  <c r="L1104" i="1"/>
  <c r="M1104" i="1" s="1"/>
  <c r="N1104" i="1" s="1"/>
  <c r="O1104" i="1" s="1"/>
  <c r="Q1104" i="1" s="1"/>
  <c r="K1105" i="1"/>
  <c r="I1170" i="1"/>
  <c r="G1171" i="1"/>
  <c r="T1173" i="1" l="1"/>
  <c r="A1174" i="1"/>
  <c r="D1174" i="1" s="1"/>
  <c r="E1174" i="1" s="1"/>
  <c r="R1172" i="1"/>
  <c r="S1172" i="1" s="1"/>
  <c r="C1173" i="1" s="1"/>
  <c r="U1173" i="1"/>
  <c r="B1173" i="1"/>
  <c r="P1173" i="1"/>
  <c r="F1173" i="1"/>
  <c r="L1105" i="1"/>
  <c r="M1105" i="1" s="1"/>
  <c r="N1105" i="1" s="1"/>
  <c r="O1105" i="1" s="1"/>
  <c r="Q1105" i="1" s="1"/>
  <c r="K1106" i="1"/>
  <c r="I1171" i="1"/>
  <c r="G1172" i="1"/>
  <c r="H1173" i="1" s="1"/>
  <c r="T1174" i="1" l="1"/>
  <c r="U1174" i="1"/>
  <c r="H1174" i="1"/>
  <c r="R1173" i="1"/>
  <c r="S1173" i="1" s="1"/>
  <c r="C1174" i="1" s="1"/>
  <c r="P1174" i="1"/>
  <c r="B1174" i="1"/>
  <c r="A1175" i="1"/>
  <c r="D1175" i="1" s="1"/>
  <c r="E1175" i="1" s="1"/>
  <c r="F1174" i="1"/>
  <c r="L1106" i="1"/>
  <c r="M1106" i="1" s="1"/>
  <c r="N1106" i="1" s="1"/>
  <c r="O1106" i="1" s="1"/>
  <c r="Q1106" i="1" s="1"/>
  <c r="K1107" i="1"/>
  <c r="I1172" i="1"/>
  <c r="G1173" i="1"/>
  <c r="U1175" i="1" l="1"/>
  <c r="H1175" i="1"/>
  <c r="A1176" i="1"/>
  <c r="D1176" i="1" s="1"/>
  <c r="E1176" i="1" s="1"/>
  <c r="P1175" i="1"/>
  <c r="R1175" i="1" s="1"/>
  <c r="S1175" i="1" s="1"/>
  <c r="B1175" i="1"/>
  <c r="R1174" i="1"/>
  <c r="S1174" i="1" s="1"/>
  <c r="C1175" i="1" s="1"/>
  <c r="T1175" i="1"/>
  <c r="F1175" i="1"/>
  <c r="L1107" i="1"/>
  <c r="M1107" i="1" s="1"/>
  <c r="N1107" i="1" s="1"/>
  <c r="O1107" i="1" s="1"/>
  <c r="Q1107" i="1" s="1"/>
  <c r="K1108" i="1"/>
  <c r="I1173" i="1"/>
  <c r="G1174" i="1"/>
  <c r="C1176" i="1" l="1"/>
  <c r="P1176" i="1"/>
  <c r="R1176" i="1" s="1"/>
  <c r="S1176" i="1" s="1"/>
  <c r="U1176" i="1"/>
  <c r="T1176" i="1"/>
  <c r="A1177" i="1"/>
  <c r="D1177" i="1" s="1"/>
  <c r="E1177" i="1" s="1"/>
  <c r="B1176" i="1"/>
  <c r="F1176" i="1"/>
  <c r="L1108" i="1"/>
  <c r="M1108" i="1" s="1"/>
  <c r="N1108" i="1" s="1"/>
  <c r="O1108" i="1" s="1"/>
  <c r="Q1108" i="1" s="1"/>
  <c r="K1109" i="1"/>
  <c r="I1174" i="1"/>
  <c r="G1175" i="1"/>
  <c r="H1176" i="1" s="1"/>
  <c r="C1177" i="1" l="1"/>
  <c r="B1177" i="1"/>
  <c r="P1177" i="1"/>
  <c r="U1177" i="1"/>
  <c r="T1177" i="1"/>
  <c r="A1178" i="1"/>
  <c r="D1178" i="1" s="1"/>
  <c r="E1178" i="1" s="1"/>
  <c r="F1177" i="1"/>
  <c r="L1109" i="1"/>
  <c r="M1109" i="1" s="1"/>
  <c r="N1109" i="1" s="1"/>
  <c r="O1109" i="1" s="1"/>
  <c r="Q1109" i="1" s="1"/>
  <c r="K1110" i="1"/>
  <c r="I1175" i="1"/>
  <c r="G1176" i="1"/>
  <c r="H1177" i="1" s="1"/>
  <c r="U1178" i="1" l="1"/>
  <c r="H1178" i="1"/>
  <c r="P1178" i="1"/>
  <c r="B1178" i="1"/>
  <c r="T1178" i="1"/>
  <c r="R1177" i="1"/>
  <c r="S1177" i="1" s="1"/>
  <c r="C1178" i="1" s="1"/>
  <c r="A1179" i="1"/>
  <c r="D1179" i="1" s="1"/>
  <c r="E1179" i="1" s="1"/>
  <c r="F1178" i="1"/>
  <c r="L1110" i="1"/>
  <c r="M1110" i="1" s="1"/>
  <c r="N1110" i="1" s="1"/>
  <c r="O1110" i="1" s="1"/>
  <c r="Q1110" i="1" s="1"/>
  <c r="K1111" i="1"/>
  <c r="I1176" i="1"/>
  <c r="G1177" i="1"/>
  <c r="U1179" i="1" l="1"/>
  <c r="T1179" i="1"/>
  <c r="A1180" i="1"/>
  <c r="D1180" i="1" s="1"/>
  <c r="E1180" i="1" s="1"/>
  <c r="B1179" i="1"/>
  <c r="R1178" i="1"/>
  <c r="S1178" i="1" s="1"/>
  <c r="C1179" i="1" s="1"/>
  <c r="P1179" i="1"/>
  <c r="R1179" i="1" s="1"/>
  <c r="S1179" i="1" s="1"/>
  <c r="F1179" i="1"/>
  <c r="L1111" i="1"/>
  <c r="M1111" i="1" s="1"/>
  <c r="N1111" i="1" s="1"/>
  <c r="O1111" i="1" s="1"/>
  <c r="Q1111" i="1" s="1"/>
  <c r="K1112" i="1"/>
  <c r="I1177" i="1"/>
  <c r="G1178" i="1"/>
  <c r="H1179" i="1" s="1"/>
  <c r="C1180" i="1" l="1"/>
  <c r="H1180" i="1"/>
  <c r="U1180" i="1"/>
  <c r="T1180" i="1"/>
  <c r="A1181" i="1"/>
  <c r="D1181" i="1" s="1"/>
  <c r="E1181" i="1" s="1"/>
  <c r="P1180" i="1"/>
  <c r="R1180" i="1" s="1"/>
  <c r="S1180" i="1" s="1"/>
  <c r="B1180" i="1"/>
  <c r="F1180" i="1"/>
  <c r="L1112" i="1"/>
  <c r="M1112" i="1" s="1"/>
  <c r="N1112" i="1" s="1"/>
  <c r="O1112" i="1" s="1"/>
  <c r="Q1112" i="1" s="1"/>
  <c r="K1113" i="1"/>
  <c r="I1178" i="1"/>
  <c r="G1179" i="1"/>
  <c r="C1181" i="1" l="1"/>
  <c r="U1181" i="1"/>
  <c r="P1181" i="1"/>
  <c r="H1181" i="1"/>
  <c r="A1182" i="1"/>
  <c r="D1182" i="1" s="1"/>
  <c r="E1182" i="1" s="1"/>
  <c r="B1181" i="1"/>
  <c r="T1181" i="1"/>
  <c r="F1181" i="1"/>
  <c r="L1113" i="1"/>
  <c r="M1113" i="1" s="1"/>
  <c r="N1113" i="1" s="1"/>
  <c r="O1113" i="1" s="1"/>
  <c r="Q1113" i="1" s="1"/>
  <c r="K1114" i="1"/>
  <c r="I1179" i="1"/>
  <c r="G1180" i="1"/>
  <c r="U1182" i="1" l="1"/>
  <c r="T1182" i="1"/>
  <c r="H1182" i="1"/>
  <c r="R1181" i="1"/>
  <c r="S1181" i="1" s="1"/>
  <c r="C1182" i="1" s="1"/>
  <c r="B1182" i="1"/>
  <c r="P1182" i="1"/>
  <c r="R1182" i="1" s="1"/>
  <c r="S1182" i="1" s="1"/>
  <c r="A1183" i="1"/>
  <c r="D1183" i="1" s="1"/>
  <c r="E1183" i="1" s="1"/>
  <c r="F1182" i="1"/>
  <c r="L1114" i="1"/>
  <c r="M1114" i="1" s="1"/>
  <c r="N1114" i="1" s="1"/>
  <c r="O1114" i="1" s="1"/>
  <c r="Q1114" i="1" s="1"/>
  <c r="K1115" i="1"/>
  <c r="I1180" i="1"/>
  <c r="G1181" i="1"/>
  <c r="C1183" i="1" l="1"/>
  <c r="T1183" i="1"/>
  <c r="P1183" i="1"/>
  <c r="R1183" i="1" s="1"/>
  <c r="B1183" i="1"/>
  <c r="H1183" i="1"/>
  <c r="A1184" i="1"/>
  <c r="D1184" i="1" s="1"/>
  <c r="E1184" i="1" s="1"/>
  <c r="U1183" i="1"/>
  <c r="F1183" i="1"/>
  <c r="L1115" i="1"/>
  <c r="M1115" i="1" s="1"/>
  <c r="N1115" i="1" s="1"/>
  <c r="O1115" i="1" s="1"/>
  <c r="Q1115" i="1" s="1"/>
  <c r="K1116" i="1"/>
  <c r="I1181" i="1"/>
  <c r="G1182" i="1"/>
  <c r="S1183" i="1" l="1"/>
  <c r="C1184" i="1" s="1"/>
  <c r="U1184" i="1"/>
  <c r="A1185" i="1"/>
  <c r="D1185" i="1" s="1"/>
  <c r="E1185" i="1" s="1"/>
  <c r="B1184" i="1"/>
  <c r="P1184" i="1"/>
  <c r="T1184" i="1"/>
  <c r="F1184" i="1"/>
  <c r="L1116" i="1"/>
  <c r="M1116" i="1" s="1"/>
  <c r="N1116" i="1" s="1"/>
  <c r="O1116" i="1" s="1"/>
  <c r="Q1116" i="1" s="1"/>
  <c r="K1117" i="1"/>
  <c r="I1182" i="1"/>
  <c r="G1183" i="1"/>
  <c r="H1184" i="1" s="1"/>
  <c r="U1185" i="1" l="1"/>
  <c r="B1185" i="1"/>
  <c r="P1185" i="1"/>
  <c r="R1184" i="1"/>
  <c r="S1184" i="1" s="1"/>
  <c r="C1185" i="1" s="1"/>
  <c r="T1185" i="1"/>
  <c r="A1186" i="1"/>
  <c r="D1186" i="1" s="1"/>
  <c r="E1186" i="1" s="1"/>
  <c r="F1185" i="1"/>
  <c r="L1117" i="1"/>
  <c r="M1117" i="1" s="1"/>
  <c r="N1117" i="1" s="1"/>
  <c r="O1117" i="1" s="1"/>
  <c r="Q1117" i="1" s="1"/>
  <c r="K1118" i="1"/>
  <c r="I1183" i="1"/>
  <c r="G1184" i="1"/>
  <c r="H1185" i="1" s="1"/>
  <c r="U1186" i="1" l="1"/>
  <c r="A1187" i="1"/>
  <c r="D1187" i="1" s="1"/>
  <c r="E1187" i="1" s="1"/>
  <c r="H1186" i="1"/>
  <c r="T1186" i="1"/>
  <c r="R1185" i="1"/>
  <c r="S1185" i="1" s="1"/>
  <c r="C1186" i="1" s="1"/>
  <c r="B1186" i="1"/>
  <c r="P1186" i="1"/>
  <c r="R1186" i="1" s="1"/>
  <c r="F1186" i="1"/>
  <c r="L1118" i="1"/>
  <c r="M1118" i="1" s="1"/>
  <c r="N1118" i="1" s="1"/>
  <c r="O1118" i="1" s="1"/>
  <c r="Q1118" i="1" s="1"/>
  <c r="K1119" i="1"/>
  <c r="I1184" i="1"/>
  <c r="G1185" i="1"/>
  <c r="S1186" i="1" l="1"/>
  <c r="C1187" i="1" s="1"/>
  <c r="B1187" i="1"/>
  <c r="U1187" i="1"/>
  <c r="A1188" i="1"/>
  <c r="D1188" i="1" s="1"/>
  <c r="E1188" i="1" s="1"/>
  <c r="P1187" i="1"/>
  <c r="R1187" i="1" s="1"/>
  <c r="S1187" i="1" s="1"/>
  <c r="T1187" i="1"/>
  <c r="F1187" i="1"/>
  <c r="L1119" i="1"/>
  <c r="M1119" i="1" s="1"/>
  <c r="N1119" i="1" s="1"/>
  <c r="O1119" i="1" s="1"/>
  <c r="Q1119" i="1" s="1"/>
  <c r="K1120" i="1"/>
  <c r="I1185" i="1"/>
  <c r="G1186" i="1"/>
  <c r="H1187" i="1" s="1"/>
  <c r="C1188" i="1" l="1"/>
  <c r="P1188" i="1"/>
  <c r="R1188" i="1" s="1"/>
  <c r="S1188" i="1" s="1"/>
  <c r="B1188" i="1"/>
  <c r="A1189" i="1"/>
  <c r="D1189" i="1" s="1"/>
  <c r="E1189" i="1" s="1"/>
  <c r="U1188" i="1"/>
  <c r="T1188" i="1"/>
  <c r="H1188" i="1"/>
  <c r="F1188" i="1"/>
  <c r="L1120" i="1"/>
  <c r="M1120" i="1" s="1"/>
  <c r="N1120" i="1" s="1"/>
  <c r="O1120" i="1" s="1"/>
  <c r="Q1120" i="1" s="1"/>
  <c r="K1121" i="1"/>
  <c r="I1186" i="1"/>
  <c r="G1187" i="1"/>
  <c r="C1189" i="1" l="1"/>
  <c r="U1189" i="1"/>
  <c r="P1189" i="1"/>
  <c r="T1189" i="1"/>
  <c r="H1189" i="1"/>
  <c r="B1189" i="1"/>
  <c r="A1190" i="1"/>
  <c r="D1190" i="1" s="1"/>
  <c r="E1190" i="1" s="1"/>
  <c r="F1189" i="1"/>
  <c r="L1121" i="1"/>
  <c r="M1121" i="1" s="1"/>
  <c r="N1121" i="1" s="1"/>
  <c r="O1121" i="1" s="1"/>
  <c r="Q1121" i="1" s="1"/>
  <c r="K1122" i="1"/>
  <c r="I1187" i="1"/>
  <c r="G1188" i="1"/>
  <c r="T1190" i="1" l="1"/>
  <c r="U1190" i="1"/>
  <c r="R1189" i="1"/>
  <c r="S1189" i="1" s="1"/>
  <c r="C1190" i="1" s="1"/>
  <c r="H1190" i="1"/>
  <c r="A1191" i="1"/>
  <c r="D1191" i="1" s="1"/>
  <c r="E1191" i="1" s="1"/>
  <c r="P1190" i="1"/>
  <c r="B1190" i="1"/>
  <c r="F1190" i="1"/>
  <c r="L1122" i="1"/>
  <c r="M1122" i="1" s="1"/>
  <c r="N1122" i="1" s="1"/>
  <c r="O1122" i="1" s="1"/>
  <c r="Q1122" i="1" s="1"/>
  <c r="K1123" i="1"/>
  <c r="I1188" i="1"/>
  <c r="G1189" i="1"/>
  <c r="U1191" i="1" l="1"/>
  <c r="P1191" i="1"/>
  <c r="A1192" i="1"/>
  <c r="D1192" i="1" s="1"/>
  <c r="E1192" i="1" s="1"/>
  <c r="H1191" i="1"/>
  <c r="T1191" i="1"/>
  <c r="R1190" i="1"/>
  <c r="S1190" i="1" s="1"/>
  <c r="C1191" i="1" s="1"/>
  <c r="B1191" i="1"/>
  <c r="F1191" i="1"/>
  <c r="L1123" i="1"/>
  <c r="M1123" i="1" s="1"/>
  <c r="N1123" i="1" s="1"/>
  <c r="O1123" i="1" s="1"/>
  <c r="Q1123" i="1" s="1"/>
  <c r="K1124" i="1"/>
  <c r="I1189" i="1"/>
  <c r="G1190" i="1"/>
  <c r="U1192" i="1" l="1"/>
  <c r="T1192" i="1"/>
  <c r="R1191" i="1"/>
  <c r="S1191" i="1" s="1"/>
  <c r="C1192" i="1" s="1"/>
  <c r="H1192" i="1"/>
  <c r="A1193" i="1"/>
  <c r="D1193" i="1" s="1"/>
  <c r="E1193" i="1" s="1"/>
  <c r="P1192" i="1"/>
  <c r="B1192" i="1"/>
  <c r="F1192" i="1"/>
  <c r="L1124" i="1"/>
  <c r="M1124" i="1" s="1"/>
  <c r="N1124" i="1" s="1"/>
  <c r="O1124" i="1" s="1"/>
  <c r="Q1124" i="1" s="1"/>
  <c r="K1125" i="1"/>
  <c r="I1190" i="1"/>
  <c r="G1191" i="1"/>
  <c r="H1193" i="1" l="1"/>
  <c r="U1193" i="1"/>
  <c r="A1194" i="1"/>
  <c r="D1194" i="1" s="1"/>
  <c r="E1194" i="1" s="1"/>
  <c r="P1193" i="1"/>
  <c r="R1193" i="1" s="1"/>
  <c r="S1193" i="1" s="1"/>
  <c r="B1193" i="1"/>
  <c r="R1192" i="1"/>
  <c r="S1192" i="1" s="1"/>
  <c r="C1193" i="1" s="1"/>
  <c r="T1193" i="1"/>
  <c r="F1193" i="1"/>
  <c r="L1125" i="1"/>
  <c r="M1125" i="1" s="1"/>
  <c r="N1125" i="1" s="1"/>
  <c r="O1125" i="1" s="1"/>
  <c r="Q1125" i="1" s="1"/>
  <c r="K1126" i="1"/>
  <c r="I1191" i="1"/>
  <c r="G1192" i="1"/>
  <c r="C1194" i="1" l="1"/>
  <c r="H1194" i="1"/>
  <c r="U1194" i="1"/>
  <c r="T1194" i="1"/>
  <c r="B1194" i="1"/>
  <c r="P1194" i="1"/>
  <c r="A1195" i="1"/>
  <c r="D1195" i="1" s="1"/>
  <c r="E1195" i="1" s="1"/>
  <c r="F1194" i="1"/>
  <c r="L1126" i="1"/>
  <c r="M1126" i="1" s="1"/>
  <c r="N1126" i="1" s="1"/>
  <c r="O1126" i="1" s="1"/>
  <c r="Q1126" i="1" s="1"/>
  <c r="K1127" i="1"/>
  <c r="I1192" i="1"/>
  <c r="G1193" i="1"/>
  <c r="H1195" i="1" l="1"/>
  <c r="R1194" i="1"/>
  <c r="S1194" i="1" s="1"/>
  <c r="C1195" i="1" s="1"/>
  <c r="U1195" i="1"/>
  <c r="T1195" i="1"/>
  <c r="A1196" i="1"/>
  <c r="D1196" i="1" s="1"/>
  <c r="E1196" i="1" s="1"/>
  <c r="P1195" i="1"/>
  <c r="B1195" i="1"/>
  <c r="F1195" i="1"/>
  <c r="L1127" i="1"/>
  <c r="M1127" i="1" s="1"/>
  <c r="N1127" i="1" s="1"/>
  <c r="O1127" i="1" s="1"/>
  <c r="Q1127" i="1" s="1"/>
  <c r="K1128" i="1"/>
  <c r="I1193" i="1"/>
  <c r="G1194" i="1"/>
  <c r="U1196" i="1" l="1"/>
  <c r="P1196" i="1"/>
  <c r="R1196" i="1" s="1"/>
  <c r="S1196" i="1" s="1"/>
  <c r="B1196" i="1"/>
  <c r="A1197" i="1"/>
  <c r="D1197" i="1" s="1"/>
  <c r="E1197" i="1" s="1"/>
  <c r="R1195" i="1"/>
  <c r="S1195" i="1" s="1"/>
  <c r="C1196" i="1" s="1"/>
  <c r="T1196" i="1"/>
  <c r="F1196" i="1"/>
  <c r="L1128" i="1"/>
  <c r="M1128" i="1" s="1"/>
  <c r="N1128" i="1" s="1"/>
  <c r="O1128" i="1" s="1"/>
  <c r="Q1128" i="1" s="1"/>
  <c r="K1129" i="1"/>
  <c r="I1194" i="1"/>
  <c r="G1195" i="1"/>
  <c r="H1196" i="1" s="1"/>
  <c r="C1197" i="1" l="1"/>
  <c r="U1197" i="1"/>
  <c r="T1197" i="1"/>
  <c r="B1197" i="1"/>
  <c r="P1197" i="1"/>
  <c r="R1197" i="1" s="1"/>
  <c r="S1197" i="1" s="1"/>
  <c r="A1198" i="1"/>
  <c r="D1198" i="1" s="1"/>
  <c r="E1198" i="1" s="1"/>
  <c r="F1197" i="1"/>
  <c r="L1129" i="1"/>
  <c r="M1129" i="1" s="1"/>
  <c r="N1129" i="1" s="1"/>
  <c r="O1129" i="1" s="1"/>
  <c r="Q1129" i="1" s="1"/>
  <c r="K1130" i="1"/>
  <c r="I1195" i="1"/>
  <c r="G1196" i="1"/>
  <c r="H1197" i="1" s="1"/>
  <c r="C1198" i="1" l="1"/>
  <c r="A1199" i="1"/>
  <c r="D1199" i="1" s="1"/>
  <c r="E1199" i="1" s="1"/>
  <c r="B1198" i="1"/>
  <c r="U1198" i="1"/>
  <c r="P1198" i="1"/>
  <c r="T1198" i="1"/>
  <c r="F1198" i="1"/>
  <c r="L1130" i="1"/>
  <c r="M1130" i="1" s="1"/>
  <c r="N1130" i="1" s="1"/>
  <c r="O1130" i="1" s="1"/>
  <c r="Q1130" i="1" s="1"/>
  <c r="K1131" i="1"/>
  <c r="I1196" i="1"/>
  <c r="G1197" i="1"/>
  <c r="H1198" i="1" s="1"/>
  <c r="U1199" i="1" l="1"/>
  <c r="H1199" i="1"/>
  <c r="P1199" i="1"/>
  <c r="B1199" i="1"/>
  <c r="T1199" i="1"/>
  <c r="R1198" i="1"/>
  <c r="S1198" i="1" s="1"/>
  <c r="C1199" i="1" s="1"/>
  <c r="A1200" i="1"/>
  <c r="D1200" i="1" s="1"/>
  <c r="E1200" i="1" s="1"/>
  <c r="F1199" i="1"/>
  <c r="L1131" i="1"/>
  <c r="M1131" i="1" s="1"/>
  <c r="N1131" i="1" s="1"/>
  <c r="O1131" i="1" s="1"/>
  <c r="Q1131" i="1" s="1"/>
  <c r="K1132" i="1"/>
  <c r="I1197" i="1"/>
  <c r="G1198" i="1"/>
  <c r="U1200" i="1" l="1"/>
  <c r="P1200" i="1"/>
  <c r="A1201" i="1"/>
  <c r="D1201" i="1" s="1"/>
  <c r="E1201" i="1" s="1"/>
  <c r="T1200" i="1"/>
  <c r="R1199" i="1"/>
  <c r="S1199" i="1" s="1"/>
  <c r="C1200" i="1" s="1"/>
  <c r="B1200" i="1"/>
  <c r="F1200" i="1"/>
  <c r="L1132" i="1"/>
  <c r="M1132" i="1" s="1"/>
  <c r="N1132" i="1" s="1"/>
  <c r="O1132" i="1" s="1"/>
  <c r="Q1132" i="1" s="1"/>
  <c r="K1133" i="1"/>
  <c r="I1198" i="1"/>
  <c r="G1199" i="1"/>
  <c r="H1200" i="1" s="1"/>
  <c r="U1201" i="1" l="1"/>
  <c r="H1201" i="1"/>
  <c r="R1200" i="1"/>
  <c r="S1200" i="1" s="1"/>
  <c r="C1201" i="1" s="1"/>
  <c r="T1201" i="1"/>
  <c r="A1202" i="1"/>
  <c r="D1202" i="1" s="1"/>
  <c r="E1202" i="1" s="1"/>
  <c r="P1201" i="1"/>
  <c r="B1201" i="1"/>
  <c r="F1201" i="1"/>
  <c r="L1133" i="1"/>
  <c r="M1133" i="1" s="1"/>
  <c r="N1133" i="1" s="1"/>
  <c r="O1133" i="1" s="1"/>
  <c r="Q1133" i="1" s="1"/>
  <c r="K1134" i="1"/>
  <c r="I1199" i="1"/>
  <c r="G1200" i="1"/>
  <c r="H1202" i="1" l="1"/>
  <c r="T1202" i="1"/>
  <c r="R1201" i="1"/>
  <c r="S1201" i="1" s="1"/>
  <c r="C1202" i="1" s="1"/>
  <c r="U1202" i="1"/>
  <c r="A1203" i="1"/>
  <c r="D1203" i="1" s="1"/>
  <c r="E1203" i="1" s="1"/>
  <c r="B1202" i="1"/>
  <c r="P1202" i="1"/>
  <c r="F1202" i="1"/>
  <c r="L1134" i="1"/>
  <c r="M1134" i="1" s="1"/>
  <c r="N1134" i="1" s="1"/>
  <c r="O1134" i="1" s="1"/>
  <c r="Q1134" i="1" s="1"/>
  <c r="K1135" i="1"/>
  <c r="I1200" i="1"/>
  <c r="G1201" i="1"/>
  <c r="T1203" i="1" l="1"/>
  <c r="R1202" i="1"/>
  <c r="S1202" i="1" s="1"/>
  <c r="C1203" i="1" s="1"/>
  <c r="U1203" i="1"/>
  <c r="H1203" i="1"/>
  <c r="B1203" i="1"/>
  <c r="P1203" i="1"/>
  <c r="A1204" i="1"/>
  <c r="D1204" i="1" s="1"/>
  <c r="E1204" i="1" s="1"/>
  <c r="F1203" i="1"/>
  <c r="L1135" i="1"/>
  <c r="M1135" i="1" s="1"/>
  <c r="N1135" i="1" s="1"/>
  <c r="O1135" i="1" s="1"/>
  <c r="Q1135" i="1" s="1"/>
  <c r="K1136" i="1"/>
  <c r="I1201" i="1"/>
  <c r="G1202" i="1"/>
  <c r="T1204" i="1" l="1"/>
  <c r="H1204" i="1"/>
  <c r="U1204" i="1"/>
  <c r="A1205" i="1"/>
  <c r="D1205" i="1" s="1"/>
  <c r="E1205" i="1" s="1"/>
  <c r="B1204" i="1"/>
  <c r="R1203" i="1"/>
  <c r="S1203" i="1" s="1"/>
  <c r="C1204" i="1" s="1"/>
  <c r="P1204" i="1"/>
  <c r="F1204" i="1"/>
  <c r="L1136" i="1"/>
  <c r="M1136" i="1" s="1"/>
  <c r="N1136" i="1" s="1"/>
  <c r="O1136" i="1" s="1"/>
  <c r="Q1136" i="1" s="1"/>
  <c r="K1137" i="1"/>
  <c r="I1202" i="1"/>
  <c r="G1203" i="1"/>
  <c r="U1205" i="1" l="1"/>
  <c r="B1205" i="1"/>
  <c r="R1204" i="1"/>
  <c r="S1204" i="1" s="1"/>
  <c r="C1205" i="1" s="1"/>
  <c r="T1205" i="1"/>
  <c r="A1206" i="1"/>
  <c r="D1206" i="1" s="1"/>
  <c r="E1206" i="1" s="1"/>
  <c r="P1205" i="1"/>
  <c r="F1205" i="1"/>
  <c r="L1137" i="1"/>
  <c r="M1137" i="1" s="1"/>
  <c r="N1137" i="1" s="1"/>
  <c r="O1137" i="1" s="1"/>
  <c r="Q1137" i="1" s="1"/>
  <c r="K1138" i="1"/>
  <c r="I1203" i="1"/>
  <c r="G1204" i="1"/>
  <c r="H1205" i="1" s="1"/>
  <c r="U1206" i="1" l="1"/>
  <c r="A1207" i="1"/>
  <c r="D1207" i="1" s="1"/>
  <c r="E1207" i="1" s="1"/>
  <c r="H1206" i="1"/>
  <c r="P1206" i="1"/>
  <c r="B1206" i="1"/>
  <c r="T1206" i="1"/>
  <c r="R1205" i="1"/>
  <c r="S1205" i="1" s="1"/>
  <c r="C1206" i="1" s="1"/>
  <c r="F1206" i="1"/>
  <c r="L1138" i="1"/>
  <c r="M1138" i="1" s="1"/>
  <c r="N1138" i="1" s="1"/>
  <c r="O1138" i="1" s="1"/>
  <c r="Q1138" i="1" s="1"/>
  <c r="K1139" i="1"/>
  <c r="I1204" i="1"/>
  <c r="G1205" i="1"/>
  <c r="T1207" i="1" l="1"/>
  <c r="P1207" i="1"/>
  <c r="B1207" i="1"/>
  <c r="H1207" i="1"/>
  <c r="U1207" i="1"/>
  <c r="R1206" i="1"/>
  <c r="S1206" i="1" s="1"/>
  <c r="C1207" i="1" s="1"/>
  <c r="A1208" i="1"/>
  <c r="D1208" i="1" s="1"/>
  <c r="E1208" i="1" s="1"/>
  <c r="F1207" i="1"/>
  <c r="L1139" i="1"/>
  <c r="M1139" i="1" s="1"/>
  <c r="N1139" i="1" s="1"/>
  <c r="O1139" i="1" s="1"/>
  <c r="Q1139" i="1" s="1"/>
  <c r="K1140" i="1"/>
  <c r="I1205" i="1"/>
  <c r="G1206" i="1"/>
  <c r="U1208" i="1" l="1"/>
  <c r="T1208" i="1"/>
  <c r="R1207" i="1"/>
  <c r="S1207" i="1" s="1"/>
  <c r="C1208" i="1" s="1"/>
  <c r="P1208" i="1"/>
  <c r="A1209" i="1"/>
  <c r="D1209" i="1" s="1"/>
  <c r="E1209" i="1" s="1"/>
  <c r="B1208" i="1"/>
  <c r="F1208" i="1"/>
  <c r="L1140" i="1"/>
  <c r="M1140" i="1" s="1"/>
  <c r="N1140" i="1" s="1"/>
  <c r="O1140" i="1" s="1"/>
  <c r="Q1140" i="1" s="1"/>
  <c r="K1141" i="1"/>
  <c r="I1206" i="1"/>
  <c r="G1207" i="1"/>
  <c r="H1208" i="1" s="1"/>
  <c r="T1209" i="1" l="1"/>
  <c r="U1209" i="1"/>
  <c r="H1209" i="1"/>
  <c r="R1208" i="1"/>
  <c r="S1208" i="1" s="1"/>
  <c r="C1209" i="1" s="1"/>
  <c r="P1209" i="1"/>
  <c r="A1210" i="1"/>
  <c r="D1210" i="1" s="1"/>
  <c r="E1210" i="1" s="1"/>
  <c r="B1209" i="1"/>
  <c r="F1209" i="1"/>
  <c r="L1141" i="1"/>
  <c r="M1141" i="1" s="1"/>
  <c r="N1141" i="1" s="1"/>
  <c r="O1141" i="1" s="1"/>
  <c r="Q1141" i="1" s="1"/>
  <c r="K1142" i="1"/>
  <c r="I1207" i="1"/>
  <c r="G1208" i="1"/>
  <c r="H1210" i="1" l="1"/>
  <c r="R1209" i="1"/>
  <c r="S1209" i="1" s="1"/>
  <c r="C1210" i="1" s="1"/>
  <c r="T1210" i="1"/>
  <c r="U1210" i="1"/>
  <c r="A1211" i="1"/>
  <c r="D1211" i="1" s="1"/>
  <c r="E1211" i="1" s="1"/>
  <c r="B1210" i="1"/>
  <c r="P1210" i="1"/>
  <c r="F1210" i="1"/>
  <c r="L1142" i="1"/>
  <c r="M1142" i="1" s="1"/>
  <c r="N1142" i="1" s="1"/>
  <c r="O1142" i="1" s="1"/>
  <c r="Q1142" i="1" s="1"/>
  <c r="K1143" i="1"/>
  <c r="I1208" i="1"/>
  <c r="G1209" i="1"/>
  <c r="T1211" i="1" l="1"/>
  <c r="P1211" i="1"/>
  <c r="R1211" i="1" s="1"/>
  <c r="S1211" i="1" s="1"/>
  <c r="B1211" i="1"/>
  <c r="U1211" i="1"/>
  <c r="R1210" i="1"/>
  <c r="S1210" i="1" s="1"/>
  <c r="C1211" i="1" s="1"/>
  <c r="H1211" i="1"/>
  <c r="A1212" i="1"/>
  <c r="D1212" i="1" s="1"/>
  <c r="E1212" i="1" s="1"/>
  <c r="F1211" i="1"/>
  <c r="L1143" i="1"/>
  <c r="M1143" i="1" s="1"/>
  <c r="N1143" i="1" s="1"/>
  <c r="O1143" i="1" s="1"/>
  <c r="Q1143" i="1" s="1"/>
  <c r="K1144" i="1"/>
  <c r="I1209" i="1"/>
  <c r="G1210" i="1"/>
  <c r="C1212" i="1" l="1"/>
  <c r="P1212" i="1"/>
  <c r="R1212" i="1" s="1"/>
  <c r="S1212" i="1" s="1"/>
  <c r="B1212" i="1"/>
  <c r="T1212" i="1"/>
  <c r="H1212" i="1"/>
  <c r="A1213" i="1"/>
  <c r="D1213" i="1" s="1"/>
  <c r="E1213" i="1" s="1"/>
  <c r="U1212" i="1"/>
  <c r="F1212" i="1"/>
  <c r="L1144" i="1"/>
  <c r="M1144" i="1" s="1"/>
  <c r="N1144" i="1" s="1"/>
  <c r="O1144" i="1" s="1"/>
  <c r="Q1144" i="1" s="1"/>
  <c r="K1145" i="1"/>
  <c r="I1210" i="1"/>
  <c r="G1211" i="1"/>
  <c r="C1213" i="1" l="1"/>
  <c r="T1213" i="1"/>
  <c r="U1213" i="1"/>
  <c r="H1213" i="1"/>
  <c r="B1213" i="1"/>
  <c r="A1214" i="1"/>
  <c r="D1214" i="1" s="1"/>
  <c r="E1214" i="1" s="1"/>
  <c r="P1213" i="1"/>
  <c r="F1213" i="1"/>
  <c r="L1145" i="1"/>
  <c r="M1145" i="1" s="1"/>
  <c r="N1145" i="1" s="1"/>
  <c r="O1145" i="1" s="1"/>
  <c r="Q1145" i="1" s="1"/>
  <c r="K1146" i="1"/>
  <c r="I1211" i="1"/>
  <c r="G1212" i="1"/>
  <c r="U1214" i="1" l="1"/>
  <c r="A1215" i="1"/>
  <c r="D1215" i="1" s="1"/>
  <c r="E1215" i="1" s="1"/>
  <c r="H1214" i="1"/>
  <c r="P1214" i="1"/>
  <c r="R1214" i="1" s="1"/>
  <c r="S1214" i="1" s="1"/>
  <c r="T1214" i="1"/>
  <c r="R1213" i="1"/>
  <c r="S1213" i="1" s="1"/>
  <c r="C1214" i="1" s="1"/>
  <c r="B1214" i="1"/>
  <c r="F1214" i="1"/>
  <c r="L1146" i="1"/>
  <c r="M1146" i="1" s="1"/>
  <c r="N1146" i="1" s="1"/>
  <c r="O1146" i="1" s="1"/>
  <c r="Q1146" i="1" s="1"/>
  <c r="K1147" i="1"/>
  <c r="I1212" i="1"/>
  <c r="G1213" i="1"/>
  <c r="C1215" i="1" l="1"/>
  <c r="T1215" i="1"/>
  <c r="A1216" i="1"/>
  <c r="D1216" i="1" s="1"/>
  <c r="E1216" i="1" s="1"/>
  <c r="U1215" i="1"/>
  <c r="P1215" i="1"/>
  <c r="H1215" i="1"/>
  <c r="B1215" i="1"/>
  <c r="F1215" i="1"/>
  <c r="L1147" i="1"/>
  <c r="M1147" i="1" s="1"/>
  <c r="N1147" i="1" s="1"/>
  <c r="O1147" i="1" s="1"/>
  <c r="Q1147" i="1" s="1"/>
  <c r="K1148" i="1"/>
  <c r="I1213" i="1"/>
  <c r="G1214" i="1"/>
  <c r="T1216" i="1" l="1"/>
  <c r="U1216" i="1"/>
  <c r="A1217" i="1"/>
  <c r="D1217" i="1" s="1"/>
  <c r="E1217" i="1" s="1"/>
  <c r="B1216" i="1"/>
  <c r="P1216" i="1"/>
  <c r="R1215" i="1"/>
  <c r="S1215" i="1" s="1"/>
  <c r="C1216" i="1" s="1"/>
  <c r="F1216" i="1"/>
  <c r="L1148" i="1"/>
  <c r="M1148" i="1" s="1"/>
  <c r="N1148" i="1" s="1"/>
  <c r="O1148" i="1" s="1"/>
  <c r="Q1148" i="1" s="1"/>
  <c r="K1149" i="1"/>
  <c r="I1214" i="1"/>
  <c r="G1215" i="1"/>
  <c r="H1216" i="1" s="1"/>
  <c r="T1217" i="1" l="1"/>
  <c r="H1217" i="1"/>
  <c r="U1217" i="1"/>
  <c r="R1216" i="1"/>
  <c r="S1216" i="1" s="1"/>
  <c r="C1217" i="1" s="1"/>
  <c r="B1217" i="1"/>
  <c r="A1218" i="1"/>
  <c r="D1218" i="1" s="1"/>
  <c r="E1218" i="1" s="1"/>
  <c r="P1217" i="1"/>
  <c r="F1217" i="1"/>
  <c r="L1149" i="1"/>
  <c r="M1149" i="1" s="1"/>
  <c r="N1149" i="1" s="1"/>
  <c r="O1149" i="1" s="1"/>
  <c r="Q1149" i="1" s="1"/>
  <c r="K1150" i="1"/>
  <c r="I1215" i="1"/>
  <c r="G1216" i="1"/>
  <c r="T1218" i="1" l="1"/>
  <c r="U1218" i="1"/>
  <c r="H1218" i="1"/>
  <c r="B1218" i="1"/>
  <c r="P1218" i="1"/>
  <c r="A1219" i="1"/>
  <c r="D1219" i="1" s="1"/>
  <c r="E1219" i="1" s="1"/>
  <c r="R1217" i="1"/>
  <c r="S1217" i="1" s="1"/>
  <c r="C1218" i="1" s="1"/>
  <c r="F1218" i="1"/>
  <c r="L1150" i="1"/>
  <c r="M1150" i="1" s="1"/>
  <c r="N1150" i="1" s="1"/>
  <c r="O1150" i="1" s="1"/>
  <c r="Q1150" i="1" s="1"/>
  <c r="K1151" i="1"/>
  <c r="I1216" i="1"/>
  <c r="G1217" i="1"/>
  <c r="T1219" i="1" l="1"/>
  <c r="P1219" i="1"/>
  <c r="A1220" i="1"/>
  <c r="D1220" i="1" s="1"/>
  <c r="E1220" i="1" s="1"/>
  <c r="R1218" i="1"/>
  <c r="S1218" i="1" s="1"/>
  <c r="C1219" i="1" s="1"/>
  <c r="U1219" i="1"/>
  <c r="B1219" i="1"/>
  <c r="F1219" i="1"/>
  <c r="L1151" i="1"/>
  <c r="M1151" i="1" s="1"/>
  <c r="N1151" i="1" s="1"/>
  <c r="O1151" i="1" s="1"/>
  <c r="Q1151" i="1" s="1"/>
  <c r="K1152" i="1"/>
  <c r="I1217" i="1"/>
  <c r="G1218" i="1"/>
  <c r="H1219" i="1" s="1"/>
  <c r="U1220" i="1" l="1"/>
  <c r="T1220" i="1"/>
  <c r="A1221" i="1"/>
  <c r="D1221" i="1" s="1"/>
  <c r="E1221" i="1" s="1"/>
  <c r="B1220" i="1"/>
  <c r="P1220" i="1"/>
  <c r="R1219" i="1"/>
  <c r="S1219" i="1" s="1"/>
  <c r="C1220" i="1" s="1"/>
  <c r="F1220" i="1"/>
  <c r="L1152" i="1"/>
  <c r="M1152" i="1" s="1"/>
  <c r="N1152" i="1" s="1"/>
  <c r="O1152" i="1" s="1"/>
  <c r="Q1152" i="1" s="1"/>
  <c r="K1153" i="1"/>
  <c r="I1218" i="1"/>
  <c r="G1219" i="1"/>
  <c r="H1220" i="1" s="1"/>
  <c r="U1221" i="1" l="1"/>
  <c r="T1221" i="1"/>
  <c r="R1220" i="1"/>
  <c r="S1220" i="1" s="1"/>
  <c r="C1221" i="1" s="1"/>
  <c r="B1221" i="1"/>
  <c r="P1221" i="1"/>
  <c r="H1221" i="1"/>
  <c r="A1222" i="1"/>
  <c r="D1222" i="1" s="1"/>
  <c r="E1222" i="1" s="1"/>
  <c r="F1221" i="1"/>
  <c r="L1153" i="1"/>
  <c r="M1153" i="1" s="1"/>
  <c r="N1153" i="1" s="1"/>
  <c r="O1153" i="1" s="1"/>
  <c r="Q1153" i="1" s="1"/>
  <c r="K1154" i="1"/>
  <c r="I1219" i="1"/>
  <c r="G1220" i="1"/>
  <c r="U1222" i="1" l="1"/>
  <c r="T1222" i="1"/>
  <c r="A1223" i="1"/>
  <c r="D1223" i="1" s="1"/>
  <c r="E1223" i="1" s="1"/>
  <c r="R1221" i="1"/>
  <c r="S1221" i="1" s="1"/>
  <c r="C1222" i="1" s="1"/>
  <c r="B1222" i="1"/>
  <c r="P1222" i="1"/>
  <c r="F1222" i="1"/>
  <c r="L1154" i="1"/>
  <c r="M1154" i="1" s="1"/>
  <c r="N1154" i="1" s="1"/>
  <c r="O1154" i="1" s="1"/>
  <c r="Q1154" i="1" s="1"/>
  <c r="K1155" i="1"/>
  <c r="I1220" i="1"/>
  <c r="G1221" i="1"/>
  <c r="H1222" i="1" s="1"/>
  <c r="T1223" i="1" l="1"/>
  <c r="H1223" i="1"/>
  <c r="R1222" i="1"/>
  <c r="S1222" i="1" s="1"/>
  <c r="C1223" i="1" s="1"/>
  <c r="U1223" i="1"/>
  <c r="B1223" i="1"/>
  <c r="A1224" i="1"/>
  <c r="D1224" i="1" s="1"/>
  <c r="E1224" i="1" s="1"/>
  <c r="P1223" i="1"/>
  <c r="F1223" i="1"/>
  <c r="L1155" i="1"/>
  <c r="M1155" i="1" s="1"/>
  <c r="N1155" i="1" s="1"/>
  <c r="O1155" i="1" s="1"/>
  <c r="Q1155" i="1" s="1"/>
  <c r="K1156" i="1"/>
  <c r="I1221" i="1"/>
  <c r="G1222" i="1"/>
  <c r="U1224" i="1" l="1"/>
  <c r="A1225" i="1"/>
  <c r="D1225" i="1" s="1"/>
  <c r="E1225" i="1" s="1"/>
  <c r="H1224" i="1"/>
  <c r="P1224" i="1"/>
  <c r="T1224" i="1"/>
  <c r="R1223" i="1"/>
  <c r="S1223" i="1" s="1"/>
  <c r="C1224" i="1" s="1"/>
  <c r="B1224" i="1"/>
  <c r="F1224" i="1"/>
  <c r="L1156" i="1"/>
  <c r="M1156" i="1" s="1"/>
  <c r="N1156" i="1" s="1"/>
  <c r="O1156" i="1" s="1"/>
  <c r="Q1156" i="1" s="1"/>
  <c r="K1157" i="1"/>
  <c r="I1222" i="1"/>
  <c r="G1223" i="1"/>
  <c r="T1225" i="1" l="1"/>
  <c r="U1225" i="1"/>
  <c r="R1224" i="1"/>
  <c r="S1224" i="1" s="1"/>
  <c r="C1225" i="1" s="1"/>
  <c r="H1225" i="1"/>
  <c r="P1225" i="1"/>
  <c r="A1226" i="1"/>
  <c r="D1226" i="1" s="1"/>
  <c r="E1226" i="1" s="1"/>
  <c r="B1225" i="1"/>
  <c r="F1225" i="1"/>
  <c r="L1157" i="1"/>
  <c r="M1157" i="1" s="1"/>
  <c r="N1157" i="1" s="1"/>
  <c r="O1157" i="1" s="1"/>
  <c r="Q1157" i="1" s="1"/>
  <c r="K1158" i="1"/>
  <c r="I1223" i="1"/>
  <c r="G1224" i="1"/>
  <c r="T1226" i="1" l="1"/>
  <c r="R1225" i="1"/>
  <c r="S1225" i="1" s="1"/>
  <c r="C1226" i="1" s="1"/>
  <c r="U1226" i="1"/>
  <c r="P1226" i="1"/>
  <c r="R1226" i="1" s="1"/>
  <c r="S1226" i="1" s="1"/>
  <c r="B1226" i="1"/>
  <c r="A1227" i="1"/>
  <c r="D1227" i="1" s="1"/>
  <c r="E1227" i="1" s="1"/>
  <c r="F1226" i="1"/>
  <c r="L1158" i="1"/>
  <c r="M1158" i="1" s="1"/>
  <c r="N1158" i="1" s="1"/>
  <c r="O1158" i="1" s="1"/>
  <c r="Q1158" i="1" s="1"/>
  <c r="K1159" i="1"/>
  <c r="I1224" i="1"/>
  <c r="G1225" i="1"/>
  <c r="H1226" i="1" s="1"/>
  <c r="C1227" i="1" l="1"/>
  <c r="U1227" i="1"/>
  <c r="T1227" i="1"/>
  <c r="A1228" i="1"/>
  <c r="D1228" i="1" s="1"/>
  <c r="E1228" i="1" s="1"/>
  <c r="B1227" i="1"/>
  <c r="P1227" i="1"/>
  <c r="F1227" i="1"/>
  <c r="L1159" i="1"/>
  <c r="M1159" i="1" s="1"/>
  <c r="N1159" i="1" s="1"/>
  <c r="O1159" i="1" s="1"/>
  <c r="Q1159" i="1" s="1"/>
  <c r="K1160" i="1"/>
  <c r="I1225" i="1"/>
  <c r="G1226" i="1"/>
  <c r="H1227" i="1" s="1"/>
  <c r="U1228" i="1" l="1"/>
  <c r="T1228" i="1"/>
  <c r="B1228" i="1"/>
  <c r="P1228" i="1"/>
  <c r="A1229" i="1"/>
  <c r="D1229" i="1" s="1"/>
  <c r="E1229" i="1" s="1"/>
  <c r="R1227" i="1"/>
  <c r="S1227" i="1" s="1"/>
  <c r="C1228" i="1" s="1"/>
  <c r="F1228" i="1"/>
  <c r="L1160" i="1"/>
  <c r="M1160" i="1" s="1"/>
  <c r="N1160" i="1" s="1"/>
  <c r="O1160" i="1" s="1"/>
  <c r="Q1160" i="1" s="1"/>
  <c r="K1161" i="1"/>
  <c r="I1226" i="1"/>
  <c r="G1227" i="1"/>
  <c r="H1228" i="1" s="1"/>
  <c r="U1229" i="1" l="1"/>
  <c r="B1229" i="1"/>
  <c r="T1229" i="1"/>
  <c r="A1230" i="1"/>
  <c r="D1230" i="1" s="1"/>
  <c r="E1230" i="1" s="1"/>
  <c r="H1229" i="1"/>
  <c r="R1228" i="1"/>
  <c r="S1228" i="1" s="1"/>
  <c r="C1229" i="1" s="1"/>
  <c r="P1229" i="1"/>
  <c r="U1230" i="1" s="1"/>
  <c r="F1229" i="1"/>
  <c r="L1161" i="1"/>
  <c r="M1161" i="1" s="1"/>
  <c r="N1161" i="1" s="1"/>
  <c r="O1161" i="1" s="1"/>
  <c r="Q1161" i="1" s="1"/>
  <c r="K1162" i="1"/>
  <c r="I1227" i="1"/>
  <c r="G1228" i="1"/>
  <c r="T1230" i="1" l="1"/>
  <c r="R1229" i="1"/>
  <c r="S1229" i="1" s="1"/>
  <c r="C1230" i="1" s="1"/>
  <c r="A1231" i="1"/>
  <c r="D1231" i="1" s="1"/>
  <c r="E1231" i="1" s="1"/>
  <c r="P1230" i="1"/>
  <c r="B1230" i="1"/>
  <c r="F1230" i="1"/>
  <c r="L1162" i="1"/>
  <c r="M1162" i="1" s="1"/>
  <c r="N1162" i="1" s="1"/>
  <c r="O1162" i="1" s="1"/>
  <c r="Q1162" i="1" s="1"/>
  <c r="K1163" i="1"/>
  <c r="I1228" i="1"/>
  <c r="G1229" i="1"/>
  <c r="H1230" i="1" s="1"/>
  <c r="T1231" i="1" l="1"/>
  <c r="B1231" i="1"/>
  <c r="H1231" i="1"/>
  <c r="U1231" i="1"/>
  <c r="R1230" i="1"/>
  <c r="S1230" i="1" s="1"/>
  <c r="C1231" i="1" s="1"/>
  <c r="A1232" i="1"/>
  <c r="D1232" i="1" s="1"/>
  <c r="E1232" i="1" s="1"/>
  <c r="P1231" i="1"/>
  <c r="F1231" i="1"/>
  <c r="L1163" i="1"/>
  <c r="M1163" i="1" s="1"/>
  <c r="N1163" i="1" s="1"/>
  <c r="O1163" i="1" s="1"/>
  <c r="Q1163" i="1" s="1"/>
  <c r="K1164" i="1"/>
  <c r="I1229" i="1"/>
  <c r="G1230" i="1"/>
  <c r="U1232" i="1" l="1"/>
  <c r="R1231" i="1"/>
  <c r="S1231" i="1" s="1"/>
  <c r="C1232" i="1" s="1"/>
  <c r="H1232" i="1"/>
  <c r="A1233" i="1"/>
  <c r="D1233" i="1" s="1"/>
  <c r="E1233" i="1" s="1"/>
  <c r="T1232" i="1"/>
  <c r="P1232" i="1"/>
  <c r="R1232" i="1" s="1"/>
  <c r="S1232" i="1" s="1"/>
  <c r="B1232" i="1"/>
  <c r="F1232" i="1"/>
  <c r="L1164" i="1"/>
  <c r="M1164" i="1" s="1"/>
  <c r="N1164" i="1" s="1"/>
  <c r="O1164" i="1" s="1"/>
  <c r="Q1164" i="1" s="1"/>
  <c r="K1165" i="1"/>
  <c r="I1230" i="1"/>
  <c r="G1231" i="1"/>
  <c r="C1233" i="1" l="1"/>
  <c r="H1233" i="1"/>
  <c r="U1233" i="1"/>
  <c r="T1233" i="1"/>
  <c r="B1233" i="1"/>
  <c r="P1233" i="1"/>
  <c r="R1233" i="1" s="1"/>
  <c r="S1233" i="1" s="1"/>
  <c r="A1234" i="1"/>
  <c r="D1234" i="1" s="1"/>
  <c r="E1234" i="1" s="1"/>
  <c r="F1233" i="1"/>
  <c r="L1165" i="1"/>
  <c r="M1165" i="1" s="1"/>
  <c r="N1165" i="1" s="1"/>
  <c r="O1165" i="1" s="1"/>
  <c r="Q1165" i="1" s="1"/>
  <c r="K1166" i="1"/>
  <c r="I1231" i="1"/>
  <c r="G1232" i="1"/>
  <c r="C1234" i="1" l="1"/>
  <c r="H1234" i="1"/>
  <c r="U1234" i="1"/>
  <c r="A1235" i="1"/>
  <c r="D1235" i="1" s="1"/>
  <c r="E1235" i="1" s="1"/>
  <c r="B1234" i="1"/>
  <c r="T1234" i="1"/>
  <c r="P1234" i="1"/>
  <c r="R1234" i="1" s="1"/>
  <c r="S1234" i="1" s="1"/>
  <c r="F1234" i="1"/>
  <c r="L1166" i="1"/>
  <c r="M1166" i="1" s="1"/>
  <c r="N1166" i="1" s="1"/>
  <c r="O1166" i="1" s="1"/>
  <c r="Q1166" i="1" s="1"/>
  <c r="K1167" i="1"/>
  <c r="I1232" i="1"/>
  <c r="G1233" i="1"/>
  <c r="C1235" i="1" l="1"/>
  <c r="H1235" i="1"/>
  <c r="U1235" i="1"/>
  <c r="T1235" i="1"/>
  <c r="P1235" i="1"/>
  <c r="B1235" i="1"/>
  <c r="A1236" i="1"/>
  <c r="D1236" i="1" s="1"/>
  <c r="E1236" i="1" s="1"/>
  <c r="F1235" i="1"/>
  <c r="L1167" i="1"/>
  <c r="M1167" i="1" s="1"/>
  <c r="N1167" i="1" s="1"/>
  <c r="O1167" i="1" s="1"/>
  <c r="Q1167" i="1" s="1"/>
  <c r="K1168" i="1"/>
  <c r="I1233" i="1"/>
  <c r="G1234" i="1"/>
  <c r="U1236" i="1" l="1"/>
  <c r="H1236" i="1"/>
  <c r="P1236" i="1"/>
  <c r="A1237" i="1"/>
  <c r="D1237" i="1" s="1"/>
  <c r="E1237" i="1" s="1"/>
  <c r="T1236" i="1"/>
  <c r="R1235" i="1"/>
  <c r="S1235" i="1" s="1"/>
  <c r="C1236" i="1" s="1"/>
  <c r="B1236" i="1"/>
  <c r="F1236" i="1"/>
  <c r="L1168" i="1"/>
  <c r="M1168" i="1" s="1"/>
  <c r="N1168" i="1" s="1"/>
  <c r="O1168" i="1" s="1"/>
  <c r="Q1168" i="1" s="1"/>
  <c r="K1169" i="1"/>
  <c r="I1234" i="1"/>
  <c r="G1235" i="1"/>
  <c r="T1237" i="1" l="1"/>
  <c r="U1237" i="1"/>
  <c r="B1237" i="1"/>
  <c r="A1238" i="1"/>
  <c r="D1238" i="1" s="1"/>
  <c r="E1238" i="1" s="1"/>
  <c r="P1237" i="1"/>
  <c r="R1236" i="1"/>
  <c r="S1236" i="1" s="1"/>
  <c r="C1237" i="1" s="1"/>
  <c r="F1237" i="1"/>
  <c r="L1169" i="1"/>
  <c r="M1169" i="1" s="1"/>
  <c r="N1169" i="1" s="1"/>
  <c r="O1169" i="1" s="1"/>
  <c r="Q1169" i="1" s="1"/>
  <c r="K1170" i="1"/>
  <c r="I1235" i="1"/>
  <c r="G1236" i="1"/>
  <c r="H1237" i="1" s="1"/>
  <c r="U1238" i="1" l="1"/>
  <c r="H1238" i="1"/>
  <c r="B1238" i="1"/>
  <c r="A1239" i="1"/>
  <c r="D1239" i="1" s="1"/>
  <c r="E1239" i="1" s="1"/>
  <c r="P1238" i="1"/>
  <c r="T1238" i="1"/>
  <c r="R1237" i="1"/>
  <c r="S1237" i="1" s="1"/>
  <c r="C1238" i="1" s="1"/>
  <c r="F1238" i="1"/>
  <c r="L1170" i="1"/>
  <c r="M1170" i="1" s="1"/>
  <c r="N1170" i="1" s="1"/>
  <c r="O1170" i="1" s="1"/>
  <c r="Q1170" i="1" s="1"/>
  <c r="K1171" i="1"/>
  <c r="I1236" i="1"/>
  <c r="G1237" i="1"/>
  <c r="T1239" i="1" l="1"/>
  <c r="U1239" i="1"/>
  <c r="R1238" i="1"/>
  <c r="S1238" i="1" s="1"/>
  <c r="C1239" i="1" s="1"/>
  <c r="H1239" i="1"/>
  <c r="A1240" i="1"/>
  <c r="D1240" i="1" s="1"/>
  <c r="E1240" i="1" s="1"/>
  <c r="B1239" i="1"/>
  <c r="P1239" i="1"/>
  <c r="R1239" i="1" s="1"/>
  <c r="S1239" i="1" s="1"/>
  <c r="F1239" i="1"/>
  <c r="L1171" i="1"/>
  <c r="M1171" i="1" s="1"/>
  <c r="N1171" i="1" s="1"/>
  <c r="O1171" i="1" s="1"/>
  <c r="Q1171" i="1" s="1"/>
  <c r="K1172" i="1"/>
  <c r="I1237" i="1"/>
  <c r="G1238" i="1"/>
  <c r="C1240" i="1" l="1"/>
  <c r="A1241" i="1"/>
  <c r="D1241" i="1" s="1"/>
  <c r="E1241" i="1" s="1"/>
  <c r="P1240" i="1"/>
  <c r="U1240" i="1"/>
  <c r="H1240" i="1"/>
  <c r="T1240" i="1"/>
  <c r="B1240" i="1"/>
  <c r="F1240" i="1"/>
  <c r="L1172" i="1"/>
  <c r="M1172" i="1" s="1"/>
  <c r="N1172" i="1" s="1"/>
  <c r="O1172" i="1" s="1"/>
  <c r="Q1172" i="1" s="1"/>
  <c r="K1173" i="1"/>
  <c r="I1238" i="1"/>
  <c r="G1239" i="1"/>
  <c r="H1241" i="1" l="1"/>
  <c r="R1240" i="1"/>
  <c r="S1240" i="1" s="1"/>
  <c r="C1241" i="1" s="1"/>
  <c r="T1241" i="1"/>
  <c r="U1241" i="1"/>
  <c r="B1241" i="1"/>
  <c r="A1242" i="1"/>
  <c r="D1242" i="1" s="1"/>
  <c r="E1242" i="1" s="1"/>
  <c r="P1241" i="1"/>
  <c r="F1241" i="1"/>
  <c r="L1173" i="1"/>
  <c r="M1173" i="1" s="1"/>
  <c r="N1173" i="1" s="1"/>
  <c r="O1173" i="1" s="1"/>
  <c r="Q1173" i="1" s="1"/>
  <c r="K1174" i="1"/>
  <c r="I1239" i="1"/>
  <c r="G1240" i="1"/>
  <c r="U1242" i="1" l="1"/>
  <c r="B1242" i="1"/>
  <c r="T1242" i="1"/>
  <c r="R1241" i="1"/>
  <c r="S1241" i="1" s="1"/>
  <c r="C1242" i="1" s="1"/>
  <c r="A1243" i="1"/>
  <c r="D1243" i="1" s="1"/>
  <c r="E1243" i="1" s="1"/>
  <c r="P1242" i="1"/>
  <c r="F1242" i="1"/>
  <c r="L1174" i="1"/>
  <c r="M1174" i="1" s="1"/>
  <c r="N1174" i="1" s="1"/>
  <c r="O1174" i="1" s="1"/>
  <c r="Q1174" i="1" s="1"/>
  <c r="K1175" i="1"/>
  <c r="I1240" i="1"/>
  <c r="G1241" i="1"/>
  <c r="H1242" i="1" s="1"/>
  <c r="U1243" i="1" l="1"/>
  <c r="A1244" i="1"/>
  <c r="D1244" i="1" s="1"/>
  <c r="E1244" i="1" s="1"/>
  <c r="T1243" i="1"/>
  <c r="R1242" i="1"/>
  <c r="S1242" i="1" s="1"/>
  <c r="C1243" i="1" s="1"/>
  <c r="P1243" i="1"/>
  <c r="B1243" i="1"/>
  <c r="F1243" i="1"/>
  <c r="L1175" i="1"/>
  <c r="M1175" i="1" s="1"/>
  <c r="N1175" i="1" s="1"/>
  <c r="O1175" i="1" s="1"/>
  <c r="Q1175" i="1" s="1"/>
  <c r="K1176" i="1"/>
  <c r="I1241" i="1"/>
  <c r="G1242" i="1"/>
  <c r="H1243" i="1" s="1"/>
  <c r="U1244" i="1" l="1"/>
  <c r="R1243" i="1"/>
  <c r="S1243" i="1" s="1"/>
  <c r="C1244" i="1" s="1"/>
  <c r="H1244" i="1"/>
  <c r="T1244" i="1"/>
  <c r="P1244" i="1"/>
  <c r="B1244" i="1"/>
  <c r="A1245" i="1"/>
  <c r="D1245" i="1" s="1"/>
  <c r="E1245" i="1" s="1"/>
  <c r="F1244" i="1"/>
  <c r="L1176" i="1"/>
  <c r="M1176" i="1" s="1"/>
  <c r="N1176" i="1" s="1"/>
  <c r="O1176" i="1" s="1"/>
  <c r="Q1176" i="1" s="1"/>
  <c r="K1177" i="1"/>
  <c r="I1242" i="1"/>
  <c r="G1243" i="1"/>
  <c r="U1245" i="1" l="1"/>
  <c r="T1245" i="1"/>
  <c r="P1245" i="1"/>
  <c r="B1245" i="1"/>
  <c r="R1244" i="1"/>
  <c r="S1244" i="1" s="1"/>
  <c r="C1245" i="1" s="1"/>
  <c r="A1246" i="1"/>
  <c r="D1246" i="1" s="1"/>
  <c r="E1246" i="1" s="1"/>
  <c r="F1245" i="1"/>
  <c r="L1177" i="1"/>
  <c r="M1177" i="1" s="1"/>
  <c r="N1177" i="1" s="1"/>
  <c r="O1177" i="1" s="1"/>
  <c r="Q1177" i="1" s="1"/>
  <c r="K1178" i="1"/>
  <c r="I1243" i="1"/>
  <c r="G1244" i="1"/>
  <c r="H1245" i="1" s="1"/>
  <c r="T1246" i="1" l="1"/>
  <c r="R1245" i="1"/>
  <c r="S1245" i="1" s="1"/>
  <c r="C1246" i="1" s="1"/>
  <c r="U1246" i="1"/>
  <c r="H1246" i="1"/>
  <c r="B1246" i="1"/>
  <c r="A1247" i="1"/>
  <c r="D1247" i="1" s="1"/>
  <c r="E1247" i="1" s="1"/>
  <c r="P1246" i="1"/>
  <c r="F1246" i="1"/>
  <c r="L1178" i="1"/>
  <c r="M1178" i="1" s="1"/>
  <c r="N1178" i="1" s="1"/>
  <c r="O1178" i="1" s="1"/>
  <c r="Q1178" i="1" s="1"/>
  <c r="K1179" i="1"/>
  <c r="I1244" i="1"/>
  <c r="G1245" i="1"/>
  <c r="T1247" i="1" l="1"/>
  <c r="U1247" i="1"/>
  <c r="P1247" i="1"/>
  <c r="R1246" i="1"/>
  <c r="S1246" i="1" s="1"/>
  <c r="C1247" i="1" s="1"/>
  <c r="A1248" i="1"/>
  <c r="D1248" i="1" s="1"/>
  <c r="E1248" i="1" s="1"/>
  <c r="B1247" i="1"/>
  <c r="F1247" i="1"/>
  <c r="L1179" i="1"/>
  <c r="M1179" i="1" s="1"/>
  <c r="N1179" i="1" s="1"/>
  <c r="O1179" i="1" s="1"/>
  <c r="Q1179" i="1" s="1"/>
  <c r="K1180" i="1"/>
  <c r="I1245" i="1"/>
  <c r="G1246" i="1"/>
  <c r="H1247" i="1" s="1"/>
  <c r="U1248" i="1" l="1"/>
  <c r="A1249" i="1"/>
  <c r="D1249" i="1" s="1"/>
  <c r="E1249" i="1" s="1"/>
  <c r="B1248" i="1"/>
  <c r="R1247" i="1"/>
  <c r="S1247" i="1" s="1"/>
  <c r="C1248" i="1" s="1"/>
  <c r="T1248" i="1"/>
  <c r="P1248" i="1"/>
  <c r="F1248" i="1"/>
  <c r="L1180" i="1"/>
  <c r="M1180" i="1" s="1"/>
  <c r="N1180" i="1" s="1"/>
  <c r="O1180" i="1" s="1"/>
  <c r="Q1180" i="1" s="1"/>
  <c r="K1181" i="1"/>
  <c r="I1246" i="1"/>
  <c r="G1247" i="1"/>
  <c r="H1248" i="1" s="1"/>
  <c r="R1248" i="1" l="1"/>
  <c r="S1248" i="1" s="1"/>
  <c r="C1249" i="1" s="1"/>
  <c r="U1249" i="1"/>
  <c r="T1249" i="1"/>
  <c r="B1249" i="1"/>
  <c r="P1249" i="1"/>
  <c r="R1249" i="1" s="1"/>
  <c r="S1249" i="1" s="1"/>
  <c r="A1250" i="1"/>
  <c r="D1250" i="1" s="1"/>
  <c r="E1250" i="1" s="1"/>
  <c r="F1249" i="1"/>
  <c r="L1181" i="1"/>
  <c r="M1181" i="1" s="1"/>
  <c r="N1181" i="1" s="1"/>
  <c r="O1181" i="1" s="1"/>
  <c r="Q1181" i="1" s="1"/>
  <c r="K1182" i="1"/>
  <c r="I1247" i="1"/>
  <c r="G1248" i="1"/>
  <c r="H1249" i="1" s="1"/>
  <c r="C1250" i="1" l="1"/>
  <c r="H1250" i="1"/>
  <c r="A1251" i="1"/>
  <c r="D1251" i="1" s="1"/>
  <c r="E1251" i="1" s="1"/>
  <c r="B1250" i="1"/>
  <c r="P1250" i="1"/>
  <c r="T1250" i="1"/>
  <c r="U1250" i="1"/>
  <c r="F1250" i="1"/>
  <c r="L1182" i="1"/>
  <c r="M1182" i="1" s="1"/>
  <c r="N1182" i="1" s="1"/>
  <c r="O1182" i="1" s="1"/>
  <c r="Q1182" i="1" s="1"/>
  <c r="K1183" i="1"/>
  <c r="I1248" i="1"/>
  <c r="G1249" i="1"/>
  <c r="T1251" i="1" l="1"/>
  <c r="P1251" i="1"/>
  <c r="R1251" i="1" s="1"/>
  <c r="S1251" i="1" s="1"/>
  <c r="U1251" i="1"/>
  <c r="R1250" i="1"/>
  <c r="S1250" i="1" s="1"/>
  <c r="C1251" i="1" s="1"/>
  <c r="B1251" i="1"/>
  <c r="A1252" i="1"/>
  <c r="D1252" i="1" s="1"/>
  <c r="E1252" i="1" s="1"/>
  <c r="F1251" i="1"/>
  <c r="L1183" i="1"/>
  <c r="M1183" i="1" s="1"/>
  <c r="N1183" i="1" s="1"/>
  <c r="O1183" i="1" s="1"/>
  <c r="Q1183" i="1" s="1"/>
  <c r="K1184" i="1"/>
  <c r="I1249" i="1"/>
  <c r="G1250" i="1"/>
  <c r="H1251" i="1" s="1"/>
  <c r="C1252" i="1" l="1"/>
  <c r="B1252" i="1"/>
  <c r="U1252" i="1"/>
  <c r="H1252" i="1"/>
  <c r="A1253" i="1"/>
  <c r="D1253" i="1" s="1"/>
  <c r="E1253" i="1" s="1"/>
  <c r="T1252" i="1"/>
  <c r="P1252" i="1"/>
  <c r="F1252" i="1"/>
  <c r="L1184" i="1"/>
  <c r="M1184" i="1" s="1"/>
  <c r="N1184" i="1" s="1"/>
  <c r="O1184" i="1" s="1"/>
  <c r="Q1184" i="1" s="1"/>
  <c r="K1185" i="1"/>
  <c r="I1250" i="1"/>
  <c r="G1251" i="1"/>
  <c r="T1253" i="1" l="1"/>
  <c r="P1253" i="1"/>
  <c r="R1252" i="1"/>
  <c r="S1252" i="1" s="1"/>
  <c r="C1253" i="1" s="1"/>
  <c r="H1253" i="1"/>
  <c r="U1253" i="1"/>
  <c r="B1253" i="1"/>
  <c r="A1254" i="1"/>
  <c r="D1254" i="1" s="1"/>
  <c r="E1254" i="1" s="1"/>
  <c r="F1253" i="1"/>
  <c r="L1185" i="1"/>
  <c r="M1185" i="1" s="1"/>
  <c r="N1185" i="1" s="1"/>
  <c r="O1185" i="1" s="1"/>
  <c r="Q1185" i="1" s="1"/>
  <c r="K1186" i="1"/>
  <c r="I1251" i="1"/>
  <c r="G1252" i="1"/>
  <c r="U1254" i="1" l="1"/>
  <c r="H1254" i="1"/>
  <c r="B1254" i="1"/>
  <c r="R1253" i="1"/>
  <c r="S1253" i="1" s="1"/>
  <c r="C1254" i="1" s="1"/>
  <c r="T1254" i="1"/>
  <c r="A1255" i="1"/>
  <c r="D1255" i="1" s="1"/>
  <c r="E1255" i="1" s="1"/>
  <c r="P1254" i="1"/>
  <c r="F1254" i="1"/>
  <c r="L1186" i="1"/>
  <c r="M1186" i="1" s="1"/>
  <c r="N1186" i="1" s="1"/>
  <c r="O1186" i="1" s="1"/>
  <c r="Q1186" i="1" s="1"/>
  <c r="K1187" i="1"/>
  <c r="I1252" i="1"/>
  <c r="G1253" i="1"/>
  <c r="T1255" i="1" l="1"/>
  <c r="B1255" i="1"/>
  <c r="H1255" i="1"/>
  <c r="R1254" i="1"/>
  <c r="S1254" i="1" s="1"/>
  <c r="C1255" i="1" s="1"/>
  <c r="U1255" i="1"/>
  <c r="P1255" i="1"/>
  <c r="A1256" i="1"/>
  <c r="D1256" i="1" s="1"/>
  <c r="E1256" i="1" s="1"/>
  <c r="F1255" i="1"/>
  <c r="L1187" i="1"/>
  <c r="M1187" i="1" s="1"/>
  <c r="N1187" i="1" s="1"/>
  <c r="O1187" i="1" s="1"/>
  <c r="Q1187" i="1" s="1"/>
  <c r="K1188" i="1"/>
  <c r="I1253" i="1"/>
  <c r="G1254" i="1"/>
  <c r="U1256" i="1" l="1"/>
  <c r="H1256" i="1"/>
  <c r="B1256" i="1"/>
  <c r="P1256" i="1"/>
  <c r="A1257" i="1"/>
  <c r="D1257" i="1" s="1"/>
  <c r="E1257" i="1" s="1"/>
  <c r="R1255" i="1"/>
  <c r="S1255" i="1" s="1"/>
  <c r="C1256" i="1" s="1"/>
  <c r="T1256" i="1"/>
  <c r="F1256" i="1"/>
  <c r="L1188" i="1"/>
  <c r="M1188" i="1" s="1"/>
  <c r="N1188" i="1" s="1"/>
  <c r="O1188" i="1" s="1"/>
  <c r="Q1188" i="1" s="1"/>
  <c r="K1189" i="1"/>
  <c r="I1254" i="1"/>
  <c r="G1255" i="1"/>
  <c r="U1257" i="1" l="1"/>
  <c r="B1257" i="1"/>
  <c r="H1257" i="1"/>
  <c r="T1257" i="1"/>
  <c r="P1257" i="1"/>
  <c r="R1257" i="1" s="1"/>
  <c r="S1257" i="1" s="1"/>
  <c r="R1256" i="1"/>
  <c r="S1256" i="1" s="1"/>
  <c r="C1257" i="1" s="1"/>
  <c r="A1258" i="1"/>
  <c r="D1258" i="1" s="1"/>
  <c r="E1258" i="1" s="1"/>
  <c r="F1257" i="1"/>
  <c r="L1189" i="1"/>
  <c r="M1189" i="1" s="1"/>
  <c r="N1189" i="1" s="1"/>
  <c r="O1189" i="1" s="1"/>
  <c r="Q1189" i="1" s="1"/>
  <c r="K1190" i="1"/>
  <c r="I1255" i="1"/>
  <c r="G1256" i="1"/>
  <c r="C1258" i="1" l="1"/>
  <c r="U1258" i="1"/>
  <c r="A1259" i="1"/>
  <c r="D1259" i="1" s="1"/>
  <c r="E1259" i="1" s="1"/>
  <c r="P1258" i="1"/>
  <c r="B1258" i="1"/>
  <c r="T1258" i="1"/>
  <c r="F1258" i="1"/>
  <c r="L1190" i="1"/>
  <c r="M1190" i="1" s="1"/>
  <c r="N1190" i="1" s="1"/>
  <c r="O1190" i="1" s="1"/>
  <c r="Q1190" i="1" s="1"/>
  <c r="K1191" i="1"/>
  <c r="I1256" i="1"/>
  <c r="G1257" i="1"/>
  <c r="H1258" i="1" s="1"/>
  <c r="U1259" i="1" l="1"/>
  <c r="H1259" i="1"/>
  <c r="B1259" i="1"/>
  <c r="A1260" i="1"/>
  <c r="D1260" i="1" s="1"/>
  <c r="E1260" i="1" s="1"/>
  <c r="R1258" i="1"/>
  <c r="S1258" i="1" s="1"/>
  <c r="C1259" i="1" s="1"/>
  <c r="T1259" i="1"/>
  <c r="P1259" i="1"/>
  <c r="R1259" i="1" s="1"/>
  <c r="S1259" i="1" s="1"/>
  <c r="F1259" i="1"/>
  <c r="L1191" i="1"/>
  <c r="M1191" i="1" s="1"/>
  <c r="N1191" i="1" s="1"/>
  <c r="O1191" i="1" s="1"/>
  <c r="Q1191" i="1" s="1"/>
  <c r="K1192" i="1"/>
  <c r="I1257" i="1"/>
  <c r="G1258" i="1"/>
  <c r="C1260" i="1" l="1"/>
  <c r="U1260" i="1"/>
  <c r="P1260" i="1"/>
  <c r="B1260" i="1"/>
  <c r="T1260" i="1"/>
  <c r="H1260" i="1"/>
  <c r="A1261" i="1"/>
  <c r="D1261" i="1" s="1"/>
  <c r="E1261" i="1" s="1"/>
  <c r="F1260" i="1"/>
  <c r="L1192" i="1"/>
  <c r="M1192" i="1" s="1"/>
  <c r="N1192" i="1" s="1"/>
  <c r="O1192" i="1" s="1"/>
  <c r="Q1192" i="1" s="1"/>
  <c r="K1193" i="1"/>
  <c r="I1258" i="1"/>
  <c r="G1259" i="1"/>
  <c r="U1261" i="1" l="1"/>
  <c r="T1261" i="1"/>
  <c r="H1261" i="1"/>
  <c r="B1261" i="1"/>
  <c r="A1262" i="1"/>
  <c r="D1262" i="1" s="1"/>
  <c r="E1262" i="1" s="1"/>
  <c r="P1261" i="1"/>
  <c r="R1260" i="1"/>
  <c r="S1260" i="1" s="1"/>
  <c r="C1261" i="1" s="1"/>
  <c r="F1261" i="1"/>
  <c r="L1193" i="1"/>
  <c r="M1193" i="1" s="1"/>
  <c r="N1193" i="1" s="1"/>
  <c r="O1193" i="1" s="1"/>
  <c r="Q1193" i="1" s="1"/>
  <c r="K1194" i="1"/>
  <c r="I1259" i="1"/>
  <c r="G1260" i="1"/>
  <c r="T1262" i="1" l="1"/>
  <c r="U1262" i="1"/>
  <c r="A1263" i="1"/>
  <c r="D1263" i="1" s="1"/>
  <c r="E1263" i="1" s="1"/>
  <c r="B1262" i="1"/>
  <c r="R1261" i="1"/>
  <c r="S1261" i="1" s="1"/>
  <c r="C1262" i="1" s="1"/>
  <c r="P1262" i="1"/>
  <c r="R1262" i="1" s="1"/>
  <c r="S1262" i="1" s="1"/>
  <c r="F1262" i="1"/>
  <c r="L1194" i="1"/>
  <c r="M1194" i="1" s="1"/>
  <c r="N1194" i="1" s="1"/>
  <c r="O1194" i="1" s="1"/>
  <c r="Q1194" i="1" s="1"/>
  <c r="K1195" i="1"/>
  <c r="I1260" i="1"/>
  <c r="G1261" i="1"/>
  <c r="H1262" i="1" s="1"/>
  <c r="C1263" i="1" l="1"/>
  <c r="U1263" i="1"/>
  <c r="T1263" i="1"/>
  <c r="P1263" i="1"/>
  <c r="R1263" i="1" s="1"/>
  <c r="S1263" i="1" s="1"/>
  <c r="B1263" i="1"/>
  <c r="A1264" i="1"/>
  <c r="D1264" i="1" s="1"/>
  <c r="E1264" i="1" s="1"/>
  <c r="F1263" i="1"/>
  <c r="L1195" i="1"/>
  <c r="M1195" i="1" s="1"/>
  <c r="N1195" i="1" s="1"/>
  <c r="O1195" i="1" s="1"/>
  <c r="Q1195" i="1" s="1"/>
  <c r="K1196" i="1"/>
  <c r="I1261" i="1"/>
  <c r="G1262" i="1"/>
  <c r="H1263" i="1" s="1"/>
  <c r="C1264" i="1" l="1"/>
  <c r="H1264" i="1"/>
  <c r="A1265" i="1"/>
  <c r="D1265" i="1" s="1"/>
  <c r="E1265" i="1" s="1"/>
  <c r="B1264" i="1"/>
  <c r="T1264" i="1"/>
  <c r="U1264" i="1"/>
  <c r="P1264" i="1"/>
  <c r="F1264" i="1"/>
  <c r="L1196" i="1"/>
  <c r="M1196" i="1" s="1"/>
  <c r="N1196" i="1" s="1"/>
  <c r="O1196" i="1" s="1"/>
  <c r="Q1196" i="1" s="1"/>
  <c r="K1197" i="1"/>
  <c r="I1262" i="1"/>
  <c r="G1263" i="1"/>
  <c r="T1265" i="1" l="1"/>
  <c r="R1264" i="1"/>
  <c r="S1264" i="1" s="1"/>
  <c r="C1265" i="1" s="1"/>
  <c r="U1265" i="1"/>
  <c r="A1266" i="1"/>
  <c r="D1266" i="1" s="1"/>
  <c r="E1266" i="1" s="1"/>
  <c r="P1265" i="1"/>
  <c r="R1265" i="1" s="1"/>
  <c r="S1265" i="1" s="1"/>
  <c r="B1265" i="1"/>
  <c r="F1265" i="1"/>
  <c r="L1197" i="1"/>
  <c r="M1197" i="1" s="1"/>
  <c r="N1197" i="1" s="1"/>
  <c r="O1197" i="1" s="1"/>
  <c r="Q1197" i="1" s="1"/>
  <c r="K1198" i="1"/>
  <c r="I1263" i="1"/>
  <c r="G1264" i="1"/>
  <c r="H1265" i="1" s="1"/>
  <c r="C1266" i="1" l="1"/>
  <c r="U1266" i="1"/>
  <c r="H1266" i="1"/>
  <c r="P1266" i="1"/>
  <c r="T1266" i="1"/>
  <c r="A1267" i="1"/>
  <c r="D1267" i="1" s="1"/>
  <c r="E1267" i="1" s="1"/>
  <c r="B1266" i="1"/>
  <c r="F1266" i="1"/>
  <c r="L1198" i="1"/>
  <c r="M1198" i="1" s="1"/>
  <c r="N1198" i="1" s="1"/>
  <c r="O1198" i="1" s="1"/>
  <c r="Q1198" i="1" s="1"/>
  <c r="K1199" i="1"/>
  <c r="I1264" i="1"/>
  <c r="G1265" i="1"/>
  <c r="U1267" i="1" l="1"/>
  <c r="T1267" i="1"/>
  <c r="A1268" i="1"/>
  <c r="D1268" i="1" s="1"/>
  <c r="E1268" i="1" s="1"/>
  <c r="P1267" i="1"/>
  <c r="B1267" i="1"/>
  <c r="R1266" i="1"/>
  <c r="S1266" i="1" s="1"/>
  <c r="C1267" i="1" s="1"/>
  <c r="F1267" i="1"/>
  <c r="L1199" i="1"/>
  <c r="M1199" i="1" s="1"/>
  <c r="N1199" i="1" s="1"/>
  <c r="O1199" i="1" s="1"/>
  <c r="Q1199" i="1" s="1"/>
  <c r="K1200" i="1"/>
  <c r="I1265" i="1"/>
  <c r="G1266" i="1"/>
  <c r="H1267" i="1" s="1"/>
  <c r="U1268" i="1" l="1"/>
  <c r="H1268" i="1"/>
  <c r="P1268" i="1"/>
  <c r="R1268" i="1" s="1"/>
  <c r="S1268" i="1" s="1"/>
  <c r="B1268" i="1"/>
  <c r="T1268" i="1"/>
  <c r="R1267" i="1"/>
  <c r="S1267" i="1" s="1"/>
  <c r="C1268" i="1" s="1"/>
  <c r="A1269" i="1"/>
  <c r="D1269" i="1" s="1"/>
  <c r="E1269" i="1" s="1"/>
  <c r="F1268" i="1"/>
  <c r="L1200" i="1"/>
  <c r="M1200" i="1" s="1"/>
  <c r="N1200" i="1" s="1"/>
  <c r="O1200" i="1" s="1"/>
  <c r="Q1200" i="1" s="1"/>
  <c r="K1201" i="1"/>
  <c r="I1266" i="1"/>
  <c r="G1267" i="1"/>
  <c r="C1269" i="1" l="1"/>
  <c r="B1269" i="1"/>
  <c r="U1269" i="1"/>
  <c r="T1269" i="1"/>
  <c r="P1269" i="1"/>
  <c r="F1269" i="1"/>
  <c r="L1201" i="1"/>
  <c r="M1201" i="1" s="1"/>
  <c r="N1201" i="1" s="1"/>
  <c r="O1201" i="1" s="1"/>
  <c r="Q1201" i="1" s="1"/>
  <c r="K1202" i="1"/>
  <c r="I1267" i="1"/>
  <c r="G1268" i="1"/>
  <c r="H1269" i="1" s="1"/>
  <c r="R1269" i="1" l="1"/>
  <c r="S1269" i="1" s="1"/>
  <c r="L1202" i="1"/>
  <c r="M1202" i="1" s="1"/>
  <c r="N1202" i="1" s="1"/>
  <c r="O1202" i="1" s="1"/>
  <c r="Q1202" i="1" s="1"/>
  <c r="K1203" i="1"/>
  <c r="I1268" i="1"/>
  <c r="G1269" i="1"/>
  <c r="L1203" i="1" l="1"/>
  <c r="M1203" i="1" s="1"/>
  <c r="N1203" i="1" s="1"/>
  <c r="O1203" i="1" s="1"/>
  <c r="Q1203" i="1" s="1"/>
  <c r="K1204" i="1"/>
  <c r="I1269" i="1"/>
  <c r="L1204" i="1" l="1"/>
  <c r="M1204" i="1" s="1"/>
  <c r="N1204" i="1" s="1"/>
  <c r="O1204" i="1" s="1"/>
  <c r="Q1204" i="1" s="1"/>
  <c r="K1205" i="1"/>
  <c r="L1205" i="1" l="1"/>
  <c r="M1205" i="1" s="1"/>
  <c r="N1205" i="1" s="1"/>
  <c r="O1205" i="1" s="1"/>
  <c r="Q1205" i="1" s="1"/>
  <c r="K1206" i="1"/>
  <c r="L1206" i="1" l="1"/>
  <c r="M1206" i="1" s="1"/>
  <c r="N1206" i="1" s="1"/>
  <c r="O1206" i="1" s="1"/>
  <c r="Q1206" i="1" s="1"/>
  <c r="K1207" i="1"/>
  <c r="L1207" i="1" l="1"/>
  <c r="M1207" i="1" s="1"/>
  <c r="N1207" i="1" s="1"/>
  <c r="O1207" i="1" s="1"/>
  <c r="Q1207" i="1" s="1"/>
  <c r="K1208" i="1"/>
  <c r="L1208" i="1" l="1"/>
  <c r="M1208" i="1" s="1"/>
  <c r="N1208" i="1" s="1"/>
  <c r="O1208" i="1" s="1"/>
  <c r="Q1208" i="1" s="1"/>
  <c r="K1209" i="1"/>
  <c r="L1209" i="1" l="1"/>
  <c r="M1209" i="1" s="1"/>
  <c r="N1209" i="1" s="1"/>
  <c r="O1209" i="1" s="1"/>
  <c r="Q1209" i="1" s="1"/>
  <c r="K1210" i="1"/>
  <c r="L1210" i="1" l="1"/>
  <c r="M1210" i="1" s="1"/>
  <c r="N1210" i="1" s="1"/>
  <c r="O1210" i="1" s="1"/>
  <c r="Q1210" i="1" s="1"/>
  <c r="K1211" i="1"/>
  <c r="L1211" i="1" l="1"/>
  <c r="M1211" i="1" s="1"/>
  <c r="N1211" i="1" s="1"/>
  <c r="O1211" i="1" s="1"/>
  <c r="Q1211" i="1" s="1"/>
  <c r="K1212" i="1"/>
  <c r="L1212" i="1" l="1"/>
  <c r="M1212" i="1" s="1"/>
  <c r="N1212" i="1" s="1"/>
  <c r="O1212" i="1" s="1"/>
  <c r="Q1212" i="1" s="1"/>
  <c r="K1213" i="1"/>
  <c r="L1213" i="1" l="1"/>
  <c r="M1213" i="1" s="1"/>
  <c r="N1213" i="1" s="1"/>
  <c r="O1213" i="1" s="1"/>
  <c r="Q1213" i="1" s="1"/>
  <c r="K1214" i="1"/>
  <c r="L1214" i="1" l="1"/>
  <c r="M1214" i="1" s="1"/>
  <c r="N1214" i="1" s="1"/>
  <c r="O1214" i="1" s="1"/>
  <c r="Q1214" i="1" s="1"/>
  <c r="K1215" i="1"/>
  <c r="L1215" i="1" l="1"/>
  <c r="M1215" i="1" s="1"/>
  <c r="N1215" i="1" s="1"/>
  <c r="O1215" i="1" s="1"/>
  <c r="Q1215" i="1" s="1"/>
  <c r="K1216" i="1"/>
  <c r="L1216" i="1" l="1"/>
  <c r="M1216" i="1" s="1"/>
  <c r="N1216" i="1" s="1"/>
  <c r="O1216" i="1" s="1"/>
  <c r="Q1216" i="1" s="1"/>
  <c r="K1217" i="1"/>
  <c r="L1217" i="1" l="1"/>
  <c r="M1217" i="1" s="1"/>
  <c r="N1217" i="1" s="1"/>
  <c r="O1217" i="1" s="1"/>
  <c r="Q1217" i="1" s="1"/>
  <c r="K1218" i="1"/>
  <c r="L1218" i="1" l="1"/>
  <c r="M1218" i="1" s="1"/>
  <c r="N1218" i="1" s="1"/>
  <c r="O1218" i="1" s="1"/>
  <c r="Q1218" i="1" s="1"/>
  <c r="K1219" i="1"/>
  <c r="L1219" i="1" l="1"/>
  <c r="M1219" i="1" s="1"/>
  <c r="N1219" i="1" s="1"/>
  <c r="O1219" i="1" s="1"/>
  <c r="Q1219" i="1" s="1"/>
  <c r="K1220" i="1"/>
  <c r="L1220" i="1" l="1"/>
  <c r="M1220" i="1" s="1"/>
  <c r="N1220" i="1" s="1"/>
  <c r="O1220" i="1" s="1"/>
  <c r="Q1220" i="1" s="1"/>
  <c r="K1221" i="1"/>
  <c r="L1221" i="1" l="1"/>
  <c r="M1221" i="1" s="1"/>
  <c r="N1221" i="1" s="1"/>
  <c r="O1221" i="1" s="1"/>
  <c r="Q1221" i="1" s="1"/>
  <c r="K1222" i="1"/>
  <c r="L1222" i="1" l="1"/>
  <c r="M1222" i="1" s="1"/>
  <c r="N1222" i="1" s="1"/>
  <c r="O1222" i="1" s="1"/>
  <c r="Q1222" i="1" s="1"/>
  <c r="K1223" i="1"/>
  <c r="L1223" i="1" l="1"/>
  <c r="M1223" i="1" s="1"/>
  <c r="N1223" i="1" s="1"/>
  <c r="O1223" i="1" s="1"/>
  <c r="Q1223" i="1" s="1"/>
  <c r="K1224" i="1"/>
  <c r="L1224" i="1" l="1"/>
  <c r="M1224" i="1" s="1"/>
  <c r="N1224" i="1" s="1"/>
  <c r="O1224" i="1" s="1"/>
  <c r="Q1224" i="1" s="1"/>
  <c r="K1225" i="1"/>
  <c r="L1225" i="1" l="1"/>
  <c r="M1225" i="1" s="1"/>
  <c r="N1225" i="1" s="1"/>
  <c r="O1225" i="1" s="1"/>
  <c r="Q1225" i="1" s="1"/>
  <c r="K1226" i="1"/>
  <c r="L1226" i="1" l="1"/>
  <c r="M1226" i="1" s="1"/>
  <c r="N1226" i="1" s="1"/>
  <c r="O1226" i="1" s="1"/>
  <c r="Q1226" i="1" s="1"/>
  <c r="K1227" i="1"/>
  <c r="L1227" i="1" l="1"/>
  <c r="M1227" i="1" s="1"/>
  <c r="N1227" i="1" s="1"/>
  <c r="O1227" i="1" s="1"/>
  <c r="Q1227" i="1" s="1"/>
  <c r="K1228" i="1"/>
  <c r="L1228" i="1" l="1"/>
  <c r="M1228" i="1" s="1"/>
  <c r="N1228" i="1" s="1"/>
  <c r="O1228" i="1" s="1"/>
  <c r="Q1228" i="1" s="1"/>
  <c r="K1229" i="1"/>
  <c r="L1229" i="1" l="1"/>
  <c r="M1229" i="1" s="1"/>
  <c r="N1229" i="1" s="1"/>
  <c r="O1229" i="1" s="1"/>
  <c r="Q1229" i="1" s="1"/>
  <c r="K1230" i="1"/>
  <c r="L1230" i="1" l="1"/>
  <c r="M1230" i="1" s="1"/>
  <c r="N1230" i="1" s="1"/>
  <c r="O1230" i="1" s="1"/>
  <c r="Q1230" i="1" s="1"/>
  <c r="K1231" i="1"/>
  <c r="L1231" i="1" l="1"/>
  <c r="M1231" i="1" s="1"/>
  <c r="N1231" i="1" s="1"/>
  <c r="O1231" i="1" s="1"/>
  <c r="Q1231" i="1" s="1"/>
  <c r="K1232" i="1"/>
  <c r="L1232" i="1" l="1"/>
  <c r="M1232" i="1" s="1"/>
  <c r="N1232" i="1" s="1"/>
  <c r="O1232" i="1" s="1"/>
  <c r="Q1232" i="1" s="1"/>
  <c r="K1233" i="1"/>
  <c r="L1233" i="1" l="1"/>
  <c r="M1233" i="1" s="1"/>
  <c r="N1233" i="1" s="1"/>
  <c r="O1233" i="1" s="1"/>
  <c r="Q1233" i="1" s="1"/>
  <c r="K1234" i="1"/>
  <c r="L1234" i="1" l="1"/>
  <c r="M1234" i="1" s="1"/>
  <c r="N1234" i="1" s="1"/>
  <c r="O1234" i="1" s="1"/>
  <c r="Q1234" i="1" s="1"/>
  <c r="K1235" i="1"/>
  <c r="L1235" i="1" l="1"/>
  <c r="M1235" i="1" s="1"/>
  <c r="N1235" i="1" s="1"/>
  <c r="O1235" i="1" s="1"/>
  <c r="Q1235" i="1" s="1"/>
  <c r="K1236" i="1"/>
  <c r="L1236" i="1" l="1"/>
  <c r="M1236" i="1" s="1"/>
  <c r="N1236" i="1" s="1"/>
  <c r="O1236" i="1" s="1"/>
  <c r="Q1236" i="1" s="1"/>
  <c r="K1237" i="1"/>
  <c r="L1237" i="1" l="1"/>
  <c r="M1237" i="1" s="1"/>
  <c r="N1237" i="1" s="1"/>
  <c r="O1237" i="1" s="1"/>
  <c r="Q1237" i="1" s="1"/>
  <c r="K1238" i="1"/>
  <c r="L1238" i="1" l="1"/>
  <c r="M1238" i="1" s="1"/>
  <c r="N1238" i="1" s="1"/>
  <c r="O1238" i="1" s="1"/>
  <c r="Q1238" i="1" s="1"/>
  <c r="K1239" i="1"/>
  <c r="L1239" i="1" l="1"/>
  <c r="M1239" i="1" s="1"/>
  <c r="N1239" i="1" s="1"/>
  <c r="O1239" i="1" s="1"/>
  <c r="Q1239" i="1" s="1"/>
  <c r="K1240" i="1"/>
  <c r="L1240" i="1" l="1"/>
  <c r="M1240" i="1" s="1"/>
  <c r="N1240" i="1" s="1"/>
  <c r="O1240" i="1" s="1"/>
  <c r="Q1240" i="1" s="1"/>
  <c r="K1241" i="1"/>
  <c r="L1241" i="1" l="1"/>
  <c r="M1241" i="1" s="1"/>
  <c r="N1241" i="1" s="1"/>
  <c r="O1241" i="1" s="1"/>
  <c r="Q1241" i="1" s="1"/>
  <c r="K1242" i="1"/>
  <c r="L1242" i="1" l="1"/>
  <c r="M1242" i="1" s="1"/>
  <c r="N1242" i="1" s="1"/>
  <c r="O1242" i="1" s="1"/>
  <c r="Q1242" i="1" s="1"/>
  <c r="K1243" i="1"/>
  <c r="L1243" i="1" l="1"/>
  <c r="M1243" i="1" s="1"/>
  <c r="N1243" i="1" s="1"/>
  <c r="O1243" i="1" s="1"/>
  <c r="Q1243" i="1" s="1"/>
  <c r="K1244" i="1"/>
  <c r="L1244" i="1" l="1"/>
  <c r="M1244" i="1" s="1"/>
  <c r="N1244" i="1" s="1"/>
  <c r="O1244" i="1" s="1"/>
  <c r="Q1244" i="1" s="1"/>
  <c r="K1245" i="1"/>
  <c r="L1245" i="1" l="1"/>
  <c r="M1245" i="1" s="1"/>
  <c r="N1245" i="1" s="1"/>
  <c r="O1245" i="1" s="1"/>
  <c r="Q1245" i="1" s="1"/>
  <c r="K1246" i="1"/>
  <c r="L1246" i="1" l="1"/>
  <c r="M1246" i="1" s="1"/>
  <c r="N1246" i="1" s="1"/>
  <c r="O1246" i="1" s="1"/>
  <c r="Q1246" i="1" s="1"/>
  <c r="K1247" i="1"/>
  <c r="L1247" i="1" l="1"/>
  <c r="M1247" i="1" s="1"/>
  <c r="N1247" i="1" s="1"/>
  <c r="O1247" i="1" s="1"/>
  <c r="Q1247" i="1" s="1"/>
  <c r="K1248" i="1"/>
  <c r="L1248" i="1" l="1"/>
  <c r="M1248" i="1" s="1"/>
  <c r="N1248" i="1" s="1"/>
  <c r="O1248" i="1" s="1"/>
  <c r="Q1248" i="1" s="1"/>
  <c r="K1249" i="1"/>
  <c r="L1249" i="1" l="1"/>
  <c r="M1249" i="1" s="1"/>
  <c r="N1249" i="1" s="1"/>
  <c r="O1249" i="1" s="1"/>
  <c r="Q1249" i="1" s="1"/>
  <c r="K1250" i="1"/>
  <c r="L1250" i="1" l="1"/>
  <c r="M1250" i="1" s="1"/>
  <c r="N1250" i="1" s="1"/>
  <c r="O1250" i="1" s="1"/>
  <c r="Q1250" i="1" s="1"/>
  <c r="K1251" i="1"/>
  <c r="L1251" i="1" l="1"/>
  <c r="M1251" i="1" s="1"/>
  <c r="N1251" i="1" s="1"/>
  <c r="O1251" i="1" s="1"/>
  <c r="Q1251" i="1" s="1"/>
  <c r="K1252" i="1"/>
  <c r="L1252" i="1" l="1"/>
  <c r="M1252" i="1" s="1"/>
  <c r="N1252" i="1" s="1"/>
  <c r="O1252" i="1" s="1"/>
  <c r="Q1252" i="1" s="1"/>
  <c r="K1253" i="1"/>
  <c r="L1253" i="1" l="1"/>
  <c r="M1253" i="1" s="1"/>
  <c r="N1253" i="1" s="1"/>
  <c r="O1253" i="1" s="1"/>
  <c r="Q1253" i="1" s="1"/>
  <c r="K1254" i="1"/>
  <c r="L1254" i="1" l="1"/>
  <c r="M1254" i="1" s="1"/>
  <c r="N1254" i="1" s="1"/>
  <c r="O1254" i="1" s="1"/>
  <c r="Q1254" i="1" s="1"/>
  <c r="K1255" i="1"/>
  <c r="L1255" i="1" l="1"/>
  <c r="M1255" i="1" s="1"/>
  <c r="N1255" i="1" s="1"/>
  <c r="O1255" i="1" s="1"/>
  <c r="Q1255" i="1" s="1"/>
  <c r="K1256" i="1"/>
  <c r="L1256" i="1" l="1"/>
  <c r="M1256" i="1" s="1"/>
  <c r="N1256" i="1" s="1"/>
  <c r="O1256" i="1" s="1"/>
  <c r="Q1256" i="1" s="1"/>
  <c r="K1257" i="1"/>
  <c r="L1257" i="1" l="1"/>
  <c r="M1257" i="1" s="1"/>
  <c r="N1257" i="1" s="1"/>
  <c r="O1257" i="1" s="1"/>
  <c r="Q1257" i="1" s="1"/>
  <c r="K1258" i="1"/>
  <c r="L1258" i="1" l="1"/>
  <c r="M1258" i="1" s="1"/>
  <c r="N1258" i="1" s="1"/>
  <c r="O1258" i="1" s="1"/>
  <c r="Q1258" i="1" s="1"/>
  <c r="K1259" i="1"/>
  <c r="L1259" i="1" l="1"/>
  <c r="M1259" i="1" s="1"/>
  <c r="N1259" i="1" s="1"/>
  <c r="O1259" i="1" s="1"/>
  <c r="Q1259" i="1" s="1"/>
  <c r="K1260" i="1"/>
  <c r="L1260" i="1" l="1"/>
  <c r="M1260" i="1" s="1"/>
  <c r="N1260" i="1" s="1"/>
  <c r="O1260" i="1" s="1"/>
  <c r="Q1260" i="1" s="1"/>
  <c r="K1261" i="1"/>
  <c r="L1261" i="1" l="1"/>
  <c r="M1261" i="1" s="1"/>
  <c r="N1261" i="1" s="1"/>
  <c r="O1261" i="1" s="1"/>
  <c r="Q1261" i="1" s="1"/>
  <c r="K1262" i="1"/>
  <c r="L1262" i="1" l="1"/>
  <c r="M1262" i="1" s="1"/>
  <c r="N1262" i="1" s="1"/>
  <c r="O1262" i="1" s="1"/>
  <c r="Q1262" i="1" s="1"/>
  <c r="K1263" i="1"/>
  <c r="L1263" i="1" l="1"/>
  <c r="M1263" i="1" s="1"/>
  <c r="N1263" i="1" s="1"/>
  <c r="O1263" i="1" s="1"/>
  <c r="Q1263" i="1" s="1"/>
  <c r="K1264" i="1"/>
  <c r="L1264" i="1" l="1"/>
  <c r="M1264" i="1" s="1"/>
  <c r="N1264" i="1" s="1"/>
  <c r="O1264" i="1" s="1"/>
  <c r="Q1264" i="1" s="1"/>
  <c r="K1265" i="1"/>
  <c r="L1265" i="1" l="1"/>
  <c r="M1265" i="1" s="1"/>
  <c r="N1265" i="1" s="1"/>
  <c r="O1265" i="1" s="1"/>
  <c r="Q1265" i="1" s="1"/>
  <c r="K1266" i="1"/>
  <c r="L1266" i="1" l="1"/>
  <c r="M1266" i="1" s="1"/>
  <c r="N1266" i="1" s="1"/>
  <c r="O1266" i="1" s="1"/>
  <c r="Q1266" i="1" s="1"/>
  <c r="K1267" i="1"/>
  <c r="L1267" i="1" l="1"/>
  <c r="M1267" i="1" s="1"/>
  <c r="N1267" i="1" s="1"/>
  <c r="O1267" i="1" s="1"/>
  <c r="Q1267" i="1" s="1"/>
  <c r="K1268" i="1"/>
  <c r="L1268" i="1" l="1"/>
  <c r="M1268" i="1" s="1"/>
  <c r="N1268" i="1" s="1"/>
  <c r="O1268" i="1" s="1"/>
  <c r="Q1268" i="1" s="1"/>
  <c r="K1269" i="1"/>
  <c r="L1269" i="1" l="1"/>
  <c r="M1269" i="1" s="1"/>
  <c r="N1269" i="1" s="1"/>
  <c r="O1269" i="1" s="1"/>
  <c r="Q1269" i="1" s="1"/>
  <c r="B12" i="1" l="1"/>
</calcChain>
</file>

<file path=xl/sharedStrings.xml><?xml version="1.0" encoding="utf-8"?>
<sst xmlns="http://schemas.openxmlformats.org/spreadsheetml/2006/main" count="181" uniqueCount="88">
  <si>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</si>
  <si>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</si>
  <si>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</si>
  <si>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</si>
  <si>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</si>
  <si>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</si>
  <si>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</si>
  <si>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</si>
  <si>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</si>
  <si>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</si>
  <si>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</si>
  <si>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</si>
  <si>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</si>
  <si>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</si>
  <si>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</si>
  <si>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</si>
  <si>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</si>
  <si>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</si>
  <si>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</si>
  <si>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</si>
  <si>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</si>
  <si>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</si>
  <si>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</si>
  <si>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</si>
  <si>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</si>
  <si>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</si>
  <si>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</si>
  <si>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</si>
  <si>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</si>
  <si>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</si>
  <si>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</si>
  <si>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</si>
  <si>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</si>
  <si>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</si>
  <si>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</si>
  <si>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</si>
  <si>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</si>
  <si>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</si>
  <si>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</si>
  <si>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</si>
  <si>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</si>
  <si>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</si>
  <si>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</si>
  <si>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</si>
  <si>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</si>
  <si>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</si>
  <si>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</si>
  <si>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</si>
  <si>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</si>
  <si>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</si>
  <si>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</si>
  <si>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</si>
  <si>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</si>
  <si>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</si>
  <si>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</si>
  <si>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</si>
  <si>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</si>
  <si>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</si>
  <si>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</si>
  <si>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J=</t>
  </si>
  <si>
    <t>SP_PU</t>
  </si>
  <si>
    <t>SP_VALOR _NOMINAL</t>
  </si>
  <si>
    <t>SP_TAXA DI_DATA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</si>
  <si>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</si>
  <si>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</si>
  <si>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</si>
  <si>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</si>
  <si>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</si>
  <si>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</si>
  <si>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</si>
  <si>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</si>
  <si>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</si>
  <si>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</si>
  <si>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</si>
  <si>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</si>
  <si>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</si>
  <si>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</si>
  <si>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</si>
  <si>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</si>
  <si>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</si>
  <si>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DATA VENCIMENTO</t>
  </si>
  <si>
    <t>TRUE SECURITIZADORA S.A. - 1ª EMISSÃO DE CR NOTAS COMERCIAIS - 1ª SÉRIE - TRANSMARONI - R$ 60.000.000,00</t>
  </si>
  <si>
    <t>DI + 2,69% A.A.</t>
  </si>
  <si>
    <t>1ª EMI / 1ª SER</t>
  </si>
  <si>
    <t>TRANSMARONI</t>
  </si>
  <si>
    <t>22K1319996</t>
  </si>
  <si>
    <t>BRAPCSCR0004</t>
  </si>
  <si>
    <t>Data Ref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</si>
</sst>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000000000000"/>
    <numFmt numFmtId="177" formatCode="_-* #,##0_-;\-* #,##0_-;_-* &quot;-&quot;??_-;_-@_-"/>
  </numFmts>
  <fonts count="2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sz val="10"/>
      <color theme="1"/>
      <name val="Verdana"/>
      <family val="2"/>
    </font>
    <font>
      <b/>
      <sz val="10"/>
      <color indexed="8"/>
      <name val="Verdana"/>
      <family val="2"/>
    </font>
    <font>
      <sz val="11"/>
      <color rgb="FF0070C0"/>
      <name val="Verdana"/>
      <family val="2"/>
    </font>
    <font>
      <sz val="8"/>
      <color theme="1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0" fontId="16" fillId="4" borderId="0" applyNumberFormat="0" applyBorder="0" applyAlignment="0" applyProtection="0"/>
  </cellStyleXfs>
  <cellXfs count="15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5" fillId="2" borderId="0" xfId="0" applyFont="1" applyFill="1" applyAlignment="1">
      <alignment horizontal="center"/>
    </xf>
    <xf numFmtId="14" fontId="8" fillId="2" borderId="0" xfId="0" applyNumberFormat="1" applyFont="1" applyFill="1" applyAlignment="1">
      <alignment horizontal="center"/>
    </xf>
    <xf numFmtId="10" fontId="10" fillId="3" borderId="0" xfId="0" applyNumberFormat="1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3" fillId="2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0" fontId="15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76" fontId="1" fillId="0" borderId="0" xfId="0" applyNumberFormat="1" applyFont="1" applyAlignment="1">
      <alignment horizontal="center"/>
    </xf>
    <xf numFmtId="1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4" fontId="1" fillId="5" borderId="0" xfId="0" applyNumberFormat="1" applyFont="1" applyFill="1" applyAlignment="1">
      <alignment horizontal="center"/>
    </xf>
    <xf numFmtId="0" fontId="1" fillId="5" borderId="0" xfId="0" applyFont="1" applyFill="1"/>
    <xf numFmtId="0" fontId="1" fillId="5" borderId="0" xfId="0" applyFont="1" applyFill="1" applyAlignment="1">
      <alignment horizontal="left"/>
    </xf>
    <xf numFmtId="0" fontId="9" fillId="6" borderId="0" xfId="0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9" fillId="6" borderId="0" xfId="0" applyNumberFormat="1" applyFont="1" applyFill="1" applyAlignment="1">
      <alignment horizontal="center" vertical="center"/>
    </xf>
    <xf numFmtId="0" fontId="16" fillId="4" borderId="0" xfId="2" applyAlignment="1">
      <alignment horizontal="center"/>
    </xf>
    <xf numFmtId="14" fontId="11" fillId="6" borderId="0" xfId="0" applyNumberFormat="1" applyFont="1" applyFill="1" applyAlignment="1">
      <alignment horizontal="center" vertical="center"/>
    </xf>
    <xf numFmtId="14" fontId="10" fillId="5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left"/>
    </xf>
    <xf numFmtId="14" fontId="1" fillId="6" borderId="0" xfId="0" applyNumberFormat="1" applyFont="1" applyFill="1" applyAlignment="1">
      <alignment horizontal="left"/>
    </xf>
    <xf numFmtId="4" fontId="1" fillId="6" borderId="0" xfId="0" applyNumberFormat="1" applyFont="1" applyFill="1" applyAlignment="1">
      <alignment horizontal="center"/>
    </xf>
    <xf numFmtId="14" fontId="4" fillId="5" borderId="0" xfId="0" applyNumberFormat="1" applyFont="1" applyFill="1" applyAlignment="1">
      <alignment horizontal="center" vertical="center"/>
    </xf>
    <xf numFmtId="14" fontId="3" fillId="5" borderId="0" xfId="0" applyNumberFormat="1" applyFont="1" applyFill="1"/>
    <xf numFmtId="14" fontId="1" fillId="5" borderId="0" xfId="0" applyNumberFormat="1" applyFont="1" applyFill="1" applyAlignment="1">
      <alignment horizontal="left"/>
    </xf>
    <xf numFmtId="4" fontId="6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center"/>
    </xf>
    <xf numFmtId="172" fontId="1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right"/>
    </xf>
    <xf numFmtId="167" fontId="1" fillId="5" borderId="0" xfId="0" applyNumberFormat="1" applyFont="1" applyFill="1" applyAlignment="1">
      <alignment horizontal="center"/>
    </xf>
    <xf numFmtId="167" fontId="10" fillId="5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4" fontId="17" fillId="0" borderId="0" xfId="0" applyNumberFormat="1" applyFont="1" applyAlignment="1">
      <alignment horizontal="center"/>
    </xf>
    <xf numFmtId="14" fontId="17" fillId="2" borderId="0" xfId="0" applyNumberFormat="1" applyFont="1" applyFill="1" applyAlignment="1">
      <alignment horizontal="center"/>
    </xf>
    <xf numFmtId="167" fontId="11" fillId="0" borderId="0" xfId="0" applyNumberFormat="1" applyFont="1" applyAlignment="1">
      <alignment horizontal="center"/>
    </xf>
    <xf numFmtId="0" fontId="18" fillId="6" borderId="0" xfId="0" applyFont="1" applyFill="1" applyAlignment="1">
      <alignment horizontal="center"/>
    </xf>
    <xf numFmtId="0" fontId="18" fillId="6" borderId="0" xfId="0" applyFont="1" applyFill="1" applyAlignment="1">
      <alignment horizontal="centerContinuous"/>
    </xf>
    <xf numFmtId="167" fontId="18" fillId="6" borderId="0" xfId="0" applyNumberFormat="1" applyFont="1" applyFill="1" applyAlignment="1">
      <alignment horizontal="centerContinuous"/>
    </xf>
    <xf numFmtId="10" fontId="18" fillId="6" borderId="0" xfId="0" applyNumberFormat="1" applyFont="1" applyFill="1" applyAlignment="1">
      <alignment horizontal="centerContinuous"/>
    </xf>
    <xf numFmtId="170" fontId="18" fillId="6" borderId="0" xfId="0" applyNumberFormat="1" applyFont="1" applyFill="1" applyAlignment="1">
      <alignment horizontal="centerContinuous"/>
    </xf>
    <xf numFmtId="170" fontId="18" fillId="6" borderId="0" xfId="0" applyNumberFormat="1" applyFont="1" applyFill="1" applyAlignment="1">
      <alignment horizontal="center"/>
    </xf>
    <xf numFmtId="1" fontId="18" fillId="6" borderId="0" xfId="0" applyNumberFormat="1" applyFont="1" applyFill="1" applyAlignment="1">
      <alignment horizontal="center"/>
    </xf>
    <xf numFmtId="4" fontId="18" fillId="6" borderId="0" xfId="0" applyNumberFormat="1" applyFont="1" applyFill="1" applyAlignment="1">
      <alignment horizontal="center"/>
    </xf>
    <xf numFmtId="0" fontId="18" fillId="6" borderId="0" xfId="0" applyFont="1" applyFill="1" applyAlignment="1">
      <alignment horizontal="right"/>
    </xf>
    <xf numFmtId="165" fontId="18" fillId="6" borderId="0" xfId="0" applyNumberFormat="1" applyFont="1" applyFill="1" applyAlignment="1">
      <alignment horizontal="center"/>
    </xf>
    <xf numFmtId="166" fontId="18" fillId="6" borderId="0" xfId="0" applyNumberFormat="1" applyFont="1" applyFill="1" applyAlignment="1">
      <alignment horizontal="center"/>
    </xf>
    <xf numFmtId="167" fontId="18" fillId="6" borderId="0" xfId="0" applyNumberFormat="1" applyFont="1" applyFill="1" applyAlignment="1">
      <alignment horizontal="center"/>
    </xf>
    <xf numFmtId="10" fontId="18" fillId="6" borderId="0" xfId="0" applyNumberFormat="1" applyFont="1" applyFill="1" applyAlignment="1">
      <alignment horizontal="center"/>
    </xf>
    <xf numFmtId="171" fontId="18" fillId="6" borderId="0" xfId="0" applyNumberFormat="1" applyFont="1" applyFill="1" applyAlignment="1">
      <alignment horizontal="center"/>
    </xf>
    <xf numFmtId="168" fontId="18" fillId="6" borderId="0" xfId="0" applyNumberFormat="1" applyFont="1" applyFill="1" applyAlignment="1">
      <alignment horizontal="center"/>
    </xf>
    <xf numFmtId="169" fontId="18" fillId="6" borderId="0" xfId="0" applyNumberFormat="1" applyFont="1" applyFill="1" applyAlignment="1">
      <alignment horizontal="center"/>
    </xf>
    <xf numFmtId="14" fontId="13" fillId="5" borderId="0" xfId="0" applyNumberFormat="1" applyFont="1" applyFill="1" applyAlignment="1">
      <alignment horizontal="left" vertical="center"/>
    </xf>
    <xf numFmtId="1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right"/>
    </xf>
    <xf numFmtId="165" fontId="1" fillId="5" borderId="0" xfId="0" applyNumberFormat="1" applyFont="1" applyFill="1" applyAlignment="1">
      <alignment horizontal="center"/>
    </xf>
    <xf numFmtId="0" fontId="13" fillId="5" borderId="0" xfId="0" applyFont="1" applyFill="1" applyAlignment="1">
      <alignment horizontal="left"/>
    </xf>
    <xf numFmtId="167" fontId="1" fillId="5" borderId="0" xfId="0" applyNumberFormat="1" applyFont="1" applyFill="1"/>
    <xf numFmtId="168" fontId="1" fillId="5" borderId="0" xfId="0" applyNumberFormat="1" applyFont="1" applyFill="1"/>
    <xf numFmtId="10" fontId="1" fillId="5" borderId="0" xfId="0" applyNumberFormat="1" applyFont="1" applyFill="1"/>
    <xf numFmtId="1" fontId="1" fillId="5" borderId="0" xfId="0" applyNumberFormat="1" applyFont="1" applyFill="1"/>
    <xf numFmtId="4" fontId="1" fillId="5" borderId="0" xfId="0" applyNumberFormat="1" applyFont="1" applyFill="1"/>
    <xf numFmtId="0" fontId="13" fillId="5" borderId="0" xfId="0" applyFont="1" applyFill="1"/>
    <xf numFmtId="0" fontId="12" fillId="5" borderId="0" xfId="0" applyFont="1" applyFill="1"/>
    <xf numFmtId="0" fontId="19" fillId="6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14" fontId="3" fillId="5" borderId="0" xfId="0" applyNumberFormat="1" applyFont="1" applyFill="1" applyAlignment="1">
      <alignment horizontal="center"/>
    </xf>
    <xf numFmtId="0" fontId="5" fillId="6" borderId="0" xfId="0" applyFont="1" applyFill="1" applyAlignment="1">
      <alignment horizontal="center"/>
    </xf>
    <xf numFmtId="177" fontId="20" fillId="5" borderId="0" xfId="0" applyNumberFormat="1" applyFont="1" applyFill="1" applyAlignment="1">
      <alignment horizontal="center"/>
    </xf>
    <xf numFmtId="177" fontId="20" fillId="2" borderId="1" xfId="1" applyNumberFormat="1" applyFont="1" applyFill="1" applyBorder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6"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76200</xdr:rowOff>
    </xdr:from>
    <xdr:to>
      <xdr:col>0</xdr:col>
      <xdr:colOff>1181100</xdr:colOff>
      <xdr:row>3</xdr:row>
      <xdr:rowOff>9525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21849C4-9E2B-4AF3-97BC-B815065D332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6585" b="1563"/>
        <a:stretch>
          <a:fillRect/>
        </a:stretch>
      </xdr:blipFill>
      <xdr:spPr bwMode="auto">
        <a:xfrm>
          <a:off x="219075" y="76200"/>
          <a:ext cx="962025" cy="5048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M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8" customWidth="1"/>
    <col min="2" max="2" width="21.42578125" style="8" customWidth="1"/>
    <col min="3" max="3" width="20.42578125" style="8" bestFit="1" customWidth="1"/>
    <col min="4" max="4" width="17.28515625" style="8" bestFit="1" customWidth="1"/>
    <col min="5" max="5" width="9.7109375" style="8" bestFit="1" customWidth="1"/>
    <col min="6" max="6" width="24.7109375" style="8" bestFit="1" customWidth="1"/>
    <col min="7" max="7" width="30.140625" style="8" customWidth="1"/>
    <col min="8" max="8" width="24.7109375" style="8" customWidth="1"/>
    <col min="9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25" style="8" customWidth="1"/>
    <col min="22" max="22" width="16.28515625" style="8" customWidth="1"/>
    <col min="23" max="24" width="18.85546875" style="8" customWidth="1"/>
    <col min="25" max="25" width="20.140625" style="30" customWidth="1"/>
    <col min="26" max="26" width="22.28515625" style="8" bestFit="1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148" customWidth="1"/>
    <col min="32" max="32" width="11.5703125" style="8" bestFit="1" customWidth="1"/>
    <col min="33" max="33" width="11.140625" style="8" customWidth="1"/>
    <col min="34" max="34" width="13.7109375" style="8" customWidth="1"/>
    <col min="35" max="155" width="20.140625" style="8" customWidth="1"/>
    <col min="156" max="195" width="12.42578125" style="8" customWidth="1"/>
    <col min="196" max="196" width="20.140625" style="9" customWidth="1"/>
    <col min="197" max="197" width="21.42578125" style="9" customWidth="1"/>
    <col min="198" max="198" width="22.7109375" style="9" customWidth="1"/>
    <col min="199" max="199" width="13.7109375" style="9" customWidth="1"/>
    <col min="200" max="200" width="15" style="9" customWidth="1"/>
    <col min="201" max="203" width="17.5703125" style="9" customWidth="1"/>
    <col min="204" max="204" width="16.28515625" style="9" customWidth="1"/>
    <col min="205" max="205" width="15" style="9" customWidth="1"/>
    <col min="206" max="207" width="12.42578125" style="9" customWidth="1"/>
    <col min="208" max="209" width="17.5703125" style="9" customWidth="1"/>
    <col min="210" max="210" width="7.28515625" style="9" customWidth="1"/>
    <col min="211" max="211" width="21.42578125" style="9" customWidth="1"/>
    <col min="212" max="212" width="17.5703125" style="9" customWidth="1"/>
    <col min="213" max="213" width="20.140625" style="9" customWidth="1"/>
    <col min="214" max="214" width="16.28515625" style="9" customWidth="1"/>
    <col min="215" max="215" width="17.5703125" style="9" customWidth="1"/>
    <col min="216" max="216" width="6" style="9" customWidth="1"/>
    <col min="217" max="218" width="18.85546875" style="9" customWidth="1"/>
    <col min="219" max="220" width="20.140625" style="9" customWidth="1"/>
    <col min="221" max="221" width="6" style="9" customWidth="1"/>
    <col min="222" max="222" width="12.42578125" style="9" customWidth="1"/>
    <col min="223" max="223" width="18.85546875" style="9" customWidth="1"/>
    <col min="224" max="225" width="15" style="9" customWidth="1"/>
    <col min="226" max="226" width="7.28515625" style="9" customWidth="1"/>
    <col min="227" max="227" width="11.140625" style="9" customWidth="1"/>
    <col min="228" max="228" width="13.7109375" style="9" customWidth="1"/>
    <col min="229" max="229" width="18.85546875" style="9" customWidth="1"/>
    <col min="230" max="230" width="17.5703125" style="9" customWidth="1"/>
    <col min="231" max="231" width="25.28515625" style="9" customWidth="1"/>
    <col min="232" max="232" width="20.140625" style="9" customWidth="1"/>
    <col min="233" max="233" width="15" style="9" customWidth="1"/>
    <col min="234" max="234" width="17.5703125" style="9" customWidth="1"/>
    <col min="235" max="235" width="16.28515625" style="9" customWidth="1"/>
    <col min="236" max="237" width="15" style="9" customWidth="1"/>
    <col min="238" max="238" width="17.5703125" style="9" customWidth="1"/>
    <col min="239" max="239" width="20.140625" style="9" customWidth="1"/>
    <col min="240" max="240" width="16.28515625" style="9" customWidth="1"/>
    <col min="241" max="242" width="25.28515625" style="9" customWidth="1"/>
    <col min="243" max="243" width="18.85546875" style="9" customWidth="1"/>
    <col min="244" max="245" width="20.140625" style="9" customWidth="1"/>
    <col min="246" max="246" width="11.140625" style="9" customWidth="1"/>
    <col min="247" max="247" width="29.140625" style="9" customWidth="1"/>
    <col min="248" max="248" width="34.28515625" style="9" customWidth="1"/>
    <col min="249" max="250" width="9.85546875" style="9" customWidth="1"/>
    <col min="251" max="251" width="17.5703125" style="9" customWidth="1"/>
    <col min="252" max="252" width="18.85546875" style="9" customWidth="1"/>
    <col min="253" max="253" width="9.85546875" style="9" customWidth="1"/>
    <col min="254" max="255" width="6" style="9" customWidth="1"/>
    <col min="256" max="256" width="13.7109375" style="9" customWidth="1"/>
    <col min="257" max="258" width="15" style="9" customWidth="1"/>
    <col min="259" max="259" width="17.5703125" style="9" customWidth="1"/>
    <col min="260" max="260" width="9.85546875" style="9" customWidth="1"/>
    <col min="261" max="261" width="7.28515625" style="9" customWidth="1"/>
    <col min="262" max="262" width="6" style="9" customWidth="1"/>
    <col min="263" max="268" width="17.5703125" style="9" customWidth="1"/>
    <col min="269" max="411" width="20.140625" style="9" customWidth="1"/>
    <col min="412" max="451" width="12.42578125" style="9" customWidth="1"/>
    <col min="452" max="452" width="20.140625" style="9" customWidth="1"/>
    <col min="453" max="453" width="21.42578125" style="9" customWidth="1"/>
    <col min="454" max="454" width="22.7109375" style="9" customWidth="1"/>
    <col min="455" max="455" width="13.7109375" style="9" customWidth="1"/>
    <col min="456" max="456" width="15" style="9" customWidth="1"/>
    <col min="457" max="459" width="17.5703125" style="9" customWidth="1"/>
    <col min="460" max="460" width="16.28515625" style="9" customWidth="1"/>
    <col min="461" max="461" width="15" style="9" customWidth="1"/>
    <col min="462" max="463" width="12.42578125" style="9" customWidth="1"/>
    <col min="464" max="465" width="17.5703125" style="9" customWidth="1"/>
    <col min="466" max="466" width="7.28515625" style="9" customWidth="1"/>
    <col min="467" max="467" width="21.42578125" style="9" customWidth="1"/>
    <col min="468" max="468" width="17.5703125" style="9" customWidth="1"/>
    <col min="469" max="469" width="20.140625" style="9" customWidth="1"/>
    <col min="470" max="470" width="16.28515625" style="9" customWidth="1"/>
    <col min="471" max="471" width="17.5703125" style="9" customWidth="1"/>
    <col min="472" max="472" width="6" style="9" customWidth="1"/>
    <col min="473" max="474" width="18.85546875" style="9" customWidth="1"/>
    <col min="475" max="476" width="20.140625" style="9" customWidth="1"/>
    <col min="477" max="477" width="6" style="9" customWidth="1"/>
    <col min="478" max="478" width="12.42578125" style="9" customWidth="1"/>
    <col min="479" max="479" width="18.85546875" style="9" customWidth="1"/>
    <col min="480" max="481" width="15" style="9" customWidth="1"/>
    <col min="482" max="482" width="7.28515625" style="9" customWidth="1"/>
    <col min="483" max="483" width="11.140625" style="9" customWidth="1"/>
    <col min="484" max="484" width="13.7109375" style="9" customWidth="1"/>
    <col min="485" max="485" width="18.85546875" style="9" customWidth="1"/>
    <col min="486" max="486" width="17.5703125" style="9" customWidth="1"/>
    <col min="487" max="487" width="25.28515625" style="9" customWidth="1"/>
    <col min="488" max="488" width="20.140625" style="9" customWidth="1"/>
    <col min="489" max="489" width="15" style="9" customWidth="1"/>
    <col min="490" max="490" width="17.5703125" style="9" customWidth="1"/>
    <col min="491" max="491" width="16.28515625" style="9" customWidth="1"/>
    <col min="492" max="493" width="15" style="9" customWidth="1"/>
    <col min="494" max="494" width="17.5703125" style="9" customWidth="1"/>
    <col min="495" max="495" width="20.140625" style="9" customWidth="1"/>
    <col min="496" max="496" width="16.28515625" style="9" customWidth="1"/>
    <col min="497" max="498" width="25.28515625" style="9" customWidth="1"/>
    <col min="499" max="499" width="18.85546875" style="9" customWidth="1"/>
    <col min="500" max="501" width="20.140625" style="9" customWidth="1"/>
    <col min="502" max="502" width="11.140625" style="9" customWidth="1"/>
    <col min="503" max="503" width="29.140625" style="9" customWidth="1"/>
    <col min="504" max="504" width="34.28515625" style="9" customWidth="1"/>
    <col min="505" max="506" width="9.85546875" style="9" customWidth="1"/>
    <col min="507" max="507" width="17.5703125" style="9" customWidth="1"/>
    <col min="508" max="508" width="18.85546875" style="9" customWidth="1"/>
    <col min="509" max="509" width="9.85546875" style="9" customWidth="1"/>
    <col min="510" max="511" width="6" style="9" customWidth="1"/>
    <col min="512" max="512" width="13.7109375" style="9" customWidth="1"/>
    <col min="513" max="514" width="15" style="9" customWidth="1"/>
    <col min="515" max="515" width="17.5703125" style="9" customWidth="1"/>
    <col min="516" max="516" width="9.85546875" style="9" customWidth="1"/>
    <col min="517" max="517" width="7.28515625" style="9" customWidth="1"/>
    <col min="518" max="518" width="6" style="9" customWidth="1"/>
    <col min="519" max="524" width="17.5703125" style="9" customWidth="1"/>
    <col min="525" max="667" width="20.140625" style="9" customWidth="1"/>
    <col min="668" max="707" width="12.42578125" style="9" customWidth="1"/>
    <col min="708" max="708" width="20.140625" style="9" customWidth="1"/>
    <col min="709" max="709" width="21.42578125" style="9" customWidth="1"/>
    <col min="710" max="710" width="22.7109375" style="9" customWidth="1"/>
    <col min="711" max="711" width="13.7109375" style="9" customWidth="1"/>
    <col min="712" max="712" width="15" style="9" customWidth="1"/>
    <col min="713" max="715" width="17.5703125" style="9" customWidth="1"/>
    <col min="716" max="716" width="16.28515625" style="9" customWidth="1"/>
    <col min="717" max="717" width="15" style="9" customWidth="1"/>
    <col min="718" max="719" width="12.42578125" style="9" customWidth="1"/>
    <col min="720" max="721" width="17.5703125" style="9" customWidth="1"/>
    <col min="722" max="722" width="7.28515625" style="9" customWidth="1"/>
    <col min="723" max="723" width="21.42578125" style="9" customWidth="1"/>
    <col min="724" max="724" width="17.5703125" style="9" customWidth="1"/>
    <col min="725" max="725" width="20.140625" style="9" customWidth="1"/>
    <col min="726" max="726" width="16.28515625" style="9" customWidth="1"/>
    <col min="727" max="727" width="17.5703125" style="9" customWidth="1"/>
    <col min="728" max="728" width="6" style="9" customWidth="1"/>
    <col min="729" max="730" width="18.85546875" style="9" customWidth="1"/>
    <col min="731" max="732" width="20.140625" style="9" customWidth="1"/>
    <col min="733" max="733" width="6" style="9" customWidth="1"/>
    <col min="734" max="734" width="12.42578125" style="9" customWidth="1"/>
    <col min="735" max="735" width="18.85546875" style="9" customWidth="1"/>
    <col min="736" max="737" width="15" style="9" customWidth="1"/>
    <col min="738" max="738" width="7.28515625" style="9" customWidth="1"/>
    <col min="739" max="739" width="11.140625" style="9" customWidth="1"/>
    <col min="740" max="740" width="13.7109375" style="9" customWidth="1"/>
    <col min="741" max="741" width="18.85546875" style="9" customWidth="1"/>
    <col min="742" max="742" width="17.5703125" style="9" customWidth="1"/>
    <col min="743" max="743" width="25.28515625" style="9" customWidth="1"/>
    <col min="744" max="744" width="20.140625" style="9" customWidth="1"/>
    <col min="745" max="745" width="15" style="9" customWidth="1"/>
    <col min="746" max="746" width="17.5703125" style="9" customWidth="1"/>
    <col min="747" max="747" width="16.28515625" style="9" customWidth="1"/>
    <col min="748" max="749" width="15" style="9" customWidth="1"/>
    <col min="750" max="750" width="17.5703125" style="9" customWidth="1"/>
    <col min="751" max="751" width="20.140625" style="9" customWidth="1"/>
    <col min="752" max="752" width="16.28515625" style="9" customWidth="1"/>
    <col min="753" max="754" width="25.28515625" style="9" customWidth="1"/>
    <col min="755" max="755" width="18.85546875" style="9" customWidth="1"/>
    <col min="756" max="757" width="20.140625" style="9" customWidth="1"/>
    <col min="758" max="758" width="11.140625" style="9" customWidth="1"/>
    <col min="759" max="759" width="29.140625" style="9" customWidth="1"/>
    <col min="760" max="760" width="34.28515625" style="9" customWidth="1"/>
    <col min="761" max="762" width="9.85546875" style="9" customWidth="1"/>
    <col min="763" max="763" width="17.5703125" style="9" customWidth="1"/>
    <col min="764" max="764" width="18.85546875" style="9" customWidth="1"/>
    <col min="765" max="765" width="9.85546875" style="9" customWidth="1"/>
    <col min="766" max="767" width="6" style="9" customWidth="1"/>
    <col min="768" max="768" width="13.7109375" style="9" customWidth="1"/>
    <col min="769" max="770" width="15" style="9" customWidth="1"/>
    <col min="771" max="771" width="17.5703125" style="9" customWidth="1"/>
    <col min="772" max="772" width="9.85546875" style="9" customWidth="1"/>
    <col min="773" max="773" width="7.28515625" style="9" customWidth="1"/>
    <col min="774" max="774" width="6" style="9" customWidth="1"/>
    <col min="775" max="780" width="17.5703125" style="9" customWidth="1"/>
    <col min="781" max="923" width="20.140625" style="9" customWidth="1"/>
    <col min="924" max="963" width="12.42578125" style="9" customWidth="1"/>
    <col min="964" max="964" width="20.140625" style="9" customWidth="1"/>
    <col min="965" max="965" width="21.42578125" style="9" customWidth="1"/>
    <col min="966" max="966" width="22.7109375" style="9" customWidth="1"/>
    <col min="967" max="967" width="13.7109375" style="9" customWidth="1"/>
    <col min="968" max="968" width="15" style="9" customWidth="1"/>
    <col min="969" max="971" width="17.5703125" style="9" customWidth="1"/>
    <col min="972" max="972" width="16.28515625" style="9" customWidth="1"/>
    <col min="973" max="973" width="15" style="9" customWidth="1"/>
    <col min="974" max="975" width="12.42578125" style="9" customWidth="1"/>
    <col min="976" max="977" width="17.5703125" style="9" customWidth="1"/>
    <col min="978" max="978" width="7.28515625" style="9" customWidth="1"/>
    <col min="979" max="979" width="21.42578125" style="9" customWidth="1"/>
    <col min="980" max="980" width="17.5703125" style="9" customWidth="1"/>
    <col min="981" max="981" width="20.140625" style="9" customWidth="1"/>
    <col min="982" max="982" width="16.28515625" style="9" customWidth="1"/>
    <col min="983" max="983" width="17.5703125" style="9" customWidth="1"/>
    <col min="984" max="984" width="6" style="9" customWidth="1"/>
    <col min="985" max="986" width="18.85546875" style="9" customWidth="1"/>
    <col min="987" max="988" width="20.140625" style="9" customWidth="1"/>
    <col min="989" max="989" width="6" style="9" customWidth="1"/>
    <col min="990" max="990" width="12.42578125" style="9" customWidth="1"/>
    <col min="991" max="991" width="18.85546875" style="9" customWidth="1"/>
    <col min="992" max="993" width="15" style="9" customWidth="1"/>
    <col min="994" max="994" width="7.28515625" style="9" customWidth="1"/>
    <col min="995" max="995" width="11.140625" style="9" customWidth="1"/>
    <col min="996" max="996" width="13.7109375" style="9" customWidth="1"/>
    <col min="997" max="997" width="18.85546875" style="9" customWidth="1"/>
    <col min="998" max="998" width="17.5703125" style="9" customWidth="1"/>
    <col min="999" max="999" width="25.28515625" style="9" customWidth="1"/>
    <col min="1000" max="1000" width="20.140625" style="9" customWidth="1"/>
    <col min="1001" max="1001" width="15" style="9" customWidth="1"/>
    <col min="1002" max="1002" width="17.5703125" style="9" customWidth="1"/>
    <col min="1003" max="1003" width="16.28515625" style="9" customWidth="1"/>
    <col min="1004" max="1005" width="15" style="9" customWidth="1"/>
    <col min="1006" max="1006" width="17.5703125" style="9" customWidth="1"/>
    <col min="1007" max="1007" width="20.140625" style="9" customWidth="1"/>
    <col min="1008" max="1008" width="16.28515625" style="9" customWidth="1"/>
    <col min="1009" max="1010" width="25.28515625" style="9" customWidth="1"/>
    <col min="1011" max="1011" width="18.85546875" style="9" customWidth="1"/>
    <col min="1012" max="1013" width="20.140625" style="9" customWidth="1"/>
    <col min="1014" max="1014" width="11.140625" style="9" customWidth="1"/>
    <col min="1015" max="1015" width="29.140625" style="9" customWidth="1"/>
    <col min="1016" max="1016" width="34.28515625" style="9" customWidth="1"/>
    <col min="1017" max="1018" width="9.85546875" style="9" customWidth="1"/>
    <col min="1019" max="1019" width="17.5703125" style="9" customWidth="1"/>
    <col min="1020" max="1020" width="18.85546875" style="9" customWidth="1"/>
    <col min="1021" max="1021" width="9.85546875" style="9" customWidth="1"/>
    <col min="1022" max="1023" width="6" style="9" customWidth="1"/>
    <col min="1024" max="1024" width="13.7109375" style="9" customWidth="1"/>
    <col min="1025" max="1026" width="15" style="9" customWidth="1"/>
    <col min="1027" max="1027" width="17.5703125" style="9" customWidth="1"/>
    <col min="1028" max="1028" width="9.85546875" style="9" customWidth="1"/>
    <col min="1029" max="1029" width="7.28515625" style="9" customWidth="1"/>
    <col min="1030" max="1030" width="6" style="9" customWidth="1"/>
    <col min="1031" max="1036" width="17.5703125" style="9" customWidth="1"/>
    <col min="1037" max="1179" width="20.140625" style="9" customWidth="1"/>
    <col min="1180" max="1219" width="12.42578125" style="9" customWidth="1"/>
    <col min="1220" max="1220" width="20.140625" style="9" customWidth="1"/>
    <col min="1221" max="1221" width="21.42578125" style="9" customWidth="1"/>
    <col min="1222" max="1222" width="22.7109375" style="9" customWidth="1"/>
    <col min="1223" max="1223" width="13.7109375" style="9" customWidth="1"/>
    <col min="1224" max="1224" width="15" style="9" customWidth="1"/>
    <col min="1225" max="1227" width="17.5703125" style="9" customWidth="1"/>
    <col min="1228" max="1228" width="16.28515625" style="9" customWidth="1"/>
    <col min="1229" max="1229" width="15" style="9" customWidth="1"/>
    <col min="1230" max="1231" width="12.42578125" style="9" customWidth="1"/>
    <col min="1232" max="1233" width="17.5703125" style="9" customWidth="1"/>
    <col min="1234" max="1234" width="7.28515625" style="9" customWidth="1"/>
    <col min="1235" max="1235" width="21.42578125" style="9" customWidth="1"/>
    <col min="1236" max="1236" width="17.5703125" style="9" customWidth="1"/>
    <col min="1237" max="1237" width="20.140625" style="9" customWidth="1"/>
    <col min="1238" max="1238" width="16.28515625" style="9" customWidth="1"/>
    <col min="1239" max="1239" width="17.5703125" style="9" customWidth="1"/>
    <col min="1240" max="1240" width="6" style="9" customWidth="1"/>
    <col min="1241" max="1242" width="18.85546875" style="9" customWidth="1"/>
    <col min="1243" max="1244" width="20.140625" style="9" customWidth="1"/>
    <col min="1245" max="1245" width="6" style="9" customWidth="1"/>
    <col min="1246" max="1246" width="12.42578125" style="9" customWidth="1"/>
    <col min="1247" max="1247" width="18.85546875" style="9" customWidth="1"/>
    <col min="1248" max="1249" width="15" style="9" customWidth="1"/>
    <col min="1250" max="1250" width="7.28515625" style="9" customWidth="1"/>
    <col min="1251" max="1251" width="11.140625" style="9" customWidth="1"/>
    <col min="1252" max="1252" width="13.7109375" style="9" customWidth="1"/>
    <col min="1253" max="1253" width="18.85546875" style="9" customWidth="1"/>
    <col min="1254" max="1254" width="17.5703125" style="9" customWidth="1"/>
    <col min="1255" max="1255" width="25.28515625" style="9" customWidth="1"/>
    <col min="1256" max="1256" width="20.140625" style="9" customWidth="1"/>
    <col min="1257" max="1257" width="15" style="9" customWidth="1"/>
    <col min="1258" max="1258" width="17.5703125" style="9" customWidth="1"/>
    <col min="1259" max="1259" width="16.28515625" style="9" customWidth="1"/>
    <col min="1260" max="1261" width="15" style="9" customWidth="1"/>
    <col min="1262" max="1262" width="17.5703125" style="9" customWidth="1"/>
    <col min="1263" max="1263" width="20.140625" style="9" customWidth="1"/>
    <col min="1264" max="1264" width="16.28515625" style="9" customWidth="1"/>
    <col min="1265" max="1266" width="25.28515625" style="9" customWidth="1"/>
    <col min="1267" max="1267" width="18.85546875" style="9" customWidth="1"/>
    <col min="1268" max="1269" width="20.140625" style="9" customWidth="1"/>
    <col min="1270" max="1270" width="11.140625" style="9" customWidth="1"/>
    <col min="1271" max="1271" width="29.140625" style="9" customWidth="1"/>
    <col min="1272" max="1272" width="34.28515625" style="9" customWidth="1"/>
    <col min="1273" max="1274" width="9.85546875" style="9" customWidth="1"/>
    <col min="1275" max="1275" width="17.5703125" style="9" customWidth="1"/>
    <col min="1276" max="1276" width="18.85546875" style="9" customWidth="1"/>
    <col min="1277" max="1277" width="9.85546875" style="9" customWidth="1"/>
    <col min="1278" max="1279" width="6" style="9" customWidth="1"/>
    <col min="1280" max="1280" width="13.7109375" style="9" customWidth="1"/>
    <col min="1281" max="1282" width="15" style="9" customWidth="1"/>
    <col min="1283" max="1283" width="17.5703125" style="9" customWidth="1"/>
    <col min="1284" max="1284" width="9.85546875" style="9" customWidth="1"/>
    <col min="1285" max="1285" width="7.28515625" style="9" customWidth="1"/>
    <col min="1286" max="1286" width="6" style="9" customWidth="1"/>
    <col min="1287" max="1292" width="17.5703125" style="9" customWidth="1"/>
    <col min="1293" max="1435" width="20.140625" style="9" customWidth="1"/>
    <col min="1436" max="1475" width="12.42578125" style="9" customWidth="1"/>
    <col min="1476" max="1476" width="20.140625" style="9" customWidth="1"/>
    <col min="1477" max="1477" width="21.42578125" style="9" customWidth="1"/>
    <col min="1478" max="1478" width="22.7109375" style="9" customWidth="1"/>
    <col min="1479" max="1479" width="13.7109375" style="9" customWidth="1"/>
    <col min="1480" max="1480" width="15" style="9" customWidth="1"/>
    <col min="1481" max="1483" width="17.5703125" style="9" customWidth="1"/>
    <col min="1484" max="1484" width="16.28515625" style="9" customWidth="1"/>
    <col min="1485" max="1485" width="15" style="9" customWidth="1"/>
    <col min="1486" max="1487" width="12.42578125" style="9" customWidth="1"/>
    <col min="1488" max="1489" width="17.5703125" style="9" customWidth="1"/>
    <col min="1490" max="1490" width="7.28515625" style="9" customWidth="1"/>
    <col min="1491" max="1491" width="21.42578125" style="9" customWidth="1"/>
    <col min="1492" max="1492" width="17.5703125" style="9" customWidth="1"/>
    <col min="1493" max="1493" width="20.140625" style="9" customWidth="1"/>
    <col min="1494" max="1494" width="16.28515625" style="9" customWidth="1"/>
    <col min="1495" max="1495" width="17.5703125" style="9" customWidth="1"/>
    <col min="1496" max="1496" width="6" style="9" customWidth="1"/>
    <col min="1497" max="1498" width="18.85546875" style="9" customWidth="1"/>
    <col min="1499" max="1500" width="20.140625" style="9" customWidth="1"/>
    <col min="1501" max="1501" width="6" style="9" customWidth="1"/>
    <col min="1502" max="1502" width="12.42578125" style="9" customWidth="1"/>
    <col min="1503" max="1503" width="18.85546875" style="9" customWidth="1"/>
    <col min="1504" max="1505" width="15" style="9" customWidth="1"/>
    <col min="1506" max="1506" width="7.28515625" style="9" customWidth="1"/>
    <col min="1507" max="1507" width="11.140625" style="9" customWidth="1"/>
    <col min="1508" max="1508" width="13.7109375" style="9" customWidth="1"/>
    <col min="1509" max="1509" width="18.85546875" style="9" customWidth="1"/>
    <col min="1510" max="1510" width="17.5703125" style="9" customWidth="1"/>
    <col min="1511" max="1511" width="25.28515625" style="9" customWidth="1"/>
    <col min="1512" max="1512" width="20.140625" style="9" customWidth="1"/>
    <col min="1513" max="1513" width="15" style="9" customWidth="1"/>
    <col min="1514" max="1514" width="17.5703125" style="9" customWidth="1"/>
    <col min="1515" max="1515" width="16.28515625" style="9" customWidth="1"/>
    <col min="1516" max="1517" width="15" style="9" customWidth="1"/>
    <col min="1518" max="1518" width="17.5703125" style="9" customWidth="1"/>
    <col min="1519" max="1519" width="20.140625" style="9" customWidth="1"/>
    <col min="1520" max="1520" width="16.28515625" style="9" customWidth="1"/>
    <col min="1521" max="1522" width="25.28515625" style="9" customWidth="1"/>
    <col min="1523" max="1523" width="18.85546875" style="9" customWidth="1"/>
    <col min="1524" max="1525" width="20.140625" style="9" customWidth="1"/>
    <col min="1526" max="1526" width="11.140625" style="9" customWidth="1"/>
    <col min="1527" max="1527" width="29.140625" style="9" customWidth="1"/>
    <col min="1528" max="1528" width="34.28515625" style="9" customWidth="1"/>
    <col min="1529" max="1530" width="9.85546875" style="9" customWidth="1"/>
    <col min="1531" max="1531" width="17.5703125" style="9" customWidth="1"/>
    <col min="1532" max="1532" width="18.85546875" style="9" customWidth="1"/>
    <col min="1533" max="1533" width="9.85546875" style="9" customWidth="1"/>
    <col min="1534" max="1535" width="6" style="9" customWidth="1"/>
    <col min="1536" max="1536" width="13.7109375" style="9" customWidth="1"/>
    <col min="1537" max="1538" width="15" style="9" customWidth="1"/>
    <col min="1539" max="1539" width="17.5703125" style="9" customWidth="1"/>
    <col min="1540" max="1540" width="9.85546875" style="9" customWidth="1"/>
    <col min="1541" max="1541" width="7.28515625" style="9" customWidth="1"/>
    <col min="1542" max="1542" width="6" style="9" customWidth="1"/>
    <col min="1543" max="1548" width="17.5703125" style="9" customWidth="1"/>
    <col min="1549" max="1691" width="20.140625" style="9" customWidth="1"/>
    <col min="1692" max="1731" width="12.42578125" style="9" customWidth="1"/>
    <col min="1732" max="1732" width="20.140625" style="9" customWidth="1"/>
    <col min="1733" max="1733" width="21.42578125" style="9" customWidth="1"/>
    <col min="1734" max="1734" width="22.7109375" style="9" customWidth="1"/>
    <col min="1735" max="1735" width="13.7109375" style="9" customWidth="1"/>
    <col min="1736" max="1736" width="15" style="9" customWidth="1"/>
    <col min="1737" max="1739" width="17.5703125" style="9" customWidth="1"/>
    <col min="1740" max="1740" width="16.28515625" style="9" customWidth="1"/>
    <col min="1741" max="1741" width="15" style="9" customWidth="1"/>
    <col min="1742" max="1743" width="12.42578125" style="9" customWidth="1"/>
    <col min="1744" max="1745" width="17.5703125" style="9" customWidth="1"/>
    <col min="1746" max="1746" width="7.28515625" style="9" customWidth="1"/>
    <col min="1747" max="1747" width="21.42578125" style="9" customWidth="1"/>
    <col min="1748" max="1748" width="17.5703125" style="9" customWidth="1"/>
    <col min="1749" max="1749" width="20.140625" style="9" customWidth="1"/>
    <col min="1750" max="1750" width="16.28515625" style="9" customWidth="1"/>
    <col min="1751" max="1751" width="17.5703125" style="9" customWidth="1"/>
    <col min="1752" max="1752" width="6" style="9" customWidth="1"/>
    <col min="1753" max="1754" width="18.85546875" style="9" customWidth="1"/>
    <col min="1755" max="1756" width="20.140625" style="9" customWidth="1"/>
    <col min="1757" max="1757" width="6" style="9" customWidth="1"/>
    <col min="1758" max="1758" width="12.42578125" style="9" customWidth="1"/>
    <col min="1759" max="1759" width="18.85546875" style="9" customWidth="1"/>
    <col min="1760" max="1761" width="15" style="9" customWidth="1"/>
    <col min="1762" max="1762" width="7.28515625" style="9" customWidth="1"/>
    <col min="1763" max="1763" width="11.140625" style="9" customWidth="1"/>
    <col min="1764" max="1764" width="13.7109375" style="9" customWidth="1"/>
    <col min="1765" max="1765" width="18.85546875" style="9" customWidth="1"/>
    <col min="1766" max="1766" width="17.5703125" style="9" customWidth="1"/>
    <col min="1767" max="1767" width="25.28515625" style="9" customWidth="1"/>
    <col min="1768" max="1768" width="20.140625" style="9" customWidth="1"/>
    <col min="1769" max="1769" width="15" style="9" customWidth="1"/>
    <col min="1770" max="1770" width="17.5703125" style="9" customWidth="1"/>
    <col min="1771" max="1771" width="16.28515625" style="9" customWidth="1"/>
    <col min="1772" max="1773" width="15" style="9" customWidth="1"/>
    <col min="1774" max="1774" width="17.5703125" style="9" customWidth="1"/>
    <col min="1775" max="1775" width="20.140625" style="9" customWidth="1"/>
    <col min="1776" max="1776" width="16.28515625" style="9" customWidth="1"/>
    <col min="1777" max="1778" width="25.28515625" style="9" customWidth="1"/>
    <col min="1779" max="1779" width="18.85546875" style="9" customWidth="1"/>
    <col min="1780" max="1781" width="20.140625" style="9" customWidth="1"/>
    <col min="1782" max="1782" width="11.140625" style="9" customWidth="1"/>
    <col min="1783" max="1783" width="29.140625" style="9" customWidth="1"/>
    <col min="1784" max="1784" width="34.28515625" style="9" customWidth="1"/>
    <col min="1785" max="1786" width="9.85546875" style="9" customWidth="1"/>
    <col min="1787" max="1787" width="17.5703125" style="9" customWidth="1"/>
    <col min="1788" max="1788" width="18.85546875" style="9" customWidth="1"/>
    <col min="1789" max="1789" width="9.85546875" style="9" customWidth="1"/>
    <col min="1790" max="1791" width="6" style="9" customWidth="1"/>
    <col min="1792" max="1792" width="13.7109375" style="9" customWidth="1"/>
    <col min="1793" max="1794" width="15" style="9" customWidth="1"/>
    <col min="1795" max="1795" width="17.5703125" style="9" customWidth="1"/>
    <col min="1796" max="1796" width="9.85546875" style="9" customWidth="1"/>
    <col min="1797" max="1797" width="7.28515625" style="9" customWidth="1"/>
    <col min="1798" max="1798" width="6" style="9" customWidth="1"/>
    <col min="1799" max="1804" width="17.5703125" style="9" customWidth="1"/>
    <col min="1805" max="1947" width="20.140625" style="9" customWidth="1"/>
    <col min="1948" max="1987" width="12.42578125" style="9" customWidth="1"/>
    <col min="1988" max="1988" width="20.140625" style="9" customWidth="1"/>
    <col min="1989" max="1989" width="21.42578125" style="9" customWidth="1"/>
    <col min="1990" max="1990" width="22.7109375" style="9" customWidth="1"/>
    <col min="1991" max="1991" width="13.7109375" style="9" customWidth="1"/>
    <col min="1992" max="1992" width="15" style="9" customWidth="1"/>
    <col min="1993" max="1995" width="17.5703125" style="9" customWidth="1"/>
    <col min="1996" max="1996" width="16.28515625" style="9" customWidth="1"/>
    <col min="1997" max="1997" width="15" style="9" customWidth="1"/>
    <col min="1998" max="1999" width="12.42578125" style="9" customWidth="1"/>
    <col min="2000" max="2001" width="17.5703125" style="9" customWidth="1"/>
    <col min="2002" max="2002" width="7.28515625" style="9" customWidth="1"/>
    <col min="2003" max="2003" width="21.42578125" style="9" customWidth="1"/>
    <col min="2004" max="2004" width="17.5703125" style="9" customWidth="1"/>
    <col min="2005" max="2005" width="20.140625" style="9" customWidth="1"/>
    <col min="2006" max="2006" width="16.28515625" style="9" customWidth="1"/>
    <col min="2007" max="2007" width="17.5703125" style="9" customWidth="1"/>
    <col min="2008" max="2008" width="6" style="9" customWidth="1"/>
    <col min="2009" max="2010" width="18.85546875" style="9" customWidth="1"/>
    <col min="2011" max="2012" width="20.140625" style="9" customWidth="1"/>
    <col min="2013" max="2013" width="6" style="9" customWidth="1"/>
    <col min="2014" max="2014" width="12.42578125" style="9" customWidth="1"/>
    <col min="2015" max="2015" width="18.85546875" style="9" customWidth="1"/>
    <col min="2016" max="2017" width="15" style="9" customWidth="1"/>
    <col min="2018" max="2018" width="7.28515625" style="9" customWidth="1"/>
    <col min="2019" max="2019" width="11.140625" style="9" customWidth="1"/>
    <col min="2020" max="2020" width="13.7109375" style="9" customWidth="1"/>
    <col min="2021" max="2021" width="18.85546875" style="9" customWidth="1"/>
    <col min="2022" max="2022" width="17.5703125" style="9" customWidth="1"/>
    <col min="2023" max="2023" width="25.28515625" style="9" customWidth="1"/>
    <col min="2024" max="2024" width="20.140625" style="9" customWidth="1"/>
    <col min="2025" max="2025" width="15" style="9" customWidth="1"/>
    <col min="2026" max="2026" width="17.5703125" style="9" customWidth="1"/>
    <col min="2027" max="2027" width="16.28515625" style="9" customWidth="1"/>
    <col min="2028" max="2029" width="15" style="9" customWidth="1"/>
    <col min="2030" max="2030" width="17.5703125" style="9" customWidth="1"/>
    <col min="2031" max="2031" width="20.140625" style="9" customWidth="1"/>
    <col min="2032" max="2032" width="16.28515625" style="9" customWidth="1"/>
    <col min="2033" max="2034" width="25.28515625" style="9" customWidth="1"/>
    <col min="2035" max="2035" width="18.85546875" style="9" customWidth="1"/>
    <col min="2036" max="2037" width="20.140625" style="9" customWidth="1"/>
    <col min="2038" max="2038" width="11.140625" style="9" customWidth="1"/>
    <col min="2039" max="2039" width="29.140625" style="9" customWidth="1"/>
    <col min="2040" max="2040" width="34.28515625" style="9" customWidth="1"/>
    <col min="2041" max="2042" width="9.85546875" style="9" customWidth="1"/>
    <col min="2043" max="2043" width="17.5703125" style="9" customWidth="1"/>
    <col min="2044" max="2044" width="18.85546875" style="9" customWidth="1"/>
    <col min="2045" max="2045" width="9.85546875" style="9" customWidth="1"/>
    <col min="2046" max="2047" width="6" style="9" customWidth="1"/>
    <col min="2048" max="2048" width="13.7109375" style="9" customWidth="1"/>
    <col min="2049" max="2050" width="15" style="9" customWidth="1"/>
    <col min="2051" max="2051" width="17.5703125" style="9" customWidth="1"/>
    <col min="2052" max="2052" width="9.85546875" style="9" customWidth="1"/>
    <col min="2053" max="2053" width="7.28515625" style="9" customWidth="1"/>
    <col min="2054" max="2054" width="6" style="9" customWidth="1"/>
    <col min="2055" max="2060" width="17.5703125" style="9" customWidth="1"/>
    <col min="2061" max="2203" width="20.140625" style="9" customWidth="1"/>
    <col min="2204" max="2243" width="12.42578125" style="9" customWidth="1"/>
    <col min="2244" max="2244" width="20.140625" style="9" customWidth="1"/>
    <col min="2245" max="2245" width="21.42578125" style="9" customWidth="1"/>
    <col min="2246" max="2246" width="22.7109375" style="9" customWidth="1"/>
    <col min="2247" max="2247" width="13.7109375" style="9" customWidth="1"/>
    <col min="2248" max="2248" width="15" style="9" customWidth="1"/>
    <col min="2249" max="2251" width="17.5703125" style="9" customWidth="1"/>
    <col min="2252" max="2252" width="16.28515625" style="9" customWidth="1"/>
    <col min="2253" max="2253" width="15" style="9" customWidth="1"/>
    <col min="2254" max="2255" width="12.42578125" style="9" customWidth="1"/>
    <col min="2256" max="2257" width="17.5703125" style="9" customWidth="1"/>
    <col min="2258" max="2258" width="7.28515625" style="9" customWidth="1"/>
    <col min="2259" max="2259" width="21.42578125" style="9" customWidth="1"/>
    <col min="2260" max="2260" width="17.5703125" style="9" customWidth="1"/>
    <col min="2261" max="2261" width="20.140625" style="9" customWidth="1"/>
    <col min="2262" max="2262" width="16.28515625" style="9" customWidth="1"/>
    <col min="2263" max="2263" width="17.5703125" style="9" customWidth="1"/>
    <col min="2264" max="2264" width="6" style="9" customWidth="1"/>
    <col min="2265" max="2266" width="18.85546875" style="9" customWidth="1"/>
    <col min="2267" max="2268" width="20.140625" style="9" customWidth="1"/>
    <col min="2269" max="2269" width="6" style="9" customWidth="1"/>
    <col min="2270" max="2270" width="12.42578125" style="9" customWidth="1"/>
    <col min="2271" max="2271" width="18.85546875" style="9" customWidth="1"/>
    <col min="2272" max="2273" width="15" style="9" customWidth="1"/>
    <col min="2274" max="2274" width="7.28515625" style="9" customWidth="1"/>
    <col min="2275" max="2275" width="11.140625" style="9" customWidth="1"/>
    <col min="2276" max="2276" width="13.7109375" style="9" customWidth="1"/>
    <col min="2277" max="2277" width="18.85546875" style="9" customWidth="1"/>
    <col min="2278" max="2278" width="17.5703125" style="9" customWidth="1"/>
    <col min="2279" max="2279" width="25.28515625" style="9" customWidth="1"/>
    <col min="2280" max="2280" width="20.140625" style="9" customWidth="1"/>
    <col min="2281" max="2281" width="15" style="9" customWidth="1"/>
    <col min="2282" max="2282" width="17.5703125" style="9" customWidth="1"/>
    <col min="2283" max="2283" width="16.28515625" style="9" customWidth="1"/>
    <col min="2284" max="2285" width="15" style="9" customWidth="1"/>
    <col min="2286" max="2286" width="17.5703125" style="9" customWidth="1"/>
    <col min="2287" max="2287" width="20.140625" style="9" customWidth="1"/>
    <col min="2288" max="2288" width="16.28515625" style="9" customWidth="1"/>
    <col min="2289" max="2290" width="25.28515625" style="9" customWidth="1"/>
    <col min="2291" max="2291" width="18.85546875" style="9" customWidth="1"/>
    <col min="2292" max="2293" width="20.140625" style="9" customWidth="1"/>
    <col min="2294" max="2294" width="11.140625" style="9" customWidth="1"/>
    <col min="2295" max="2295" width="29.140625" style="9" customWidth="1"/>
    <col min="2296" max="2296" width="34.28515625" style="9" customWidth="1"/>
    <col min="2297" max="2298" width="9.85546875" style="9" customWidth="1"/>
    <col min="2299" max="2299" width="17.5703125" style="9" customWidth="1"/>
    <col min="2300" max="2300" width="18.85546875" style="9" customWidth="1"/>
    <col min="2301" max="2301" width="9.85546875" style="9" customWidth="1"/>
    <col min="2302" max="2303" width="6" style="9" customWidth="1"/>
    <col min="2304" max="2304" width="13.7109375" style="9" customWidth="1"/>
    <col min="2305" max="2306" width="15" style="9" customWidth="1"/>
    <col min="2307" max="2307" width="17.5703125" style="9" customWidth="1"/>
    <col min="2308" max="2308" width="9.85546875" style="9" customWidth="1"/>
    <col min="2309" max="2309" width="7.28515625" style="9" customWidth="1"/>
    <col min="2310" max="2310" width="6" style="9" customWidth="1"/>
    <col min="2311" max="2316" width="17.5703125" style="9" customWidth="1"/>
    <col min="2317" max="2459" width="20.140625" style="9" customWidth="1"/>
    <col min="2460" max="2499" width="12.42578125" style="9" customWidth="1"/>
    <col min="2500" max="2500" width="20.140625" style="9" customWidth="1"/>
    <col min="2501" max="2501" width="21.42578125" style="9" customWidth="1"/>
    <col min="2502" max="2502" width="22.7109375" style="9" customWidth="1"/>
    <col min="2503" max="2503" width="13.7109375" style="9" customWidth="1"/>
    <col min="2504" max="2504" width="15" style="9" customWidth="1"/>
    <col min="2505" max="2507" width="17.5703125" style="9" customWidth="1"/>
    <col min="2508" max="2508" width="16.28515625" style="9" customWidth="1"/>
    <col min="2509" max="2509" width="15" style="9" customWidth="1"/>
    <col min="2510" max="2511" width="12.42578125" style="9" customWidth="1"/>
    <col min="2512" max="2513" width="17.5703125" style="9" customWidth="1"/>
    <col min="2514" max="2514" width="7.28515625" style="9" customWidth="1"/>
    <col min="2515" max="2515" width="21.42578125" style="9" customWidth="1"/>
    <col min="2516" max="2516" width="17.5703125" style="9" customWidth="1"/>
    <col min="2517" max="2517" width="20.140625" style="9" customWidth="1"/>
    <col min="2518" max="2518" width="16.28515625" style="9" customWidth="1"/>
    <col min="2519" max="2519" width="17.5703125" style="9" customWidth="1"/>
    <col min="2520" max="2520" width="6" style="9" customWidth="1"/>
    <col min="2521" max="2522" width="18.85546875" style="9" customWidth="1"/>
    <col min="2523" max="2524" width="20.140625" style="9" customWidth="1"/>
    <col min="2525" max="2525" width="6" style="9" customWidth="1"/>
    <col min="2526" max="2526" width="12.42578125" style="9" customWidth="1"/>
    <col min="2527" max="2527" width="18.85546875" style="9" customWidth="1"/>
    <col min="2528" max="2529" width="15" style="9" customWidth="1"/>
    <col min="2530" max="2530" width="7.28515625" style="9" customWidth="1"/>
    <col min="2531" max="2531" width="11.140625" style="9" customWidth="1"/>
    <col min="2532" max="2532" width="13.7109375" style="9" customWidth="1"/>
    <col min="2533" max="2533" width="18.85546875" style="9" customWidth="1"/>
    <col min="2534" max="2534" width="17.5703125" style="9" customWidth="1"/>
    <col min="2535" max="2535" width="25.28515625" style="9" customWidth="1"/>
    <col min="2536" max="2536" width="20.140625" style="9" customWidth="1"/>
    <col min="2537" max="2537" width="15" style="9" customWidth="1"/>
    <col min="2538" max="2538" width="17.5703125" style="9" customWidth="1"/>
    <col min="2539" max="2539" width="16.28515625" style="9" customWidth="1"/>
    <col min="2540" max="2541" width="15" style="9" customWidth="1"/>
    <col min="2542" max="2542" width="17.5703125" style="9" customWidth="1"/>
    <col min="2543" max="2543" width="20.140625" style="9" customWidth="1"/>
    <col min="2544" max="2544" width="16.28515625" style="9" customWidth="1"/>
    <col min="2545" max="2546" width="25.28515625" style="9" customWidth="1"/>
    <col min="2547" max="2547" width="18.85546875" style="9" customWidth="1"/>
    <col min="2548" max="2549" width="20.140625" style="9" customWidth="1"/>
    <col min="2550" max="2550" width="11.140625" style="9" customWidth="1"/>
    <col min="2551" max="2551" width="29.140625" style="9" customWidth="1"/>
    <col min="2552" max="2552" width="34.28515625" style="9" customWidth="1"/>
    <col min="2553" max="2554" width="9.85546875" style="9" customWidth="1"/>
    <col min="2555" max="2555" width="17.5703125" style="9" customWidth="1"/>
    <col min="2556" max="2556" width="18.85546875" style="9" customWidth="1"/>
    <col min="2557" max="2557" width="9.85546875" style="9" customWidth="1"/>
    <col min="2558" max="2559" width="6" style="9" customWidth="1"/>
    <col min="2560" max="2560" width="13.7109375" style="9" customWidth="1"/>
    <col min="2561" max="2562" width="15" style="9" customWidth="1"/>
    <col min="2563" max="2563" width="17.5703125" style="9" customWidth="1"/>
    <col min="2564" max="2564" width="9.85546875" style="9" customWidth="1"/>
    <col min="2565" max="2565" width="7.28515625" style="9" customWidth="1"/>
    <col min="2566" max="2566" width="6" style="9" customWidth="1"/>
    <col min="2567" max="2572" width="17.5703125" style="9" customWidth="1"/>
    <col min="2573" max="2715" width="20.140625" style="9" customWidth="1"/>
    <col min="2716" max="2755" width="12.42578125" style="9" customWidth="1"/>
    <col min="2756" max="2756" width="20.140625" style="9" customWidth="1"/>
    <col min="2757" max="2757" width="21.42578125" style="9" customWidth="1"/>
    <col min="2758" max="2758" width="22.7109375" style="9" customWidth="1"/>
    <col min="2759" max="2759" width="13.7109375" style="9" customWidth="1"/>
    <col min="2760" max="2760" width="15" style="9" customWidth="1"/>
    <col min="2761" max="2763" width="17.5703125" style="9" customWidth="1"/>
    <col min="2764" max="2764" width="16.28515625" style="9" customWidth="1"/>
    <col min="2765" max="2765" width="15" style="9" customWidth="1"/>
    <col min="2766" max="2767" width="12.42578125" style="9" customWidth="1"/>
    <col min="2768" max="2769" width="17.5703125" style="9" customWidth="1"/>
    <col min="2770" max="2770" width="7.28515625" style="9" customWidth="1"/>
    <col min="2771" max="2771" width="21.42578125" style="9" customWidth="1"/>
    <col min="2772" max="2772" width="17.5703125" style="9" customWidth="1"/>
    <col min="2773" max="2773" width="20.140625" style="9" customWidth="1"/>
    <col min="2774" max="2774" width="16.28515625" style="9" customWidth="1"/>
    <col min="2775" max="2775" width="17.5703125" style="9" customWidth="1"/>
    <col min="2776" max="2776" width="6" style="9" customWidth="1"/>
    <col min="2777" max="2778" width="18.85546875" style="9" customWidth="1"/>
    <col min="2779" max="2780" width="20.140625" style="9" customWidth="1"/>
    <col min="2781" max="2781" width="6" style="9" customWidth="1"/>
    <col min="2782" max="2782" width="12.42578125" style="9" customWidth="1"/>
    <col min="2783" max="2783" width="18.85546875" style="9" customWidth="1"/>
    <col min="2784" max="2785" width="15" style="9" customWidth="1"/>
    <col min="2786" max="2786" width="7.28515625" style="9" customWidth="1"/>
    <col min="2787" max="2787" width="11.140625" style="9" customWidth="1"/>
    <col min="2788" max="2788" width="13.7109375" style="9" customWidth="1"/>
    <col min="2789" max="2789" width="18.85546875" style="9" customWidth="1"/>
    <col min="2790" max="2790" width="17.5703125" style="9" customWidth="1"/>
    <col min="2791" max="2791" width="25.28515625" style="9" customWidth="1"/>
    <col min="2792" max="2792" width="20.140625" style="9" customWidth="1"/>
    <col min="2793" max="2793" width="15" style="9" customWidth="1"/>
    <col min="2794" max="2794" width="17.5703125" style="9" customWidth="1"/>
    <col min="2795" max="2795" width="16.28515625" style="9" customWidth="1"/>
    <col min="2796" max="2797" width="15" style="9" customWidth="1"/>
    <col min="2798" max="2798" width="17.5703125" style="9" customWidth="1"/>
    <col min="2799" max="2799" width="20.140625" style="9" customWidth="1"/>
    <col min="2800" max="2800" width="16.28515625" style="9" customWidth="1"/>
    <col min="2801" max="2802" width="25.28515625" style="9" customWidth="1"/>
    <col min="2803" max="2803" width="18.85546875" style="9" customWidth="1"/>
    <col min="2804" max="2805" width="20.140625" style="9" customWidth="1"/>
    <col min="2806" max="2806" width="11.140625" style="9" customWidth="1"/>
    <col min="2807" max="2807" width="29.140625" style="9" customWidth="1"/>
    <col min="2808" max="2808" width="34.28515625" style="9" customWidth="1"/>
    <col min="2809" max="2810" width="9.85546875" style="9" customWidth="1"/>
    <col min="2811" max="2811" width="17.5703125" style="9" customWidth="1"/>
    <col min="2812" max="2812" width="18.85546875" style="9" customWidth="1"/>
    <col min="2813" max="2813" width="9.85546875" style="9" customWidth="1"/>
    <col min="2814" max="2815" width="6" style="9" customWidth="1"/>
    <col min="2816" max="2816" width="13.7109375" style="9" customWidth="1"/>
    <col min="2817" max="2818" width="15" style="9" customWidth="1"/>
    <col min="2819" max="2819" width="17.5703125" style="9" customWidth="1"/>
    <col min="2820" max="2820" width="9.85546875" style="9" customWidth="1"/>
    <col min="2821" max="2821" width="7.28515625" style="9" customWidth="1"/>
    <col min="2822" max="2822" width="6" style="9" customWidth="1"/>
    <col min="2823" max="2828" width="17.5703125" style="9" customWidth="1"/>
    <col min="2829" max="2971" width="20.140625" style="9" customWidth="1"/>
    <col min="2972" max="3011" width="12.42578125" style="9" customWidth="1"/>
    <col min="3012" max="3012" width="20.140625" style="9" customWidth="1"/>
    <col min="3013" max="3013" width="21.42578125" style="9" customWidth="1"/>
    <col min="3014" max="3014" width="22.7109375" style="9" customWidth="1"/>
    <col min="3015" max="3015" width="13.7109375" style="9" customWidth="1"/>
    <col min="3016" max="3016" width="15" style="9" customWidth="1"/>
    <col min="3017" max="3019" width="17.5703125" style="9" customWidth="1"/>
    <col min="3020" max="3020" width="16.28515625" style="9" customWidth="1"/>
    <col min="3021" max="3021" width="15" style="9" customWidth="1"/>
    <col min="3022" max="3023" width="12.42578125" style="9" customWidth="1"/>
    <col min="3024" max="3025" width="17.5703125" style="9" customWidth="1"/>
    <col min="3026" max="3026" width="7.28515625" style="9" customWidth="1"/>
    <col min="3027" max="3027" width="21.42578125" style="9" customWidth="1"/>
    <col min="3028" max="3028" width="17.5703125" style="9" customWidth="1"/>
    <col min="3029" max="3029" width="20.140625" style="9" customWidth="1"/>
    <col min="3030" max="3030" width="16.28515625" style="9" customWidth="1"/>
    <col min="3031" max="3031" width="17.5703125" style="9" customWidth="1"/>
    <col min="3032" max="3032" width="6" style="9" customWidth="1"/>
    <col min="3033" max="3034" width="18.85546875" style="9" customWidth="1"/>
    <col min="3035" max="3036" width="20.140625" style="9" customWidth="1"/>
    <col min="3037" max="3037" width="6" style="9" customWidth="1"/>
    <col min="3038" max="3038" width="12.42578125" style="9" customWidth="1"/>
    <col min="3039" max="3039" width="18.85546875" style="9" customWidth="1"/>
    <col min="3040" max="3041" width="15" style="9" customWidth="1"/>
    <col min="3042" max="3042" width="7.28515625" style="9" customWidth="1"/>
    <col min="3043" max="3043" width="11.140625" style="9" customWidth="1"/>
    <col min="3044" max="3044" width="13.7109375" style="9" customWidth="1"/>
    <col min="3045" max="3045" width="18.85546875" style="9" customWidth="1"/>
    <col min="3046" max="3046" width="17.5703125" style="9" customWidth="1"/>
    <col min="3047" max="3047" width="25.28515625" style="9" customWidth="1"/>
    <col min="3048" max="3048" width="20.140625" style="9" customWidth="1"/>
    <col min="3049" max="3049" width="15" style="9" customWidth="1"/>
    <col min="3050" max="3050" width="17.5703125" style="9" customWidth="1"/>
    <col min="3051" max="3051" width="16.28515625" style="9" customWidth="1"/>
    <col min="3052" max="3053" width="15" style="9" customWidth="1"/>
    <col min="3054" max="3054" width="17.5703125" style="9" customWidth="1"/>
    <col min="3055" max="3055" width="20.140625" style="9" customWidth="1"/>
    <col min="3056" max="3056" width="16.28515625" style="9" customWidth="1"/>
    <col min="3057" max="3058" width="25.28515625" style="9" customWidth="1"/>
    <col min="3059" max="3059" width="18.85546875" style="9" customWidth="1"/>
    <col min="3060" max="3061" width="20.140625" style="9" customWidth="1"/>
    <col min="3062" max="3062" width="11.140625" style="9" customWidth="1"/>
    <col min="3063" max="3063" width="29.140625" style="9" customWidth="1"/>
    <col min="3064" max="3064" width="34.28515625" style="9" customWidth="1"/>
    <col min="3065" max="3066" width="9.85546875" style="9" customWidth="1"/>
    <col min="3067" max="3067" width="17.5703125" style="9" customWidth="1"/>
    <col min="3068" max="3068" width="18.85546875" style="9" customWidth="1"/>
    <col min="3069" max="3069" width="9.85546875" style="9" customWidth="1"/>
    <col min="3070" max="3071" width="6" style="9" customWidth="1"/>
    <col min="3072" max="3072" width="13.7109375" style="9" customWidth="1"/>
    <col min="3073" max="3074" width="15" style="9" customWidth="1"/>
    <col min="3075" max="3075" width="17.5703125" style="9" customWidth="1"/>
    <col min="3076" max="3076" width="9.85546875" style="9" customWidth="1"/>
    <col min="3077" max="3077" width="7.28515625" style="9" customWidth="1"/>
    <col min="3078" max="3078" width="6" style="9" customWidth="1"/>
    <col min="3079" max="3084" width="17.5703125" style="9" customWidth="1"/>
    <col min="3085" max="3227" width="20.140625" style="9" customWidth="1"/>
    <col min="3228" max="3267" width="12.42578125" style="9" customWidth="1"/>
    <col min="3268" max="3268" width="20.140625" style="9" customWidth="1"/>
    <col min="3269" max="3269" width="21.42578125" style="9" customWidth="1"/>
    <col min="3270" max="3270" width="22.7109375" style="9" customWidth="1"/>
    <col min="3271" max="3271" width="13.7109375" style="9" customWidth="1"/>
    <col min="3272" max="3272" width="15" style="9" customWidth="1"/>
    <col min="3273" max="3275" width="17.5703125" style="9" customWidth="1"/>
    <col min="3276" max="3276" width="16.28515625" style="9" customWidth="1"/>
    <col min="3277" max="3277" width="15" style="9" customWidth="1"/>
    <col min="3278" max="3279" width="12.42578125" style="9" customWidth="1"/>
    <col min="3280" max="3281" width="17.5703125" style="9" customWidth="1"/>
    <col min="3282" max="3282" width="7.28515625" style="9" customWidth="1"/>
    <col min="3283" max="3283" width="21.42578125" style="9" customWidth="1"/>
    <col min="3284" max="3284" width="17.5703125" style="9" customWidth="1"/>
    <col min="3285" max="3285" width="20.140625" style="9" customWidth="1"/>
    <col min="3286" max="3286" width="16.28515625" style="9" customWidth="1"/>
    <col min="3287" max="3287" width="17.5703125" style="9" customWidth="1"/>
    <col min="3288" max="3288" width="6" style="9" customWidth="1"/>
    <col min="3289" max="3290" width="18.85546875" style="9" customWidth="1"/>
    <col min="3291" max="3292" width="20.140625" style="9" customWidth="1"/>
    <col min="3293" max="3293" width="6" style="9" customWidth="1"/>
    <col min="3294" max="3294" width="12.42578125" style="9" customWidth="1"/>
    <col min="3295" max="3295" width="18.85546875" style="9" customWidth="1"/>
    <col min="3296" max="3297" width="15" style="9" customWidth="1"/>
    <col min="3298" max="3298" width="7.28515625" style="9" customWidth="1"/>
    <col min="3299" max="3299" width="11.140625" style="9" customWidth="1"/>
    <col min="3300" max="3300" width="13.7109375" style="9" customWidth="1"/>
    <col min="3301" max="3301" width="18.85546875" style="9" customWidth="1"/>
    <col min="3302" max="3302" width="17.5703125" style="9" customWidth="1"/>
    <col min="3303" max="3303" width="25.28515625" style="9" customWidth="1"/>
    <col min="3304" max="3304" width="20.140625" style="9" customWidth="1"/>
    <col min="3305" max="3305" width="15" style="9" customWidth="1"/>
    <col min="3306" max="3306" width="17.5703125" style="9" customWidth="1"/>
    <col min="3307" max="3307" width="16.28515625" style="9" customWidth="1"/>
    <col min="3308" max="3309" width="15" style="9" customWidth="1"/>
    <col min="3310" max="3310" width="17.5703125" style="9" customWidth="1"/>
    <col min="3311" max="3311" width="20.140625" style="9" customWidth="1"/>
    <col min="3312" max="3312" width="16.28515625" style="9" customWidth="1"/>
    <col min="3313" max="3314" width="25.28515625" style="9" customWidth="1"/>
    <col min="3315" max="3315" width="18.85546875" style="9" customWidth="1"/>
    <col min="3316" max="3317" width="20.140625" style="9" customWidth="1"/>
    <col min="3318" max="3318" width="11.140625" style="9" customWidth="1"/>
    <col min="3319" max="3319" width="29.140625" style="9" customWidth="1"/>
    <col min="3320" max="3320" width="34.28515625" style="9" customWidth="1"/>
    <col min="3321" max="3322" width="9.85546875" style="9" customWidth="1"/>
    <col min="3323" max="3323" width="17.5703125" style="9" customWidth="1"/>
    <col min="3324" max="3324" width="18.85546875" style="9" customWidth="1"/>
    <col min="3325" max="3325" width="9.85546875" style="9" customWidth="1"/>
    <col min="3326" max="3327" width="6" style="9" customWidth="1"/>
    <col min="3328" max="3328" width="13.7109375" style="9" customWidth="1"/>
    <col min="3329" max="3330" width="15" style="9" customWidth="1"/>
    <col min="3331" max="3331" width="17.5703125" style="9" customWidth="1"/>
    <col min="3332" max="3332" width="9.85546875" style="9" customWidth="1"/>
    <col min="3333" max="3333" width="7.28515625" style="9" customWidth="1"/>
    <col min="3334" max="3334" width="6" style="9" customWidth="1"/>
    <col min="3335" max="3340" width="17.5703125" style="9" customWidth="1"/>
    <col min="3341" max="3483" width="20.140625" style="9" customWidth="1"/>
    <col min="3484" max="3523" width="12.42578125" style="9" customWidth="1"/>
    <col min="3524" max="3524" width="20.140625" style="9" customWidth="1"/>
    <col min="3525" max="3525" width="21.42578125" style="9" customWidth="1"/>
    <col min="3526" max="3526" width="22.7109375" style="9" customWidth="1"/>
    <col min="3527" max="3527" width="13.7109375" style="9" customWidth="1"/>
    <col min="3528" max="3528" width="15" style="9" customWidth="1"/>
    <col min="3529" max="3531" width="17.5703125" style="9" customWidth="1"/>
    <col min="3532" max="3532" width="16.28515625" style="9" customWidth="1"/>
    <col min="3533" max="3533" width="15" style="9" customWidth="1"/>
    <col min="3534" max="3535" width="12.42578125" style="9" customWidth="1"/>
    <col min="3536" max="3537" width="17.5703125" style="9" customWidth="1"/>
    <col min="3538" max="3538" width="7.28515625" style="9" customWidth="1"/>
    <col min="3539" max="3539" width="21.42578125" style="9" customWidth="1"/>
    <col min="3540" max="3540" width="17.5703125" style="9" customWidth="1"/>
    <col min="3541" max="3541" width="20.140625" style="9" customWidth="1"/>
    <col min="3542" max="3542" width="16.28515625" style="9" customWidth="1"/>
    <col min="3543" max="3543" width="17.5703125" style="9" customWidth="1"/>
    <col min="3544" max="3544" width="6" style="9" customWidth="1"/>
    <col min="3545" max="3546" width="18.85546875" style="9" customWidth="1"/>
    <col min="3547" max="3548" width="20.140625" style="9" customWidth="1"/>
    <col min="3549" max="3549" width="6" style="9" customWidth="1"/>
    <col min="3550" max="3550" width="12.42578125" style="9" customWidth="1"/>
    <col min="3551" max="3551" width="18.85546875" style="9" customWidth="1"/>
    <col min="3552" max="3553" width="15" style="9" customWidth="1"/>
    <col min="3554" max="3554" width="7.28515625" style="9" customWidth="1"/>
    <col min="3555" max="3555" width="11.140625" style="9" customWidth="1"/>
    <col min="3556" max="3556" width="13.7109375" style="9" customWidth="1"/>
    <col min="3557" max="3557" width="18.85546875" style="9" customWidth="1"/>
    <col min="3558" max="3558" width="17.5703125" style="9" customWidth="1"/>
    <col min="3559" max="3559" width="25.28515625" style="9" customWidth="1"/>
    <col min="3560" max="3560" width="20.140625" style="9" customWidth="1"/>
    <col min="3561" max="3561" width="15" style="9" customWidth="1"/>
    <col min="3562" max="3562" width="17.5703125" style="9" customWidth="1"/>
    <col min="3563" max="3563" width="16.28515625" style="9" customWidth="1"/>
    <col min="3564" max="3565" width="15" style="9" customWidth="1"/>
    <col min="3566" max="3566" width="17.5703125" style="9" customWidth="1"/>
    <col min="3567" max="3567" width="20.140625" style="9" customWidth="1"/>
    <col min="3568" max="3568" width="16.28515625" style="9" customWidth="1"/>
    <col min="3569" max="3570" width="25.28515625" style="9" customWidth="1"/>
    <col min="3571" max="3571" width="18.85546875" style="9" customWidth="1"/>
    <col min="3572" max="3573" width="20.140625" style="9" customWidth="1"/>
    <col min="3574" max="3574" width="11.140625" style="9" customWidth="1"/>
    <col min="3575" max="3575" width="29.140625" style="9" customWidth="1"/>
    <col min="3576" max="3576" width="34.28515625" style="9" customWidth="1"/>
    <col min="3577" max="3578" width="9.85546875" style="9" customWidth="1"/>
    <col min="3579" max="3579" width="17.5703125" style="9" customWidth="1"/>
    <col min="3580" max="3580" width="18.85546875" style="9" customWidth="1"/>
    <col min="3581" max="3581" width="9.85546875" style="9" customWidth="1"/>
    <col min="3582" max="3583" width="6" style="9" customWidth="1"/>
    <col min="3584" max="3584" width="13.7109375" style="9" customWidth="1"/>
    <col min="3585" max="3586" width="15" style="9" customWidth="1"/>
    <col min="3587" max="3587" width="17.5703125" style="9" customWidth="1"/>
    <col min="3588" max="3588" width="9.85546875" style="9" customWidth="1"/>
    <col min="3589" max="3589" width="7.28515625" style="9" customWidth="1"/>
    <col min="3590" max="3590" width="6" style="9" customWidth="1"/>
    <col min="3591" max="3596" width="17.5703125" style="9" customWidth="1"/>
    <col min="3597" max="3739" width="20.140625" style="9" customWidth="1"/>
    <col min="3740" max="3779" width="12.42578125" style="9" customWidth="1"/>
    <col min="3780" max="3780" width="20.140625" style="9" customWidth="1"/>
    <col min="3781" max="3781" width="21.42578125" style="9" customWidth="1"/>
    <col min="3782" max="3782" width="22.7109375" style="9" customWidth="1"/>
    <col min="3783" max="3783" width="13.7109375" style="9" customWidth="1"/>
    <col min="3784" max="3784" width="15" style="9" customWidth="1"/>
    <col min="3785" max="3787" width="17.5703125" style="9" customWidth="1"/>
    <col min="3788" max="3788" width="16.28515625" style="9" customWidth="1"/>
    <col min="3789" max="3789" width="15" style="9" customWidth="1"/>
    <col min="3790" max="3791" width="12.42578125" style="9" customWidth="1"/>
    <col min="3792" max="3793" width="17.5703125" style="9" customWidth="1"/>
    <col min="3794" max="3794" width="7.28515625" style="9" customWidth="1"/>
    <col min="3795" max="3795" width="21.42578125" style="9" customWidth="1"/>
    <col min="3796" max="3796" width="17.5703125" style="9" customWidth="1"/>
    <col min="3797" max="3797" width="20.140625" style="9" customWidth="1"/>
    <col min="3798" max="3798" width="16.28515625" style="9" customWidth="1"/>
    <col min="3799" max="3799" width="17.5703125" style="9" customWidth="1"/>
    <col min="3800" max="3800" width="6" style="9" customWidth="1"/>
    <col min="3801" max="3802" width="18.85546875" style="9" customWidth="1"/>
    <col min="3803" max="3804" width="20.140625" style="9" customWidth="1"/>
    <col min="3805" max="3805" width="6" style="9" customWidth="1"/>
    <col min="3806" max="3806" width="12.42578125" style="9" customWidth="1"/>
    <col min="3807" max="3807" width="18.85546875" style="9" customWidth="1"/>
    <col min="3808" max="3809" width="15" style="9" customWidth="1"/>
    <col min="3810" max="3810" width="7.28515625" style="9" customWidth="1"/>
    <col min="3811" max="3811" width="11.140625" style="9" customWidth="1"/>
    <col min="3812" max="3812" width="13.7109375" style="9" customWidth="1"/>
    <col min="3813" max="3813" width="18.85546875" style="9" customWidth="1"/>
    <col min="3814" max="3814" width="17.5703125" style="9" customWidth="1"/>
    <col min="3815" max="3815" width="25.28515625" style="9" customWidth="1"/>
    <col min="3816" max="3816" width="20.140625" style="9" customWidth="1"/>
    <col min="3817" max="3817" width="15" style="9" customWidth="1"/>
    <col min="3818" max="3818" width="17.5703125" style="9" customWidth="1"/>
    <col min="3819" max="3819" width="16.28515625" style="9" customWidth="1"/>
    <col min="3820" max="3821" width="15" style="9" customWidth="1"/>
    <col min="3822" max="3822" width="17.5703125" style="9" customWidth="1"/>
    <col min="3823" max="3823" width="20.140625" style="9" customWidth="1"/>
    <col min="3824" max="3824" width="16.28515625" style="9" customWidth="1"/>
    <col min="3825" max="3826" width="25.28515625" style="9" customWidth="1"/>
    <col min="3827" max="3827" width="18.85546875" style="9" customWidth="1"/>
    <col min="3828" max="3829" width="20.140625" style="9" customWidth="1"/>
    <col min="3830" max="3830" width="11.140625" style="9" customWidth="1"/>
    <col min="3831" max="3831" width="29.140625" style="9" customWidth="1"/>
    <col min="3832" max="3832" width="34.28515625" style="9" customWidth="1"/>
    <col min="3833" max="3834" width="9.85546875" style="9" customWidth="1"/>
    <col min="3835" max="3835" width="17.5703125" style="9" customWidth="1"/>
    <col min="3836" max="3836" width="18.85546875" style="9" customWidth="1"/>
    <col min="3837" max="3837" width="9.85546875" style="9" customWidth="1"/>
    <col min="3838" max="3839" width="6" style="9" customWidth="1"/>
    <col min="3840" max="3840" width="13.7109375" style="9" customWidth="1"/>
    <col min="3841" max="3842" width="15" style="9" customWidth="1"/>
    <col min="3843" max="3843" width="17.5703125" style="9" customWidth="1"/>
    <col min="3844" max="3844" width="9.85546875" style="9" customWidth="1"/>
    <col min="3845" max="3845" width="7.28515625" style="9" customWidth="1"/>
    <col min="3846" max="3846" width="6" style="9" customWidth="1"/>
    <col min="3847" max="3852" width="17.5703125" style="9" customWidth="1"/>
    <col min="3853" max="3995" width="20.140625" style="9" customWidth="1"/>
    <col min="3996" max="4035" width="12.42578125" style="9" customWidth="1"/>
    <col min="4036" max="4036" width="20.140625" style="9" customWidth="1"/>
    <col min="4037" max="4037" width="21.42578125" style="9" customWidth="1"/>
    <col min="4038" max="4038" width="22.7109375" style="9" customWidth="1"/>
    <col min="4039" max="4039" width="13.7109375" style="9" customWidth="1"/>
    <col min="4040" max="4040" width="15" style="9" customWidth="1"/>
    <col min="4041" max="4043" width="17.5703125" style="9" customWidth="1"/>
    <col min="4044" max="4044" width="16.28515625" style="9" customWidth="1"/>
    <col min="4045" max="4045" width="15" style="9" customWidth="1"/>
    <col min="4046" max="4047" width="12.42578125" style="9" customWidth="1"/>
    <col min="4048" max="4049" width="17.5703125" style="9" customWidth="1"/>
    <col min="4050" max="4050" width="7.28515625" style="9" customWidth="1"/>
    <col min="4051" max="4051" width="21.42578125" style="9" customWidth="1"/>
    <col min="4052" max="4052" width="17.5703125" style="9" customWidth="1"/>
    <col min="4053" max="4053" width="20.140625" style="9" customWidth="1"/>
    <col min="4054" max="4054" width="16.28515625" style="9" customWidth="1"/>
    <col min="4055" max="4055" width="17.5703125" style="9" customWidth="1"/>
    <col min="4056" max="4056" width="6" style="9" customWidth="1"/>
    <col min="4057" max="4058" width="18.85546875" style="9" customWidth="1"/>
    <col min="4059" max="4060" width="20.140625" style="9" customWidth="1"/>
    <col min="4061" max="4061" width="6" style="9" customWidth="1"/>
    <col min="4062" max="4062" width="12.42578125" style="9" customWidth="1"/>
    <col min="4063" max="4063" width="18.85546875" style="9" customWidth="1"/>
    <col min="4064" max="4065" width="15" style="9" customWidth="1"/>
    <col min="4066" max="4066" width="7.28515625" style="9" customWidth="1"/>
    <col min="4067" max="4067" width="11.140625" style="9" customWidth="1"/>
    <col min="4068" max="4068" width="13.7109375" style="9" customWidth="1"/>
    <col min="4069" max="4069" width="18.85546875" style="9" customWidth="1"/>
    <col min="4070" max="4070" width="17.5703125" style="9" customWidth="1"/>
    <col min="4071" max="4071" width="25.28515625" style="9" customWidth="1"/>
    <col min="4072" max="4072" width="20.140625" style="9" customWidth="1"/>
    <col min="4073" max="4073" width="15" style="9" customWidth="1"/>
    <col min="4074" max="4074" width="17.5703125" style="9" customWidth="1"/>
    <col min="4075" max="4075" width="16.28515625" style="9" customWidth="1"/>
    <col min="4076" max="4077" width="15" style="9" customWidth="1"/>
    <col min="4078" max="4078" width="17.5703125" style="9" customWidth="1"/>
    <col min="4079" max="4079" width="20.140625" style="9" customWidth="1"/>
    <col min="4080" max="4080" width="16.28515625" style="9" customWidth="1"/>
    <col min="4081" max="4082" width="25.28515625" style="9" customWidth="1"/>
    <col min="4083" max="4083" width="18.85546875" style="9" customWidth="1"/>
    <col min="4084" max="4085" width="20.140625" style="9" customWidth="1"/>
    <col min="4086" max="4086" width="11.140625" style="9" customWidth="1"/>
    <col min="4087" max="4087" width="29.140625" style="9" customWidth="1"/>
    <col min="4088" max="4088" width="34.28515625" style="9" customWidth="1"/>
    <col min="4089" max="4090" width="9.85546875" style="9" customWidth="1"/>
    <col min="4091" max="4091" width="17.5703125" style="9" customWidth="1"/>
    <col min="4092" max="4092" width="18.85546875" style="9" customWidth="1"/>
    <col min="4093" max="4093" width="9.85546875" style="9" customWidth="1"/>
    <col min="4094" max="4095" width="6" style="9" customWidth="1"/>
    <col min="4096" max="4096" width="13.7109375" style="9" customWidth="1"/>
    <col min="4097" max="4098" width="15" style="9" customWidth="1"/>
    <col min="4099" max="4099" width="17.5703125" style="9" customWidth="1"/>
    <col min="4100" max="4100" width="9.85546875" style="9" customWidth="1"/>
    <col min="4101" max="4101" width="7.28515625" style="9" customWidth="1"/>
    <col min="4102" max="4102" width="6" style="9" customWidth="1"/>
    <col min="4103" max="4108" width="17.5703125" style="9" customWidth="1"/>
    <col min="4109" max="4251" width="20.140625" style="9" customWidth="1"/>
    <col min="4252" max="4291" width="12.42578125" style="9" customWidth="1"/>
    <col min="4292" max="4292" width="20.140625" style="9" customWidth="1"/>
    <col min="4293" max="4293" width="21.42578125" style="9" customWidth="1"/>
    <col min="4294" max="4294" width="22.7109375" style="9" customWidth="1"/>
    <col min="4295" max="4295" width="13.7109375" style="9" customWidth="1"/>
    <col min="4296" max="4296" width="15" style="9" customWidth="1"/>
    <col min="4297" max="4299" width="17.5703125" style="9" customWidth="1"/>
    <col min="4300" max="4300" width="16.28515625" style="9" customWidth="1"/>
    <col min="4301" max="4301" width="15" style="9" customWidth="1"/>
    <col min="4302" max="4303" width="12.42578125" style="9" customWidth="1"/>
    <col min="4304" max="4305" width="17.5703125" style="9" customWidth="1"/>
    <col min="4306" max="4306" width="7.28515625" style="9" customWidth="1"/>
    <col min="4307" max="4307" width="21.42578125" style="9" customWidth="1"/>
    <col min="4308" max="4308" width="17.5703125" style="9" customWidth="1"/>
    <col min="4309" max="4309" width="20.140625" style="9" customWidth="1"/>
    <col min="4310" max="4310" width="16.28515625" style="9" customWidth="1"/>
    <col min="4311" max="4311" width="17.5703125" style="9" customWidth="1"/>
    <col min="4312" max="4312" width="6" style="9" customWidth="1"/>
    <col min="4313" max="4314" width="18.85546875" style="9" customWidth="1"/>
    <col min="4315" max="4316" width="20.140625" style="9" customWidth="1"/>
    <col min="4317" max="4317" width="6" style="9" customWidth="1"/>
    <col min="4318" max="4318" width="12.42578125" style="9" customWidth="1"/>
    <col min="4319" max="4319" width="18.85546875" style="9" customWidth="1"/>
    <col min="4320" max="4321" width="15" style="9" customWidth="1"/>
    <col min="4322" max="4322" width="7.28515625" style="9" customWidth="1"/>
    <col min="4323" max="4323" width="11.140625" style="9" customWidth="1"/>
    <col min="4324" max="4324" width="13.7109375" style="9" customWidth="1"/>
    <col min="4325" max="4325" width="18.85546875" style="9" customWidth="1"/>
    <col min="4326" max="4326" width="17.5703125" style="9" customWidth="1"/>
    <col min="4327" max="4327" width="25.28515625" style="9" customWidth="1"/>
    <col min="4328" max="4328" width="20.140625" style="9" customWidth="1"/>
    <col min="4329" max="4329" width="15" style="9" customWidth="1"/>
    <col min="4330" max="4330" width="17.5703125" style="9" customWidth="1"/>
    <col min="4331" max="4331" width="16.28515625" style="9" customWidth="1"/>
    <col min="4332" max="4333" width="15" style="9" customWidth="1"/>
    <col min="4334" max="4334" width="17.5703125" style="9" customWidth="1"/>
    <col min="4335" max="4335" width="20.140625" style="9" customWidth="1"/>
    <col min="4336" max="4336" width="16.28515625" style="9" customWidth="1"/>
    <col min="4337" max="4338" width="25.28515625" style="9" customWidth="1"/>
    <col min="4339" max="4339" width="18.85546875" style="9" customWidth="1"/>
    <col min="4340" max="4341" width="20.140625" style="9" customWidth="1"/>
    <col min="4342" max="4342" width="11.140625" style="9" customWidth="1"/>
    <col min="4343" max="4343" width="29.140625" style="9" customWidth="1"/>
    <col min="4344" max="4344" width="34.28515625" style="9" customWidth="1"/>
    <col min="4345" max="4346" width="9.85546875" style="9" customWidth="1"/>
    <col min="4347" max="4347" width="17.5703125" style="9" customWidth="1"/>
    <col min="4348" max="4348" width="18.85546875" style="9" customWidth="1"/>
    <col min="4349" max="4349" width="9.85546875" style="9" customWidth="1"/>
    <col min="4350" max="4351" width="6" style="9" customWidth="1"/>
    <col min="4352" max="4352" width="13.7109375" style="9" customWidth="1"/>
    <col min="4353" max="4354" width="15" style="9" customWidth="1"/>
    <col min="4355" max="4355" width="17.5703125" style="9" customWidth="1"/>
    <col min="4356" max="4356" width="9.85546875" style="9" customWidth="1"/>
    <col min="4357" max="4357" width="7.28515625" style="9" customWidth="1"/>
    <col min="4358" max="4358" width="6" style="9" customWidth="1"/>
    <col min="4359" max="4364" width="17.5703125" style="9" customWidth="1"/>
    <col min="4365" max="4507" width="20.140625" style="9" customWidth="1"/>
    <col min="4508" max="4547" width="12.42578125" style="9" customWidth="1"/>
    <col min="4548" max="4548" width="20.140625" style="9" customWidth="1"/>
    <col min="4549" max="4549" width="21.42578125" style="9" customWidth="1"/>
    <col min="4550" max="4550" width="22.7109375" style="9" customWidth="1"/>
    <col min="4551" max="4551" width="13.7109375" style="9" customWidth="1"/>
    <col min="4552" max="4552" width="15" style="9" customWidth="1"/>
    <col min="4553" max="4555" width="17.5703125" style="9" customWidth="1"/>
    <col min="4556" max="4556" width="16.28515625" style="9" customWidth="1"/>
    <col min="4557" max="4557" width="15" style="9" customWidth="1"/>
    <col min="4558" max="4559" width="12.42578125" style="9" customWidth="1"/>
    <col min="4560" max="4561" width="17.5703125" style="9" customWidth="1"/>
    <col min="4562" max="4562" width="7.28515625" style="9" customWidth="1"/>
    <col min="4563" max="4563" width="21.42578125" style="9" customWidth="1"/>
    <col min="4564" max="4564" width="17.5703125" style="9" customWidth="1"/>
    <col min="4565" max="4565" width="20.140625" style="9" customWidth="1"/>
    <col min="4566" max="4566" width="16.28515625" style="9" customWidth="1"/>
    <col min="4567" max="4567" width="17.5703125" style="9" customWidth="1"/>
    <col min="4568" max="4568" width="6" style="9" customWidth="1"/>
    <col min="4569" max="4570" width="18.85546875" style="9" customWidth="1"/>
    <col min="4571" max="4572" width="20.140625" style="9" customWidth="1"/>
    <col min="4573" max="4573" width="6" style="9" customWidth="1"/>
    <col min="4574" max="4574" width="12.42578125" style="9" customWidth="1"/>
    <col min="4575" max="4575" width="18.85546875" style="9" customWidth="1"/>
    <col min="4576" max="4577" width="15" style="9" customWidth="1"/>
    <col min="4578" max="4578" width="7.28515625" style="9" customWidth="1"/>
    <col min="4579" max="4579" width="11.140625" style="9" customWidth="1"/>
    <col min="4580" max="4580" width="13.7109375" style="9" customWidth="1"/>
    <col min="4581" max="4581" width="18.85546875" style="9" customWidth="1"/>
    <col min="4582" max="4582" width="17.5703125" style="9" customWidth="1"/>
    <col min="4583" max="4583" width="25.28515625" style="9" customWidth="1"/>
    <col min="4584" max="4584" width="20.140625" style="9" customWidth="1"/>
    <col min="4585" max="4585" width="15" style="9" customWidth="1"/>
    <col min="4586" max="4586" width="17.5703125" style="9" customWidth="1"/>
    <col min="4587" max="4587" width="16.28515625" style="9" customWidth="1"/>
    <col min="4588" max="4589" width="15" style="9" customWidth="1"/>
    <col min="4590" max="4590" width="17.5703125" style="9" customWidth="1"/>
    <col min="4591" max="4591" width="20.140625" style="9" customWidth="1"/>
    <col min="4592" max="4592" width="16.28515625" style="9" customWidth="1"/>
    <col min="4593" max="4594" width="25.28515625" style="9" customWidth="1"/>
    <col min="4595" max="4595" width="18.85546875" style="9" customWidth="1"/>
    <col min="4596" max="4597" width="20.140625" style="9" customWidth="1"/>
    <col min="4598" max="4598" width="11.140625" style="9" customWidth="1"/>
    <col min="4599" max="4599" width="29.140625" style="9" customWidth="1"/>
    <col min="4600" max="4600" width="34.28515625" style="9" customWidth="1"/>
    <col min="4601" max="4602" width="9.85546875" style="9" customWidth="1"/>
    <col min="4603" max="4603" width="17.5703125" style="9" customWidth="1"/>
    <col min="4604" max="4604" width="18.85546875" style="9" customWidth="1"/>
    <col min="4605" max="4605" width="9.85546875" style="9" customWidth="1"/>
    <col min="4606" max="4607" width="6" style="9" customWidth="1"/>
    <col min="4608" max="4608" width="13.7109375" style="9" customWidth="1"/>
    <col min="4609" max="4610" width="15" style="9" customWidth="1"/>
    <col min="4611" max="4611" width="17.5703125" style="9" customWidth="1"/>
    <col min="4612" max="4612" width="9.85546875" style="9" customWidth="1"/>
    <col min="4613" max="4613" width="7.28515625" style="9" customWidth="1"/>
    <col min="4614" max="4614" width="6" style="9" customWidth="1"/>
    <col min="4615" max="4620" width="17.5703125" style="9" customWidth="1"/>
    <col min="4621" max="4763" width="20.140625" style="9" customWidth="1"/>
    <col min="4764" max="4803" width="12.42578125" style="9" customWidth="1"/>
    <col min="4804" max="4804" width="20.140625" style="9" customWidth="1"/>
    <col min="4805" max="4805" width="21.42578125" style="9" customWidth="1"/>
    <col min="4806" max="4806" width="22.7109375" style="9" customWidth="1"/>
    <col min="4807" max="4807" width="13.7109375" style="9" customWidth="1"/>
    <col min="4808" max="4808" width="15" style="9" customWidth="1"/>
    <col min="4809" max="4811" width="17.5703125" style="9" customWidth="1"/>
    <col min="4812" max="4812" width="16.28515625" style="9" customWidth="1"/>
    <col min="4813" max="4813" width="15" style="9" customWidth="1"/>
    <col min="4814" max="4815" width="12.42578125" style="9" customWidth="1"/>
    <col min="4816" max="4817" width="17.5703125" style="9" customWidth="1"/>
    <col min="4818" max="4818" width="7.28515625" style="9" customWidth="1"/>
    <col min="4819" max="4819" width="21.42578125" style="9" customWidth="1"/>
    <col min="4820" max="4820" width="17.5703125" style="9" customWidth="1"/>
    <col min="4821" max="4821" width="20.140625" style="9" customWidth="1"/>
    <col min="4822" max="4822" width="16.28515625" style="9" customWidth="1"/>
    <col min="4823" max="4823" width="17.5703125" style="9" customWidth="1"/>
    <col min="4824" max="4824" width="6" style="9" customWidth="1"/>
    <col min="4825" max="4826" width="18.85546875" style="9" customWidth="1"/>
    <col min="4827" max="4828" width="20.140625" style="9" customWidth="1"/>
    <col min="4829" max="4829" width="6" style="9" customWidth="1"/>
    <col min="4830" max="4830" width="12.42578125" style="9" customWidth="1"/>
    <col min="4831" max="4831" width="18.85546875" style="9" customWidth="1"/>
    <col min="4832" max="4833" width="15" style="9" customWidth="1"/>
    <col min="4834" max="4834" width="7.28515625" style="9" customWidth="1"/>
    <col min="4835" max="4835" width="11.140625" style="9" customWidth="1"/>
    <col min="4836" max="4836" width="13.7109375" style="9" customWidth="1"/>
    <col min="4837" max="4837" width="18.85546875" style="9" customWidth="1"/>
    <col min="4838" max="4838" width="17.5703125" style="9" customWidth="1"/>
    <col min="4839" max="4839" width="25.28515625" style="9" customWidth="1"/>
    <col min="4840" max="4840" width="20.140625" style="9" customWidth="1"/>
    <col min="4841" max="4841" width="15" style="9" customWidth="1"/>
    <col min="4842" max="4842" width="17.5703125" style="9" customWidth="1"/>
    <col min="4843" max="4843" width="16.28515625" style="9" customWidth="1"/>
    <col min="4844" max="4845" width="15" style="9" customWidth="1"/>
    <col min="4846" max="4846" width="17.5703125" style="9" customWidth="1"/>
    <col min="4847" max="4847" width="20.140625" style="9" customWidth="1"/>
    <col min="4848" max="4848" width="16.28515625" style="9" customWidth="1"/>
    <col min="4849" max="4850" width="25.28515625" style="9" customWidth="1"/>
    <col min="4851" max="4851" width="18.85546875" style="9" customWidth="1"/>
    <col min="4852" max="4853" width="20.140625" style="9" customWidth="1"/>
    <col min="4854" max="4854" width="11.140625" style="9" customWidth="1"/>
    <col min="4855" max="4855" width="29.140625" style="9" customWidth="1"/>
    <col min="4856" max="4856" width="34.28515625" style="9" customWidth="1"/>
    <col min="4857" max="4858" width="9.85546875" style="9" customWidth="1"/>
    <col min="4859" max="4859" width="17.5703125" style="9" customWidth="1"/>
    <col min="4860" max="4860" width="18.85546875" style="9" customWidth="1"/>
    <col min="4861" max="4861" width="9.85546875" style="9" customWidth="1"/>
    <col min="4862" max="4863" width="6" style="9" customWidth="1"/>
    <col min="4864" max="4864" width="13.7109375" style="9" customWidth="1"/>
    <col min="4865" max="4866" width="15" style="9" customWidth="1"/>
    <col min="4867" max="4867" width="17.5703125" style="9" customWidth="1"/>
    <col min="4868" max="4868" width="9.85546875" style="9" customWidth="1"/>
    <col min="4869" max="4869" width="7.28515625" style="9" customWidth="1"/>
    <col min="4870" max="4870" width="6" style="9" customWidth="1"/>
    <col min="4871" max="4876" width="17.5703125" style="9" customWidth="1"/>
    <col min="4877" max="5019" width="20.140625" style="9" customWidth="1"/>
    <col min="5020" max="5059" width="12.42578125" style="9" customWidth="1"/>
    <col min="5060" max="5060" width="20.140625" style="9" customWidth="1"/>
    <col min="5061" max="5061" width="21.42578125" style="9" customWidth="1"/>
    <col min="5062" max="5062" width="22.7109375" style="9" customWidth="1"/>
    <col min="5063" max="5063" width="13.7109375" style="9" customWidth="1"/>
    <col min="5064" max="5064" width="15" style="9" customWidth="1"/>
    <col min="5065" max="5067" width="17.5703125" style="9" customWidth="1"/>
    <col min="5068" max="5068" width="16.28515625" style="9" customWidth="1"/>
    <col min="5069" max="5069" width="15" style="9" customWidth="1"/>
    <col min="5070" max="5071" width="12.42578125" style="9" customWidth="1"/>
    <col min="5072" max="5073" width="17.5703125" style="9" customWidth="1"/>
    <col min="5074" max="5074" width="7.28515625" style="9" customWidth="1"/>
    <col min="5075" max="5075" width="21.42578125" style="9" customWidth="1"/>
    <col min="5076" max="5076" width="17.5703125" style="9" customWidth="1"/>
    <col min="5077" max="5077" width="20.140625" style="9" customWidth="1"/>
    <col min="5078" max="5078" width="16.28515625" style="9" customWidth="1"/>
    <col min="5079" max="5079" width="17.5703125" style="9" customWidth="1"/>
    <col min="5080" max="5080" width="6" style="9" customWidth="1"/>
    <col min="5081" max="5082" width="18.85546875" style="9" customWidth="1"/>
    <col min="5083" max="5084" width="20.140625" style="9" customWidth="1"/>
    <col min="5085" max="5085" width="6" style="9" customWidth="1"/>
    <col min="5086" max="5086" width="12.42578125" style="9" customWidth="1"/>
    <col min="5087" max="5087" width="18.85546875" style="9" customWidth="1"/>
    <col min="5088" max="5089" width="15" style="9" customWidth="1"/>
    <col min="5090" max="5090" width="7.28515625" style="9" customWidth="1"/>
    <col min="5091" max="5091" width="11.140625" style="9" customWidth="1"/>
    <col min="5092" max="5092" width="13.7109375" style="9" customWidth="1"/>
    <col min="5093" max="5093" width="18.85546875" style="9" customWidth="1"/>
    <col min="5094" max="5094" width="17.5703125" style="9" customWidth="1"/>
    <col min="5095" max="5095" width="25.28515625" style="9" customWidth="1"/>
    <col min="5096" max="5096" width="20.140625" style="9" customWidth="1"/>
    <col min="5097" max="5097" width="15" style="9" customWidth="1"/>
    <col min="5098" max="5098" width="17.5703125" style="9" customWidth="1"/>
    <col min="5099" max="5099" width="16.28515625" style="9" customWidth="1"/>
    <col min="5100" max="5101" width="15" style="9" customWidth="1"/>
    <col min="5102" max="5102" width="17.5703125" style="9" customWidth="1"/>
    <col min="5103" max="5103" width="20.140625" style="9" customWidth="1"/>
    <col min="5104" max="5104" width="16.28515625" style="9" customWidth="1"/>
    <col min="5105" max="5106" width="25.28515625" style="9" customWidth="1"/>
    <col min="5107" max="5107" width="18.85546875" style="9" customWidth="1"/>
    <col min="5108" max="5109" width="20.140625" style="9" customWidth="1"/>
    <col min="5110" max="5110" width="11.140625" style="9" customWidth="1"/>
    <col min="5111" max="5111" width="29.140625" style="9" customWidth="1"/>
    <col min="5112" max="5112" width="34.28515625" style="9" customWidth="1"/>
    <col min="5113" max="5114" width="9.85546875" style="9" customWidth="1"/>
    <col min="5115" max="5115" width="17.5703125" style="9" customWidth="1"/>
    <col min="5116" max="5116" width="18.85546875" style="9" customWidth="1"/>
    <col min="5117" max="5117" width="9.85546875" style="9" customWidth="1"/>
    <col min="5118" max="5119" width="6" style="9" customWidth="1"/>
    <col min="5120" max="5120" width="13.7109375" style="9" customWidth="1"/>
    <col min="5121" max="5122" width="15" style="9" customWidth="1"/>
    <col min="5123" max="5123" width="17.5703125" style="9" customWidth="1"/>
    <col min="5124" max="5124" width="9.85546875" style="9" customWidth="1"/>
    <col min="5125" max="5125" width="7.28515625" style="9" customWidth="1"/>
    <col min="5126" max="5126" width="6" style="9" customWidth="1"/>
    <col min="5127" max="5132" width="17.5703125" style="9" customWidth="1"/>
    <col min="5133" max="5275" width="20.140625" style="9" customWidth="1"/>
    <col min="5276" max="5315" width="12.42578125" style="9" customWidth="1"/>
    <col min="5316" max="5316" width="20.140625" style="9" customWidth="1"/>
    <col min="5317" max="5317" width="21.42578125" style="9" customWidth="1"/>
    <col min="5318" max="5318" width="22.7109375" style="9" customWidth="1"/>
    <col min="5319" max="5319" width="13.7109375" style="9" customWidth="1"/>
    <col min="5320" max="5320" width="15" style="9" customWidth="1"/>
    <col min="5321" max="5323" width="17.5703125" style="9" customWidth="1"/>
    <col min="5324" max="5324" width="16.28515625" style="9" customWidth="1"/>
    <col min="5325" max="5325" width="15" style="9" customWidth="1"/>
    <col min="5326" max="5327" width="12.42578125" style="9" customWidth="1"/>
    <col min="5328" max="5329" width="17.5703125" style="9" customWidth="1"/>
    <col min="5330" max="5330" width="7.28515625" style="9" customWidth="1"/>
    <col min="5331" max="5331" width="21.42578125" style="9" customWidth="1"/>
    <col min="5332" max="5332" width="17.5703125" style="9" customWidth="1"/>
    <col min="5333" max="5333" width="20.140625" style="9" customWidth="1"/>
    <col min="5334" max="5334" width="16.28515625" style="9" customWidth="1"/>
    <col min="5335" max="5335" width="17.5703125" style="9" customWidth="1"/>
    <col min="5336" max="5336" width="6" style="9" customWidth="1"/>
    <col min="5337" max="5338" width="18.85546875" style="9" customWidth="1"/>
    <col min="5339" max="5340" width="20.140625" style="9" customWidth="1"/>
    <col min="5341" max="5341" width="6" style="9" customWidth="1"/>
    <col min="5342" max="5342" width="12.42578125" style="9" customWidth="1"/>
    <col min="5343" max="5343" width="18.85546875" style="9" customWidth="1"/>
    <col min="5344" max="5345" width="15" style="9" customWidth="1"/>
    <col min="5346" max="5346" width="7.28515625" style="9" customWidth="1"/>
    <col min="5347" max="5347" width="11.140625" style="9" customWidth="1"/>
    <col min="5348" max="5348" width="13.7109375" style="9" customWidth="1"/>
    <col min="5349" max="5349" width="18.85546875" style="9" customWidth="1"/>
    <col min="5350" max="5350" width="17.5703125" style="9" customWidth="1"/>
    <col min="5351" max="5351" width="25.28515625" style="9" customWidth="1"/>
    <col min="5352" max="5352" width="20.140625" style="9" customWidth="1"/>
    <col min="5353" max="5353" width="15" style="9" customWidth="1"/>
    <col min="5354" max="5354" width="17.5703125" style="9" customWidth="1"/>
    <col min="5355" max="5355" width="16.28515625" style="9" customWidth="1"/>
    <col min="5356" max="5357" width="15" style="9" customWidth="1"/>
    <col min="5358" max="5358" width="17.5703125" style="9" customWidth="1"/>
    <col min="5359" max="5359" width="20.140625" style="9" customWidth="1"/>
    <col min="5360" max="5360" width="16.28515625" style="9" customWidth="1"/>
    <col min="5361" max="5362" width="25.28515625" style="9" customWidth="1"/>
    <col min="5363" max="5363" width="18.85546875" style="9" customWidth="1"/>
    <col min="5364" max="5365" width="20.140625" style="9" customWidth="1"/>
    <col min="5366" max="5366" width="11.140625" style="9" customWidth="1"/>
    <col min="5367" max="5367" width="29.140625" style="9" customWidth="1"/>
    <col min="5368" max="5368" width="34.28515625" style="9" customWidth="1"/>
    <col min="5369" max="5370" width="9.85546875" style="9" customWidth="1"/>
    <col min="5371" max="5371" width="17.5703125" style="9" customWidth="1"/>
    <col min="5372" max="5372" width="18.85546875" style="9" customWidth="1"/>
    <col min="5373" max="5373" width="9.85546875" style="9" customWidth="1"/>
    <col min="5374" max="5375" width="6" style="9" customWidth="1"/>
    <col min="5376" max="5376" width="13.7109375" style="9" customWidth="1"/>
    <col min="5377" max="5378" width="15" style="9" customWidth="1"/>
    <col min="5379" max="5379" width="17.5703125" style="9" customWidth="1"/>
    <col min="5380" max="5380" width="9.85546875" style="9" customWidth="1"/>
    <col min="5381" max="5381" width="7.28515625" style="9" customWidth="1"/>
    <col min="5382" max="5382" width="6" style="9" customWidth="1"/>
    <col min="5383" max="5388" width="17.5703125" style="9" customWidth="1"/>
    <col min="5389" max="5531" width="20.140625" style="9" customWidth="1"/>
    <col min="5532" max="5571" width="12.42578125" style="9" customWidth="1"/>
    <col min="5572" max="5572" width="20.140625" style="9" customWidth="1"/>
    <col min="5573" max="5573" width="21.42578125" style="9" customWidth="1"/>
    <col min="5574" max="5574" width="22.7109375" style="9" customWidth="1"/>
    <col min="5575" max="5575" width="13.7109375" style="9" customWidth="1"/>
    <col min="5576" max="5576" width="15" style="9" customWidth="1"/>
    <col min="5577" max="5579" width="17.5703125" style="9" customWidth="1"/>
    <col min="5580" max="5580" width="16.28515625" style="9" customWidth="1"/>
    <col min="5581" max="5581" width="15" style="9" customWidth="1"/>
    <col min="5582" max="5583" width="12.42578125" style="9" customWidth="1"/>
    <col min="5584" max="5585" width="17.5703125" style="9" customWidth="1"/>
    <col min="5586" max="5586" width="7.28515625" style="9" customWidth="1"/>
    <col min="5587" max="5587" width="21.42578125" style="9" customWidth="1"/>
    <col min="5588" max="5588" width="17.5703125" style="9" customWidth="1"/>
    <col min="5589" max="5589" width="20.140625" style="9" customWidth="1"/>
    <col min="5590" max="5590" width="16.28515625" style="9" customWidth="1"/>
    <col min="5591" max="5591" width="17.5703125" style="9" customWidth="1"/>
    <col min="5592" max="5592" width="6" style="9" customWidth="1"/>
    <col min="5593" max="5594" width="18.85546875" style="9" customWidth="1"/>
    <col min="5595" max="5596" width="20.140625" style="9" customWidth="1"/>
    <col min="5597" max="5597" width="6" style="9" customWidth="1"/>
    <col min="5598" max="5598" width="12.42578125" style="9" customWidth="1"/>
    <col min="5599" max="5599" width="18.85546875" style="9" customWidth="1"/>
    <col min="5600" max="5601" width="15" style="9" customWidth="1"/>
    <col min="5602" max="5602" width="7.28515625" style="9" customWidth="1"/>
    <col min="5603" max="5603" width="11.140625" style="9" customWidth="1"/>
    <col min="5604" max="5604" width="13.7109375" style="9" customWidth="1"/>
    <col min="5605" max="5605" width="18.85546875" style="9" customWidth="1"/>
    <col min="5606" max="5606" width="17.5703125" style="9" customWidth="1"/>
    <col min="5607" max="5607" width="25.28515625" style="9" customWidth="1"/>
    <col min="5608" max="5608" width="20.140625" style="9" customWidth="1"/>
    <col min="5609" max="5609" width="15" style="9" customWidth="1"/>
    <col min="5610" max="5610" width="17.5703125" style="9" customWidth="1"/>
    <col min="5611" max="5611" width="16.28515625" style="9" customWidth="1"/>
    <col min="5612" max="5613" width="15" style="9" customWidth="1"/>
    <col min="5614" max="5614" width="17.5703125" style="9" customWidth="1"/>
    <col min="5615" max="5615" width="20.140625" style="9" customWidth="1"/>
    <col min="5616" max="5616" width="16.28515625" style="9" customWidth="1"/>
    <col min="5617" max="5618" width="25.28515625" style="9" customWidth="1"/>
    <col min="5619" max="5619" width="18.85546875" style="9" customWidth="1"/>
    <col min="5620" max="5621" width="20.140625" style="9" customWidth="1"/>
    <col min="5622" max="5622" width="11.140625" style="9" customWidth="1"/>
    <col min="5623" max="5623" width="29.140625" style="9" customWidth="1"/>
    <col min="5624" max="5624" width="34.28515625" style="9" customWidth="1"/>
    <col min="5625" max="5626" width="9.85546875" style="9" customWidth="1"/>
    <col min="5627" max="5627" width="17.5703125" style="9" customWidth="1"/>
    <col min="5628" max="5628" width="18.85546875" style="9" customWidth="1"/>
    <col min="5629" max="5629" width="9.85546875" style="9" customWidth="1"/>
    <col min="5630" max="5631" width="6" style="9" customWidth="1"/>
    <col min="5632" max="5632" width="13.7109375" style="9" customWidth="1"/>
    <col min="5633" max="5634" width="15" style="9" customWidth="1"/>
    <col min="5635" max="5635" width="17.5703125" style="9" customWidth="1"/>
    <col min="5636" max="5636" width="9.85546875" style="9" customWidth="1"/>
    <col min="5637" max="5637" width="7.28515625" style="9" customWidth="1"/>
    <col min="5638" max="5638" width="6" style="9" customWidth="1"/>
    <col min="5639" max="5644" width="17.5703125" style="9" customWidth="1"/>
    <col min="5645" max="5787" width="20.140625" style="9" customWidth="1"/>
    <col min="5788" max="5827" width="12.42578125" style="9" customWidth="1"/>
    <col min="5828" max="5828" width="20.140625" style="9" customWidth="1"/>
    <col min="5829" max="5829" width="21.42578125" style="9" customWidth="1"/>
    <col min="5830" max="5830" width="22.7109375" style="9" customWidth="1"/>
    <col min="5831" max="5831" width="13.7109375" style="9" customWidth="1"/>
    <col min="5832" max="5832" width="15" style="9" customWidth="1"/>
    <col min="5833" max="5835" width="17.5703125" style="9" customWidth="1"/>
    <col min="5836" max="5836" width="16.28515625" style="9" customWidth="1"/>
    <col min="5837" max="5837" width="15" style="9" customWidth="1"/>
    <col min="5838" max="5839" width="12.42578125" style="9" customWidth="1"/>
    <col min="5840" max="5841" width="17.5703125" style="9" customWidth="1"/>
    <col min="5842" max="5842" width="7.28515625" style="9" customWidth="1"/>
    <col min="5843" max="5843" width="21.42578125" style="9" customWidth="1"/>
    <col min="5844" max="5844" width="17.5703125" style="9" customWidth="1"/>
    <col min="5845" max="5845" width="20.140625" style="9" customWidth="1"/>
    <col min="5846" max="5846" width="16.28515625" style="9" customWidth="1"/>
    <col min="5847" max="5847" width="17.5703125" style="9" customWidth="1"/>
    <col min="5848" max="5848" width="6" style="9" customWidth="1"/>
    <col min="5849" max="5850" width="18.85546875" style="9" customWidth="1"/>
    <col min="5851" max="5852" width="20.140625" style="9" customWidth="1"/>
    <col min="5853" max="5853" width="6" style="9" customWidth="1"/>
    <col min="5854" max="5854" width="12.42578125" style="9" customWidth="1"/>
    <col min="5855" max="5855" width="18.85546875" style="9" customWidth="1"/>
    <col min="5856" max="5857" width="15" style="9" customWidth="1"/>
    <col min="5858" max="5858" width="7.28515625" style="9" customWidth="1"/>
    <col min="5859" max="5859" width="11.140625" style="9" customWidth="1"/>
    <col min="5860" max="5860" width="13.7109375" style="9" customWidth="1"/>
    <col min="5861" max="5861" width="18.85546875" style="9" customWidth="1"/>
    <col min="5862" max="5862" width="17.5703125" style="9" customWidth="1"/>
    <col min="5863" max="5863" width="25.28515625" style="9" customWidth="1"/>
    <col min="5864" max="5864" width="20.140625" style="9" customWidth="1"/>
    <col min="5865" max="5865" width="15" style="9" customWidth="1"/>
    <col min="5866" max="5866" width="17.5703125" style="9" customWidth="1"/>
    <col min="5867" max="5867" width="16.28515625" style="9" customWidth="1"/>
    <col min="5868" max="5869" width="15" style="9" customWidth="1"/>
    <col min="5870" max="5870" width="17.5703125" style="9" customWidth="1"/>
    <col min="5871" max="5871" width="20.140625" style="9" customWidth="1"/>
    <col min="5872" max="5872" width="16.28515625" style="9" customWidth="1"/>
    <col min="5873" max="5874" width="25.28515625" style="9" customWidth="1"/>
    <col min="5875" max="5875" width="18.85546875" style="9" customWidth="1"/>
    <col min="5876" max="5877" width="20.140625" style="9" customWidth="1"/>
    <col min="5878" max="5878" width="11.140625" style="9" customWidth="1"/>
    <col min="5879" max="5879" width="29.140625" style="9" customWidth="1"/>
    <col min="5880" max="5880" width="34.28515625" style="9" customWidth="1"/>
    <col min="5881" max="5882" width="9.85546875" style="9" customWidth="1"/>
    <col min="5883" max="5883" width="17.5703125" style="9" customWidth="1"/>
    <col min="5884" max="5884" width="18.85546875" style="9" customWidth="1"/>
    <col min="5885" max="5885" width="9.85546875" style="9" customWidth="1"/>
    <col min="5886" max="5887" width="6" style="9" customWidth="1"/>
    <col min="5888" max="5888" width="13.7109375" style="9" customWidth="1"/>
    <col min="5889" max="5890" width="15" style="9" customWidth="1"/>
    <col min="5891" max="5891" width="17.5703125" style="9" customWidth="1"/>
    <col min="5892" max="5892" width="9.85546875" style="9" customWidth="1"/>
    <col min="5893" max="5893" width="7.28515625" style="9" customWidth="1"/>
    <col min="5894" max="5894" width="6" style="9" customWidth="1"/>
    <col min="5895" max="5900" width="17.5703125" style="9" customWidth="1"/>
    <col min="5901" max="6043" width="20.140625" style="9" customWidth="1"/>
    <col min="6044" max="6083" width="12.42578125" style="9" customWidth="1"/>
    <col min="6084" max="6084" width="20.140625" style="9" customWidth="1"/>
    <col min="6085" max="6085" width="21.42578125" style="9" customWidth="1"/>
    <col min="6086" max="6086" width="22.7109375" style="9" customWidth="1"/>
    <col min="6087" max="6087" width="13.7109375" style="9" customWidth="1"/>
    <col min="6088" max="6088" width="15" style="9" customWidth="1"/>
    <col min="6089" max="6091" width="17.5703125" style="9" customWidth="1"/>
    <col min="6092" max="6092" width="16.28515625" style="9" customWidth="1"/>
    <col min="6093" max="6093" width="15" style="9" customWidth="1"/>
    <col min="6094" max="6095" width="12.42578125" style="9" customWidth="1"/>
    <col min="6096" max="6097" width="17.5703125" style="9" customWidth="1"/>
    <col min="6098" max="6098" width="7.28515625" style="9" customWidth="1"/>
    <col min="6099" max="6099" width="21.42578125" style="9" customWidth="1"/>
    <col min="6100" max="6100" width="17.5703125" style="9" customWidth="1"/>
    <col min="6101" max="6101" width="20.140625" style="9" customWidth="1"/>
    <col min="6102" max="6102" width="16.28515625" style="9" customWidth="1"/>
    <col min="6103" max="6103" width="17.5703125" style="9" customWidth="1"/>
    <col min="6104" max="6104" width="6" style="9" customWidth="1"/>
    <col min="6105" max="6106" width="18.85546875" style="9" customWidth="1"/>
    <col min="6107" max="6108" width="20.140625" style="9" customWidth="1"/>
    <col min="6109" max="6109" width="6" style="9" customWidth="1"/>
    <col min="6110" max="6110" width="12.42578125" style="9" customWidth="1"/>
    <col min="6111" max="6111" width="18.85546875" style="9" customWidth="1"/>
    <col min="6112" max="6113" width="15" style="9" customWidth="1"/>
    <col min="6114" max="6114" width="7.28515625" style="9" customWidth="1"/>
    <col min="6115" max="6115" width="11.140625" style="9" customWidth="1"/>
    <col min="6116" max="6116" width="13.7109375" style="9" customWidth="1"/>
    <col min="6117" max="6117" width="18.85546875" style="9" customWidth="1"/>
    <col min="6118" max="6118" width="17.5703125" style="9" customWidth="1"/>
    <col min="6119" max="6119" width="25.28515625" style="9" customWidth="1"/>
    <col min="6120" max="6120" width="20.140625" style="9" customWidth="1"/>
    <col min="6121" max="6121" width="15" style="9" customWidth="1"/>
    <col min="6122" max="6122" width="17.5703125" style="9" customWidth="1"/>
    <col min="6123" max="6123" width="16.28515625" style="9" customWidth="1"/>
    <col min="6124" max="6125" width="15" style="9" customWidth="1"/>
    <col min="6126" max="6126" width="17.5703125" style="9" customWidth="1"/>
    <col min="6127" max="6127" width="20.140625" style="9" customWidth="1"/>
    <col min="6128" max="6128" width="16.28515625" style="9" customWidth="1"/>
    <col min="6129" max="6130" width="25.28515625" style="9" customWidth="1"/>
    <col min="6131" max="6131" width="18.85546875" style="9" customWidth="1"/>
    <col min="6132" max="6133" width="20.140625" style="9" customWidth="1"/>
    <col min="6134" max="6134" width="11.140625" style="9" customWidth="1"/>
    <col min="6135" max="6135" width="29.140625" style="9" customWidth="1"/>
    <col min="6136" max="6136" width="34.28515625" style="9" customWidth="1"/>
    <col min="6137" max="6138" width="9.85546875" style="9" customWidth="1"/>
    <col min="6139" max="6139" width="17.5703125" style="9" customWidth="1"/>
    <col min="6140" max="6140" width="18.85546875" style="9" customWidth="1"/>
    <col min="6141" max="6141" width="9.85546875" style="9" customWidth="1"/>
    <col min="6142" max="6143" width="6" style="9" customWidth="1"/>
    <col min="6144" max="6144" width="13.7109375" style="9" customWidth="1"/>
    <col min="6145" max="6146" width="15" style="9" customWidth="1"/>
    <col min="6147" max="6147" width="17.5703125" style="9" customWidth="1"/>
    <col min="6148" max="6148" width="9.85546875" style="9" customWidth="1"/>
    <col min="6149" max="6149" width="7.28515625" style="9" customWidth="1"/>
    <col min="6150" max="6150" width="6" style="9" customWidth="1"/>
    <col min="6151" max="6156" width="17.5703125" style="9" customWidth="1"/>
    <col min="6157" max="6299" width="20.140625" style="9" customWidth="1"/>
    <col min="6300" max="6339" width="12.42578125" style="9" customWidth="1"/>
    <col min="6340" max="6340" width="20.140625" style="9" customWidth="1"/>
    <col min="6341" max="6341" width="21.42578125" style="9" customWidth="1"/>
    <col min="6342" max="6342" width="22.7109375" style="9" customWidth="1"/>
    <col min="6343" max="6343" width="13.7109375" style="9" customWidth="1"/>
    <col min="6344" max="6344" width="15" style="9" customWidth="1"/>
    <col min="6345" max="6347" width="17.5703125" style="9" customWidth="1"/>
    <col min="6348" max="6348" width="16.28515625" style="9" customWidth="1"/>
    <col min="6349" max="6349" width="15" style="9" customWidth="1"/>
    <col min="6350" max="6351" width="12.42578125" style="9" customWidth="1"/>
    <col min="6352" max="6353" width="17.5703125" style="9" customWidth="1"/>
    <col min="6354" max="6354" width="7.28515625" style="9" customWidth="1"/>
    <col min="6355" max="6355" width="21.42578125" style="9" customWidth="1"/>
    <col min="6356" max="6356" width="17.5703125" style="9" customWidth="1"/>
    <col min="6357" max="6357" width="20.140625" style="9" customWidth="1"/>
    <col min="6358" max="6358" width="16.28515625" style="9" customWidth="1"/>
    <col min="6359" max="6359" width="17.5703125" style="9" customWidth="1"/>
    <col min="6360" max="6360" width="6" style="9" customWidth="1"/>
    <col min="6361" max="6362" width="18.85546875" style="9" customWidth="1"/>
    <col min="6363" max="6364" width="20.140625" style="9" customWidth="1"/>
    <col min="6365" max="6365" width="6" style="9" customWidth="1"/>
    <col min="6366" max="6366" width="12.42578125" style="9" customWidth="1"/>
    <col min="6367" max="6367" width="18.85546875" style="9" customWidth="1"/>
    <col min="6368" max="6369" width="15" style="9" customWidth="1"/>
    <col min="6370" max="6370" width="7.28515625" style="9" customWidth="1"/>
    <col min="6371" max="6371" width="11.140625" style="9" customWidth="1"/>
    <col min="6372" max="6372" width="13.7109375" style="9" customWidth="1"/>
    <col min="6373" max="6373" width="18.85546875" style="9" customWidth="1"/>
    <col min="6374" max="6374" width="17.5703125" style="9" customWidth="1"/>
    <col min="6375" max="6375" width="25.28515625" style="9" customWidth="1"/>
    <col min="6376" max="6376" width="20.140625" style="9" customWidth="1"/>
    <col min="6377" max="6377" width="15" style="9" customWidth="1"/>
    <col min="6378" max="6378" width="17.5703125" style="9" customWidth="1"/>
    <col min="6379" max="6379" width="16.28515625" style="9" customWidth="1"/>
    <col min="6380" max="6381" width="15" style="9" customWidth="1"/>
    <col min="6382" max="6382" width="17.5703125" style="9" customWidth="1"/>
    <col min="6383" max="6383" width="20.140625" style="9" customWidth="1"/>
    <col min="6384" max="6384" width="16.28515625" style="9" customWidth="1"/>
    <col min="6385" max="6386" width="25.28515625" style="9" customWidth="1"/>
    <col min="6387" max="6387" width="18.85546875" style="9" customWidth="1"/>
    <col min="6388" max="6389" width="20.140625" style="9" customWidth="1"/>
    <col min="6390" max="6390" width="11.140625" style="9" customWidth="1"/>
    <col min="6391" max="6391" width="29.140625" style="9" customWidth="1"/>
    <col min="6392" max="6392" width="34.28515625" style="9" customWidth="1"/>
    <col min="6393" max="6394" width="9.85546875" style="9" customWidth="1"/>
    <col min="6395" max="6395" width="17.5703125" style="9" customWidth="1"/>
    <col min="6396" max="6396" width="18.85546875" style="9" customWidth="1"/>
    <col min="6397" max="6397" width="9.85546875" style="9" customWidth="1"/>
    <col min="6398" max="6399" width="6" style="9" customWidth="1"/>
    <col min="6400" max="6400" width="13.7109375" style="9" customWidth="1"/>
    <col min="6401" max="6402" width="15" style="9" customWidth="1"/>
    <col min="6403" max="6403" width="17.5703125" style="9" customWidth="1"/>
    <col min="6404" max="6404" width="9.85546875" style="9" customWidth="1"/>
    <col min="6405" max="6405" width="7.28515625" style="9" customWidth="1"/>
    <col min="6406" max="6406" width="6" style="9" customWidth="1"/>
    <col min="6407" max="6412" width="17.5703125" style="9" customWidth="1"/>
    <col min="6413" max="6555" width="20.140625" style="9" customWidth="1"/>
    <col min="6556" max="6595" width="12.42578125" style="9" customWidth="1"/>
    <col min="6596" max="6596" width="20.140625" style="9" customWidth="1"/>
    <col min="6597" max="6597" width="21.42578125" style="9" customWidth="1"/>
    <col min="6598" max="6598" width="22.7109375" style="9" customWidth="1"/>
    <col min="6599" max="6599" width="13.7109375" style="9" customWidth="1"/>
    <col min="6600" max="6600" width="15" style="9" customWidth="1"/>
    <col min="6601" max="6603" width="17.5703125" style="9" customWidth="1"/>
    <col min="6604" max="6604" width="16.28515625" style="9" customWidth="1"/>
    <col min="6605" max="6605" width="15" style="9" customWidth="1"/>
    <col min="6606" max="6607" width="12.42578125" style="9" customWidth="1"/>
    <col min="6608" max="6609" width="17.5703125" style="9" customWidth="1"/>
    <col min="6610" max="6610" width="7.28515625" style="9" customWidth="1"/>
    <col min="6611" max="6611" width="21.42578125" style="9" customWidth="1"/>
    <col min="6612" max="6612" width="17.5703125" style="9" customWidth="1"/>
    <col min="6613" max="6613" width="20.140625" style="9" customWidth="1"/>
    <col min="6614" max="6614" width="16.28515625" style="9" customWidth="1"/>
    <col min="6615" max="6615" width="17.5703125" style="9" customWidth="1"/>
    <col min="6616" max="6616" width="6" style="9" customWidth="1"/>
    <col min="6617" max="6618" width="18.85546875" style="9" customWidth="1"/>
    <col min="6619" max="6620" width="20.140625" style="9" customWidth="1"/>
    <col min="6621" max="6621" width="6" style="9" customWidth="1"/>
    <col min="6622" max="6622" width="12.42578125" style="9" customWidth="1"/>
    <col min="6623" max="6623" width="18.85546875" style="9" customWidth="1"/>
    <col min="6624" max="6625" width="15" style="9" customWidth="1"/>
    <col min="6626" max="6626" width="7.28515625" style="9" customWidth="1"/>
    <col min="6627" max="6627" width="11.140625" style="9" customWidth="1"/>
    <col min="6628" max="6628" width="13.7109375" style="9" customWidth="1"/>
    <col min="6629" max="6629" width="18.85546875" style="9" customWidth="1"/>
    <col min="6630" max="6630" width="17.5703125" style="9" customWidth="1"/>
    <col min="6631" max="6631" width="25.28515625" style="9" customWidth="1"/>
    <col min="6632" max="6632" width="20.140625" style="9" customWidth="1"/>
    <col min="6633" max="6633" width="15" style="9" customWidth="1"/>
    <col min="6634" max="6634" width="17.5703125" style="9" customWidth="1"/>
    <col min="6635" max="6635" width="16.28515625" style="9" customWidth="1"/>
    <col min="6636" max="6637" width="15" style="9" customWidth="1"/>
    <col min="6638" max="6638" width="17.5703125" style="9" customWidth="1"/>
    <col min="6639" max="6639" width="20.140625" style="9" customWidth="1"/>
    <col min="6640" max="6640" width="16.28515625" style="9" customWidth="1"/>
    <col min="6641" max="6642" width="25.28515625" style="9" customWidth="1"/>
    <col min="6643" max="6643" width="18.85546875" style="9" customWidth="1"/>
    <col min="6644" max="6645" width="20.140625" style="9" customWidth="1"/>
    <col min="6646" max="6646" width="11.140625" style="9" customWidth="1"/>
    <col min="6647" max="6647" width="29.140625" style="9" customWidth="1"/>
    <col min="6648" max="6648" width="34.28515625" style="9" customWidth="1"/>
    <col min="6649" max="6650" width="9.85546875" style="9" customWidth="1"/>
    <col min="6651" max="6651" width="17.5703125" style="9" customWidth="1"/>
    <col min="6652" max="6652" width="18.85546875" style="9" customWidth="1"/>
    <col min="6653" max="6653" width="9.85546875" style="9" customWidth="1"/>
    <col min="6654" max="6655" width="6" style="9" customWidth="1"/>
    <col min="6656" max="6656" width="13.7109375" style="9" customWidth="1"/>
    <col min="6657" max="6658" width="15" style="9" customWidth="1"/>
    <col min="6659" max="6659" width="17.5703125" style="9" customWidth="1"/>
    <col min="6660" max="6660" width="9.85546875" style="9" customWidth="1"/>
    <col min="6661" max="6661" width="7.28515625" style="9" customWidth="1"/>
    <col min="6662" max="6662" width="6" style="9" customWidth="1"/>
    <col min="6663" max="6668" width="17.5703125" style="9" customWidth="1"/>
    <col min="6669" max="6811" width="20.140625" style="9" customWidth="1"/>
    <col min="6812" max="6851" width="12.42578125" style="9" customWidth="1"/>
    <col min="6852" max="6852" width="20.140625" style="9" customWidth="1"/>
    <col min="6853" max="6853" width="21.42578125" style="9" customWidth="1"/>
    <col min="6854" max="6854" width="22.7109375" style="9" customWidth="1"/>
    <col min="6855" max="6855" width="13.7109375" style="9" customWidth="1"/>
    <col min="6856" max="6856" width="15" style="9" customWidth="1"/>
    <col min="6857" max="6859" width="17.5703125" style="9" customWidth="1"/>
    <col min="6860" max="6860" width="16.28515625" style="9" customWidth="1"/>
    <col min="6861" max="6861" width="15" style="9" customWidth="1"/>
    <col min="6862" max="6863" width="12.42578125" style="9" customWidth="1"/>
    <col min="6864" max="6865" width="17.5703125" style="9" customWidth="1"/>
    <col min="6866" max="6866" width="7.28515625" style="9" customWidth="1"/>
    <col min="6867" max="6867" width="21.42578125" style="9" customWidth="1"/>
    <col min="6868" max="6868" width="17.5703125" style="9" customWidth="1"/>
    <col min="6869" max="6869" width="20.140625" style="9" customWidth="1"/>
    <col min="6870" max="6870" width="16.28515625" style="9" customWidth="1"/>
    <col min="6871" max="6871" width="17.5703125" style="9" customWidth="1"/>
    <col min="6872" max="6872" width="6" style="9" customWidth="1"/>
    <col min="6873" max="6874" width="18.85546875" style="9" customWidth="1"/>
    <col min="6875" max="6876" width="20.140625" style="9" customWidth="1"/>
    <col min="6877" max="6877" width="6" style="9" customWidth="1"/>
    <col min="6878" max="6878" width="12.42578125" style="9" customWidth="1"/>
    <col min="6879" max="6879" width="18.85546875" style="9" customWidth="1"/>
    <col min="6880" max="6881" width="15" style="9" customWidth="1"/>
    <col min="6882" max="6882" width="7.28515625" style="9" customWidth="1"/>
    <col min="6883" max="6883" width="11.140625" style="9" customWidth="1"/>
    <col min="6884" max="6884" width="13.7109375" style="9" customWidth="1"/>
    <col min="6885" max="6885" width="18.85546875" style="9" customWidth="1"/>
    <col min="6886" max="6886" width="17.5703125" style="9" customWidth="1"/>
    <col min="6887" max="6887" width="25.28515625" style="9" customWidth="1"/>
    <col min="6888" max="6888" width="20.140625" style="9" customWidth="1"/>
    <col min="6889" max="6889" width="15" style="9" customWidth="1"/>
    <col min="6890" max="6890" width="17.5703125" style="9" customWidth="1"/>
    <col min="6891" max="6891" width="16.28515625" style="9" customWidth="1"/>
    <col min="6892" max="6893" width="15" style="9" customWidth="1"/>
    <col min="6894" max="6894" width="17.5703125" style="9" customWidth="1"/>
    <col min="6895" max="6895" width="20.140625" style="9" customWidth="1"/>
    <col min="6896" max="6896" width="16.28515625" style="9" customWidth="1"/>
    <col min="6897" max="6898" width="25.28515625" style="9" customWidth="1"/>
    <col min="6899" max="6899" width="18.85546875" style="9" customWidth="1"/>
    <col min="6900" max="6901" width="20.140625" style="9" customWidth="1"/>
    <col min="6902" max="6902" width="11.140625" style="9" customWidth="1"/>
    <col min="6903" max="6903" width="29.140625" style="9" customWidth="1"/>
    <col min="6904" max="6904" width="34.28515625" style="9" customWidth="1"/>
    <col min="6905" max="6906" width="9.85546875" style="9" customWidth="1"/>
    <col min="6907" max="6907" width="17.5703125" style="9" customWidth="1"/>
    <col min="6908" max="6908" width="18.85546875" style="9" customWidth="1"/>
    <col min="6909" max="6909" width="9.85546875" style="9" customWidth="1"/>
    <col min="6910" max="6911" width="6" style="9" customWidth="1"/>
    <col min="6912" max="6912" width="13.7109375" style="9" customWidth="1"/>
    <col min="6913" max="6914" width="15" style="9" customWidth="1"/>
    <col min="6915" max="6915" width="17.5703125" style="9" customWidth="1"/>
    <col min="6916" max="6916" width="9.85546875" style="9" customWidth="1"/>
    <col min="6917" max="6917" width="7.28515625" style="9" customWidth="1"/>
    <col min="6918" max="6918" width="6" style="9" customWidth="1"/>
    <col min="6919" max="6924" width="17.5703125" style="9" customWidth="1"/>
    <col min="6925" max="7067" width="20.140625" style="9" customWidth="1"/>
    <col min="7068" max="7107" width="12.42578125" style="9" customWidth="1"/>
    <col min="7108" max="7108" width="20.140625" style="9" customWidth="1"/>
    <col min="7109" max="7109" width="21.42578125" style="9" customWidth="1"/>
    <col min="7110" max="7110" width="22.7109375" style="9" customWidth="1"/>
    <col min="7111" max="7111" width="13.7109375" style="9" customWidth="1"/>
    <col min="7112" max="7112" width="15" style="9" customWidth="1"/>
    <col min="7113" max="7115" width="17.5703125" style="9" customWidth="1"/>
    <col min="7116" max="7116" width="16.28515625" style="9" customWidth="1"/>
    <col min="7117" max="7117" width="15" style="9" customWidth="1"/>
    <col min="7118" max="7119" width="12.42578125" style="9" customWidth="1"/>
    <col min="7120" max="7121" width="17.5703125" style="9" customWidth="1"/>
    <col min="7122" max="7122" width="7.28515625" style="9" customWidth="1"/>
    <col min="7123" max="7123" width="21.42578125" style="9" customWidth="1"/>
    <col min="7124" max="7124" width="17.5703125" style="9" customWidth="1"/>
    <col min="7125" max="7125" width="20.140625" style="9" customWidth="1"/>
    <col min="7126" max="7126" width="16.28515625" style="9" customWidth="1"/>
    <col min="7127" max="7127" width="17.5703125" style="9" customWidth="1"/>
    <col min="7128" max="7128" width="6" style="9" customWidth="1"/>
    <col min="7129" max="7130" width="18.85546875" style="9" customWidth="1"/>
    <col min="7131" max="7132" width="20.140625" style="9" customWidth="1"/>
    <col min="7133" max="7133" width="6" style="9" customWidth="1"/>
    <col min="7134" max="7134" width="12.42578125" style="9" customWidth="1"/>
    <col min="7135" max="7135" width="18.85546875" style="9" customWidth="1"/>
    <col min="7136" max="7137" width="15" style="9" customWidth="1"/>
    <col min="7138" max="7138" width="7.28515625" style="9" customWidth="1"/>
    <col min="7139" max="7139" width="11.140625" style="9" customWidth="1"/>
    <col min="7140" max="7140" width="13.7109375" style="9" customWidth="1"/>
    <col min="7141" max="7141" width="18.85546875" style="9" customWidth="1"/>
    <col min="7142" max="7142" width="17.5703125" style="9" customWidth="1"/>
    <col min="7143" max="7143" width="25.28515625" style="9" customWidth="1"/>
    <col min="7144" max="7144" width="20.140625" style="9" customWidth="1"/>
    <col min="7145" max="7145" width="15" style="9" customWidth="1"/>
    <col min="7146" max="7146" width="17.5703125" style="9" customWidth="1"/>
    <col min="7147" max="7147" width="16.28515625" style="9" customWidth="1"/>
    <col min="7148" max="7149" width="15" style="9" customWidth="1"/>
    <col min="7150" max="7150" width="17.5703125" style="9" customWidth="1"/>
    <col min="7151" max="7151" width="20.140625" style="9" customWidth="1"/>
    <col min="7152" max="7152" width="16.28515625" style="9" customWidth="1"/>
    <col min="7153" max="7154" width="25.28515625" style="9" customWidth="1"/>
    <col min="7155" max="7155" width="18.85546875" style="9" customWidth="1"/>
    <col min="7156" max="7157" width="20.140625" style="9" customWidth="1"/>
    <col min="7158" max="7158" width="11.140625" style="9" customWidth="1"/>
    <col min="7159" max="7159" width="29.140625" style="9" customWidth="1"/>
    <col min="7160" max="7160" width="34.28515625" style="9" customWidth="1"/>
    <col min="7161" max="7162" width="9.85546875" style="9" customWidth="1"/>
    <col min="7163" max="7163" width="17.5703125" style="9" customWidth="1"/>
    <col min="7164" max="7164" width="18.85546875" style="9" customWidth="1"/>
    <col min="7165" max="7165" width="9.85546875" style="9" customWidth="1"/>
    <col min="7166" max="7167" width="6" style="9" customWidth="1"/>
    <col min="7168" max="7168" width="13.7109375" style="9" customWidth="1"/>
    <col min="7169" max="7170" width="15" style="9" customWidth="1"/>
    <col min="7171" max="7171" width="17.5703125" style="9" customWidth="1"/>
    <col min="7172" max="7172" width="9.85546875" style="9" customWidth="1"/>
    <col min="7173" max="7173" width="7.28515625" style="9" customWidth="1"/>
    <col min="7174" max="7174" width="6" style="9" customWidth="1"/>
    <col min="7175" max="7180" width="17.5703125" style="9" customWidth="1"/>
    <col min="7181" max="7323" width="20.140625" style="9" customWidth="1"/>
    <col min="7324" max="7363" width="12.42578125" style="9" customWidth="1"/>
    <col min="7364" max="7364" width="20.140625" style="9" customWidth="1"/>
    <col min="7365" max="7365" width="21.42578125" style="9" customWidth="1"/>
    <col min="7366" max="7366" width="22.7109375" style="9" customWidth="1"/>
    <col min="7367" max="7367" width="13.7109375" style="9" customWidth="1"/>
    <col min="7368" max="7368" width="15" style="9" customWidth="1"/>
    <col min="7369" max="7371" width="17.5703125" style="9" customWidth="1"/>
    <col min="7372" max="7372" width="16.28515625" style="9" customWidth="1"/>
    <col min="7373" max="7373" width="15" style="9" customWidth="1"/>
    <col min="7374" max="7375" width="12.42578125" style="9" customWidth="1"/>
    <col min="7376" max="7377" width="17.5703125" style="9" customWidth="1"/>
    <col min="7378" max="7378" width="7.28515625" style="9" customWidth="1"/>
    <col min="7379" max="7379" width="21.42578125" style="9" customWidth="1"/>
    <col min="7380" max="7380" width="17.5703125" style="9" customWidth="1"/>
    <col min="7381" max="7381" width="20.140625" style="9" customWidth="1"/>
    <col min="7382" max="7382" width="16.28515625" style="9" customWidth="1"/>
    <col min="7383" max="7383" width="17.5703125" style="9" customWidth="1"/>
    <col min="7384" max="7384" width="6" style="9" customWidth="1"/>
    <col min="7385" max="7386" width="18.85546875" style="9" customWidth="1"/>
    <col min="7387" max="7388" width="20.140625" style="9" customWidth="1"/>
    <col min="7389" max="7389" width="6" style="9" customWidth="1"/>
    <col min="7390" max="7390" width="12.42578125" style="9" customWidth="1"/>
    <col min="7391" max="7391" width="18.85546875" style="9" customWidth="1"/>
    <col min="7392" max="7393" width="15" style="9" customWidth="1"/>
    <col min="7394" max="7394" width="7.28515625" style="9" customWidth="1"/>
    <col min="7395" max="7395" width="11.140625" style="9" customWidth="1"/>
    <col min="7396" max="7396" width="13.7109375" style="9" customWidth="1"/>
    <col min="7397" max="7397" width="18.85546875" style="9" customWidth="1"/>
    <col min="7398" max="7398" width="17.5703125" style="9" customWidth="1"/>
    <col min="7399" max="7399" width="25.28515625" style="9" customWidth="1"/>
    <col min="7400" max="7400" width="20.140625" style="9" customWidth="1"/>
    <col min="7401" max="7401" width="15" style="9" customWidth="1"/>
    <col min="7402" max="7402" width="17.5703125" style="9" customWidth="1"/>
    <col min="7403" max="7403" width="16.28515625" style="9" customWidth="1"/>
    <col min="7404" max="7405" width="15" style="9" customWidth="1"/>
    <col min="7406" max="7406" width="17.5703125" style="9" customWidth="1"/>
    <col min="7407" max="7407" width="20.140625" style="9" customWidth="1"/>
    <col min="7408" max="7408" width="16.28515625" style="9" customWidth="1"/>
    <col min="7409" max="7410" width="25.28515625" style="9" customWidth="1"/>
    <col min="7411" max="7411" width="18.85546875" style="9" customWidth="1"/>
    <col min="7412" max="7413" width="20.140625" style="9" customWidth="1"/>
    <col min="7414" max="7414" width="11.140625" style="9" customWidth="1"/>
    <col min="7415" max="7415" width="29.140625" style="9" customWidth="1"/>
    <col min="7416" max="7416" width="34.28515625" style="9" customWidth="1"/>
    <col min="7417" max="7418" width="9.85546875" style="9" customWidth="1"/>
    <col min="7419" max="7419" width="17.5703125" style="9" customWidth="1"/>
    <col min="7420" max="7420" width="18.85546875" style="9" customWidth="1"/>
    <col min="7421" max="7421" width="9.85546875" style="9" customWidth="1"/>
    <col min="7422" max="7423" width="6" style="9" customWidth="1"/>
    <col min="7424" max="7424" width="13.7109375" style="9" customWidth="1"/>
    <col min="7425" max="7426" width="15" style="9" customWidth="1"/>
    <col min="7427" max="7427" width="17.5703125" style="9" customWidth="1"/>
    <col min="7428" max="7428" width="9.85546875" style="9" customWidth="1"/>
    <col min="7429" max="7429" width="7.28515625" style="9" customWidth="1"/>
    <col min="7430" max="7430" width="6" style="9" customWidth="1"/>
    <col min="7431" max="7436" width="17.5703125" style="9" customWidth="1"/>
    <col min="7437" max="7579" width="20.140625" style="9" customWidth="1"/>
    <col min="7580" max="7619" width="12.42578125" style="9" customWidth="1"/>
    <col min="7620" max="7620" width="20.140625" style="9" customWidth="1"/>
    <col min="7621" max="7621" width="21.42578125" style="9" customWidth="1"/>
    <col min="7622" max="7622" width="22.7109375" style="9" customWidth="1"/>
    <col min="7623" max="7623" width="13.7109375" style="9" customWidth="1"/>
    <col min="7624" max="7624" width="15" style="9" customWidth="1"/>
    <col min="7625" max="7627" width="17.5703125" style="9" customWidth="1"/>
    <col min="7628" max="7628" width="16.28515625" style="9" customWidth="1"/>
    <col min="7629" max="7629" width="15" style="9" customWidth="1"/>
    <col min="7630" max="7631" width="12.42578125" style="9" customWidth="1"/>
    <col min="7632" max="7633" width="17.5703125" style="9" customWidth="1"/>
    <col min="7634" max="7634" width="7.28515625" style="9" customWidth="1"/>
    <col min="7635" max="7635" width="21.42578125" style="9" customWidth="1"/>
    <col min="7636" max="7636" width="17.5703125" style="9" customWidth="1"/>
    <col min="7637" max="7637" width="20.140625" style="9" customWidth="1"/>
    <col min="7638" max="7638" width="16.28515625" style="9" customWidth="1"/>
    <col min="7639" max="7639" width="17.5703125" style="9" customWidth="1"/>
    <col min="7640" max="7640" width="6" style="9" customWidth="1"/>
    <col min="7641" max="7642" width="18.85546875" style="9" customWidth="1"/>
    <col min="7643" max="7644" width="20.140625" style="9" customWidth="1"/>
    <col min="7645" max="7645" width="6" style="9" customWidth="1"/>
    <col min="7646" max="7646" width="12.42578125" style="9" customWidth="1"/>
    <col min="7647" max="7647" width="18.85546875" style="9" customWidth="1"/>
    <col min="7648" max="7649" width="15" style="9" customWidth="1"/>
    <col min="7650" max="7650" width="7.28515625" style="9" customWidth="1"/>
    <col min="7651" max="7651" width="11.140625" style="9" customWidth="1"/>
    <col min="7652" max="7652" width="13.7109375" style="9" customWidth="1"/>
    <col min="7653" max="7653" width="18.85546875" style="9" customWidth="1"/>
    <col min="7654" max="7654" width="17.5703125" style="9" customWidth="1"/>
    <col min="7655" max="7655" width="25.28515625" style="9" customWidth="1"/>
    <col min="7656" max="7656" width="20.140625" style="9" customWidth="1"/>
    <col min="7657" max="7657" width="15" style="9" customWidth="1"/>
    <col min="7658" max="7658" width="17.5703125" style="9" customWidth="1"/>
    <col min="7659" max="7659" width="16.28515625" style="9" customWidth="1"/>
    <col min="7660" max="7661" width="15" style="9" customWidth="1"/>
    <col min="7662" max="7662" width="17.5703125" style="9" customWidth="1"/>
    <col min="7663" max="7663" width="20.140625" style="9" customWidth="1"/>
    <col min="7664" max="7664" width="16.28515625" style="9" customWidth="1"/>
    <col min="7665" max="7666" width="25.28515625" style="9" customWidth="1"/>
    <col min="7667" max="7667" width="18.85546875" style="9" customWidth="1"/>
    <col min="7668" max="7669" width="20.140625" style="9" customWidth="1"/>
    <col min="7670" max="7670" width="11.140625" style="9" customWidth="1"/>
    <col min="7671" max="7671" width="29.140625" style="9" customWidth="1"/>
    <col min="7672" max="7672" width="34.28515625" style="9" customWidth="1"/>
    <col min="7673" max="7674" width="9.85546875" style="9" customWidth="1"/>
    <col min="7675" max="7675" width="17.5703125" style="9" customWidth="1"/>
    <col min="7676" max="7676" width="18.85546875" style="9" customWidth="1"/>
    <col min="7677" max="7677" width="9.85546875" style="9" customWidth="1"/>
    <col min="7678" max="7679" width="6" style="9" customWidth="1"/>
    <col min="7680" max="7680" width="13.7109375" style="9" customWidth="1"/>
    <col min="7681" max="7682" width="15" style="9" customWidth="1"/>
    <col min="7683" max="7683" width="17.5703125" style="9" customWidth="1"/>
    <col min="7684" max="7684" width="9.85546875" style="9" customWidth="1"/>
    <col min="7685" max="7685" width="7.28515625" style="9" customWidth="1"/>
    <col min="7686" max="7686" width="6" style="9" customWidth="1"/>
    <col min="7687" max="7692" width="17.5703125" style="9" customWidth="1"/>
    <col min="7693" max="7835" width="20.140625" style="9" customWidth="1"/>
    <col min="7836" max="7875" width="12.42578125" style="9" customWidth="1"/>
    <col min="7876" max="7876" width="20.140625" style="9" customWidth="1"/>
    <col min="7877" max="7877" width="21.42578125" style="9" customWidth="1"/>
    <col min="7878" max="7878" width="22.7109375" style="9" customWidth="1"/>
    <col min="7879" max="7879" width="13.7109375" style="9" customWidth="1"/>
    <col min="7880" max="7880" width="15" style="9" customWidth="1"/>
    <col min="7881" max="7883" width="17.5703125" style="9" customWidth="1"/>
    <col min="7884" max="7884" width="16.28515625" style="9" customWidth="1"/>
    <col min="7885" max="7885" width="15" style="9" customWidth="1"/>
    <col min="7886" max="7887" width="12.42578125" style="9" customWidth="1"/>
    <col min="7888" max="7889" width="17.5703125" style="9" customWidth="1"/>
    <col min="7890" max="7890" width="7.28515625" style="9" customWidth="1"/>
    <col min="7891" max="7891" width="21.42578125" style="9" customWidth="1"/>
    <col min="7892" max="7892" width="17.5703125" style="9" customWidth="1"/>
    <col min="7893" max="7893" width="20.140625" style="9" customWidth="1"/>
    <col min="7894" max="7894" width="16.28515625" style="9" customWidth="1"/>
    <col min="7895" max="7895" width="17.5703125" style="9" customWidth="1"/>
    <col min="7896" max="7896" width="6" style="9" customWidth="1"/>
    <col min="7897" max="7898" width="18.85546875" style="9" customWidth="1"/>
    <col min="7899" max="7900" width="20.140625" style="9" customWidth="1"/>
    <col min="7901" max="7901" width="6" style="9" customWidth="1"/>
    <col min="7902" max="7902" width="12.42578125" style="9" customWidth="1"/>
    <col min="7903" max="7903" width="18.85546875" style="9" customWidth="1"/>
    <col min="7904" max="7905" width="15" style="9" customWidth="1"/>
    <col min="7906" max="7906" width="7.28515625" style="9" customWidth="1"/>
    <col min="7907" max="7907" width="11.140625" style="9" customWidth="1"/>
    <col min="7908" max="7908" width="13.7109375" style="9" customWidth="1"/>
    <col min="7909" max="7909" width="18.85546875" style="9" customWidth="1"/>
    <col min="7910" max="7910" width="17.5703125" style="9" customWidth="1"/>
    <col min="7911" max="7911" width="25.28515625" style="9" customWidth="1"/>
    <col min="7912" max="7912" width="20.140625" style="9" customWidth="1"/>
    <col min="7913" max="7913" width="15" style="9" customWidth="1"/>
    <col min="7914" max="7914" width="17.5703125" style="9" customWidth="1"/>
    <col min="7915" max="7915" width="16.28515625" style="9" customWidth="1"/>
    <col min="7916" max="7917" width="15" style="9" customWidth="1"/>
    <col min="7918" max="7918" width="17.5703125" style="9" customWidth="1"/>
    <col min="7919" max="7919" width="20.140625" style="9" customWidth="1"/>
    <col min="7920" max="7920" width="16.28515625" style="9" customWidth="1"/>
    <col min="7921" max="7922" width="25.28515625" style="9" customWidth="1"/>
    <col min="7923" max="7923" width="18.85546875" style="9" customWidth="1"/>
    <col min="7924" max="7925" width="20.140625" style="9" customWidth="1"/>
    <col min="7926" max="7926" width="11.140625" style="9" customWidth="1"/>
    <col min="7927" max="7927" width="29.140625" style="9" customWidth="1"/>
    <col min="7928" max="7928" width="34.28515625" style="9" customWidth="1"/>
    <col min="7929" max="7930" width="9.85546875" style="9" customWidth="1"/>
    <col min="7931" max="7931" width="17.5703125" style="9" customWidth="1"/>
    <col min="7932" max="7932" width="18.85546875" style="9" customWidth="1"/>
    <col min="7933" max="7933" width="9.85546875" style="9" customWidth="1"/>
    <col min="7934" max="7935" width="6" style="9" customWidth="1"/>
    <col min="7936" max="7936" width="13.7109375" style="9" customWidth="1"/>
    <col min="7937" max="7938" width="15" style="9" customWidth="1"/>
    <col min="7939" max="7939" width="17.5703125" style="9" customWidth="1"/>
    <col min="7940" max="7940" width="9.85546875" style="9" customWidth="1"/>
    <col min="7941" max="7941" width="7.28515625" style="9" customWidth="1"/>
    <col min="7942" max="7942" width="6" style="9" customWidth="1"/>
    <col min="7943" max="7948" width="17.5703125" style="9" customWidth="1"/>
    <col min="7949" max="8091" width="20.140625" style="9" customWidth="1"/>
    <col min="8092" max="8131" width="12.42578125" style="9" customWidth="1"/>
    <col min="8132" max="8132" width="20.140625" style="9" customWidth="1"/>
    <col min="8133" max="8133" width="21.42578125" style="9" customWidth="1"/>
    <col min="8134" max="8134" width="22.7109375" style="9" customWidth="1"/>
    <col min="8135" max="8135" width="13.7109375" style="9" customWidth="1"/>
    <col min="8136" max="8136" width="15" style="9" customWidth="1"/>
    <col min="8137" max="8139" width="17.5703125" style="9" customWidth="1"/>
    <col min="8140" max="8140" width="16.28515625" style="9" customWidth="1"/>
    <col min="8141" max="8141" width="15" style="9" customWidth="1"/>
    <col min="8142" max="8143" width="12.42578125" style="9" customWidth="1"/>
    <col min="8144" max="8145" width="17.5703125" style="9" customWidth="1"/>
    <col min="8146" max="8146" width="7.28515625" style="9" customWidth="1"/>
    <col min="8147" max="8147" width="21.42578125" style="9" customWidth="1"/>
    <col min="8148" max="8148" width="17.5703125" style="9" customWidth="1"/>
    <col min="8149" max="8149" width="20.140625" style="9" customWidth="1"/>
    <col min="8150" max="8150" width="16.28515625" style="9" customWidth="1"/>
    <col min="8151" max="8151" width="17.5703125" style="9" customWidth="1"/>
    <col min="8152" max="8152" width="6" style="9" customWidth="1"/>
    <col min="8153" max="8154" width="18.85546875" style="9" customWidth="1"/>
    <col min="8155" max="8156" width="20.140625" style="9" customWidth="1"/>
    <col min="8157" max="8157" width="6" style="9" customWidth="1"/>
    <col min="8158" max="8158" width="12.42578125" style="9" customWidth="1"/>
    <col min="8159" max="8159" width="18.85546875" style="9" customWidth="1"/>
    <col min="8160" max="8161" width="15" style="9" customWidth="1"/>
    <col min="8162" max="8162" width="7.28515625" style="9" customWidth="1"/>
    <col min="8163" max="8163" width="11.140625" style="9" customWidth="1"/>
    <col min="8164" max="8164" width="13.7109375" style="9" customWidth="1"/>
    <col min="8165" max="8165" width="18.85546875" style="9" customWidth="1"/>
    <col min="8166" max="8166" width="17.5703125" style="9" customWidth="1"/>
    <col min="8167" max="8167" width="25.28515625" style="9" customWidth="1"/>
    <col min="8168" max="8168" width="20.140625" style="9" customWidth="1"/>
    <col min="8169" max="8169" width="15" style="9" customWidth="1"/>
    <col min="8170" max="8170" width="17.5703125" style="9" customWidth="1"/>
    <col min="8171" max="8171" width="16.28515625" style="9" customWidth="1"/>
    <col min="8172" max="8173" width="15" style="9" customWidth="1"/>
    <col min="8174" max="8174" width="17.5703125" style="9" customWidth="1"/>
    <col min="8175" max="8175" width="20.140625" style="9" customWidth="1"/>
    <col min="8176" max="8176" width="16.28515625" style="9" customWidth="1"/>
    <col min="8177" max="8178" width="25.28515625" style="9" customWidth="1"/>
    <col min="8179" max="8179" width="18.85546875" style="9" customWidth="1"/>
    <col min="8180" max="8181" width="20.140625" style="9" customWidth="1"/>
    <col min="8182" max="8182" width="11.140625" style="9" customWidth="1"/>
    <col min="8183" max="8183" width="29.140625" style="9" customWidth="1"/>
    <col min="8184" max="8184" width="34.28515625" style="9" customWidth="1"/>
    <col min="8185" max="8186" width="9.85546875" style="9" customWidth="1"/>
    <col min="8187" max="8187" width="17.5703125" style="9" customWidth="1"/>
    <col min="8188" max="8188" width="18.85546875" style="9" customWidth="1"/>
    <col min="8189" max="8189" width="9.85546875" style="9" customWidth="1"/>
    <col min="8190" max="8191" width="6" style="9" customWidth="1"/>
    <col min="8192" max="8192" width="13.7109375" style="9" customWidth="1"/>
    <col min="8193" max="8194" width="15" style="9" customWidth="1"/>
    <col min="8195" max="8195" width="17.5703125" style="9" customWidth="1"/>
    <col min="8196" max="8196" width="9.85546875" style="9" customWidth="1"/>
    <col min="8197" max="8197" width="7.28515625" style="9" customWidth="1"/>
    <col min="8198" max="8198" width="6" style="9" customWidth="1"/>
    <col min="8199" max="8204" width="17.5703125" style="9" customWidth="1"/>
    <col min="8205" max="8347" width="20.140625" style="9" customWidth="1"/>
    <col min="8348" max="8387" width="12.42578125" style="9" customWidth="1"/>
    <col min="8388" max="8388" width="20.140625" style="9" customWidth="1"/>
    <col min="8389" max="8389" width="21.42578125" style="9" customWidth="1"/>
    <col min="8390" max="8390" width="22.7109375" style="9" customWidth="1"/>
    <col min="8391" max="8391" width="13.7109375" style="9" customWidth="1"/>
    <col min="8392" max="8392" width="15" style="9" customWidth="1"/>
    <col min="8393" max="8395" width="17.5703125" style="9" customWidth="1"/>
    <col min="8396" max="8396" width="16.28515625" style="9" customWidth="1"/>
    <col min="8397" max="8397" width="15" style="9" customWidth="1"/>
    <col min="8398" max="8399" width="12.42578125" style="9" customWidth="1"/>
    <col min="8400" max="8401" width="17.5703125" style="9" customWidth="1"/>
    <col min="8402" max="8402" width="7.28515625" style="9" customWidth="1"/>
    <col min="8403" max="8403" width="21.42578125" style="9" customWidth="1"/>
    <col min="8404" max="8404" width="17.5703125" style="9" customWidth="1"/>
    <col min="8405" max="8405" width="20.140625" style="9" customWidth="1"/>
    <col min="8406" max="8406" width="16.28515625" style="9" customWidth="1"/>
    <col min="8407" max="8407" width="17.5703125" style="9" customWidth="1"/>
    <col min="8408" max="8408" width="6" style="9" customWidth="1"/>
    <col min="8409" max="8410" width="18.85546875" style="9" customWidth="1"/>
    <col min="8411" max="8412" width="20.140625" style="9" customWidth="1"/>
    <col min="8413" max="8413" width="6" style="9" customWidth="1"/>
    <col min="8414" max="8414" width="12.42578125" style="9" customWidth="1"/>
    <col min="8415" max="8415" width="18.85546875" style="9" customWidth="1"/>
    <col min="8416" max="8417" width="15" style="9" customWidth="1"/>
    <col min="8418" max="8418" width="7.28515625" style="9" customWidth="1"/>
    <col min="8419" max="8419" width="11.140625" style="9" customWidth="1"/>
    <col min="8420" max="8420" width="13.7109375" style="9" customWidth="1"/>
    <col min="8421" max="8421" width="18.85546875" style="9" customWidth="1"/>
    <col min="8422" max="8422" width="17.5703125" style="9" customWidth="1"/>
    <col min="8423" max="8423" width="25.28515625" style="9" customWidth="1"/>
    <col min="8424" max="8424" width="20.140625" style="9" customWidth="1"/>
    <col min="8425" max="8425" width="15" style="9" customWidth="1"/>
    <col min="8426" max="8426" width="17.5703125" style="9" customWidth="1"/>
    <col min="8427" max="8427" width="16.28515625" style="9" customWidth="1"/>
    <col min="8428" max="8429" width="15" style="9" customWidth="1"/>
    <col min="8430" max="8430" width="17.5703125" style="9" customWidth="1"/>
    <col min="8431" max="8431" width="20.140625" style="9" customWidth="1"/>
    <col min="8432" max="8432" width="16.28515625" style="9" customWidth="1"/>
    <col min="8433" max="8434" width="25.28515625" style="9" customWidth="1"/>
    <col min="8435" max="8435" width="18.85546875" style="9" customWidth="1"/>
    <col min="8436" max="8437" width="20.140625" style="9" customWidth="1"/>
    <col min="8438" max="8438" width="11.140625" style="9" customWidth="1"/>
    <col min="8439" max="8439" width="29.140625" style="9" customWidth="1"/>
    <col min="8440" max="8440" width="34.28515625" style="9" customWidth="1"/>
    <col min="8441" max="8442" width="9.85546875" style="9" customWidth="1"/>
    <col min="8443" max="8443" width="17.5703125" style="9" customWidth="1"/>
    <col min="8444" max="8444" width="18.85546875" style="9" customWidth="1"/>
    <col min="8445" max="8445" width="9.85546875" style="9" customWidth="1"/>
    <col min="8446" max="8447" width="6" style="9" customWidth="1"/>
    <col min="8448" max="8448" width="13.7109375" style="9" customWidth="1"/>
    <col min="8449" max="8450" width="15" style="9" customWidth="1"/>
    <col min="8451" max="8451" width="17.5703125" style="9" customWidth="1"/>
    <col min="8452" max="8452" width="9.85546875" style="9" customWidth="1"/>
    <col min="8453" max="8453" width="7.28515625" style="9" customWidth="1"/>
    <col min="8454" max="8454" width="6" style="9" customWidth="1"/>
    <col min="8455" max="8460" width="17.5703125" style="9" customWidth="1"/>
    <col min="8461" max="8603" width="20.140625" style="9" customWidth="1"/>
    <col min="8604" max="8643" width="12.42578125" style="9" customWidth="1"/>
    <col min="8644" max="8644" width="20.140625" style="9" customWidth="1"/>
    <col min="8645" max="8645" width="21.42578125" style="9" customWidth="1"/>
    <col min="8646" max="8646" width="22.7109375" style="9" customWidth="1"/>
    <col min="8647" max="8647" width="13.7109375" style="9" customWidth="1"/>
    <col min="8648" max="8648" width="15" style="9" customWidth="1"/>
    <col min="8649" max="8651" width="17.5703125" style="9" customWidth="1"/>
    <col min="8652" max="8652" width="16.28515625" style="9" customWidth="1"/>
    <col min="8653" max="8653" width="15" style="9" customWidth="1"/>
    <col min="8654" max="8655" width="12.42578125" style="9" customWidth="1"/>
    <col min="8656" max="8657" width="17.5703125" style="9" customWidth="1"/>
    <col min="8658" max="8658" width="7.28515625" style="9" customWidth="1"/>
    <col min="8659" max="8659" width="21.42578125" style="9" customWidth="1"/>
    <col min="8660" max="8660" width="17.5703125" style="9" customWidth="1"/>
    <col min="8661" max="8661" width="20.140625" style="9" customWidth="1"/>
    <col min="8662" max="8662" width="16.28515625" style="9" customWidth="1"/>
    <col min="8663" max="8663" width="17.5703125" style="9" customWidth="1"/>
    <col min="8664" max="8664" width="6" style="9" customWidth="1"/>
    <col min="8665" max="8666" width="18.85546875" style="9" customWidth="1"/>
    <col min="8667" max="8668" width="20.140625" style="9" customWidth="1"/>
    <col min="8669" max="8669" width="6" style="9" customWidth="1"/>
    <col min="8670" max="8670" width="12.42578125" style="9" customWidth="1"/>
    <col min="8671" max="8671" width="18.85546875" style="9" customWidth="1"/>
    <col min="8672" max="8673" width="15" style="9" customWidth="1"/>
    <col min="8674" max="8674" width="7.28515625" style="9" customWidth="1"/>
    <col min="8675" max="8675" width="11.140625" style="9" customWidth="1"/>
    <col min="8676" max="8676" width="13.7109375" style="9" customWidth="1"/>
    <col min="8677" max="8677" width="18.85546875" style="9" customWidth="1"/>
    <col min="8678" max="8678" width="17.5703125" style="9" customWidth="1"/>
    <col min="8679" max="8679" width="25.28515625" style="9" customWidth="1"/>
    <col min="8680" max="8680" width="20.140625" style="9" customWidth="1"/>
    <col min="8681" max="8681" width="15" style="9" customWidth="1"/>
    <col min="8682" max="8682" width="17.5703125" style="9" customWidth="1"/>
    <col min="8683" max="8683" width="16.28515625" style="9" customWidth="1"/>
    <col min="8684" max="8685" width="15" style="9" customWidth="1"/>
    <col min="8686" max="8686" width="17.5703125" style="9" customWidth="1"/>
    <col min="8687" max="8687" width="20.140625" style="9" customWidth="1"/>
    <col min="8688" max="8688" width="16.28515625" style="9" customWidth="1"/>
    <col min="8689" max="8690" width="25.28515625" style="9" customWidth="1"/>
    <col min="8691" max="8691" width="18.85546875" style="9" customWidth="1"/>
    <col min="8692" max="8693" width="20.140625" style="9" customWidth="1"/>
    <col min="8694" max="8694" width="11.140625" style="9" customWidth="1"/>
    <col min="8695" max="8695" width="29.140625" style="9" customWidth="1"/>
    <col min="8696" max="8696" width="34.28515625" style="9" customWidth="1"/>
    <col min="8697" max="8698" width="9.85546875" style="9" customWidth="1"/>
    <col min="8699" max="8699" width="17.5703125" style="9" customWidth="1"/>
    <col min="8700" max="8700" width="18.85546875" style="9" customWidth="1"/>
    <col min="8701" max="8701" width="9.85546875" style="9" customWidth="1"/>
    <col min="8702" max="8703" width="6" style="9" customWidth="1"/>
    <col min="8704" max="8704" width="13.7109375" style="9" customWidth="1"/>
    <col min="8705" max="8706" width="15" style="9" customWidth="1"/>
    <col min="8707" max="8707" width="17.5703125" style="9" customWidth="1"/>
    <col min="8708" max="8708" width="9.85546875" style="9" customWidth="1"/>
    <col min="8709" max="8709" width="7.28515625" style="9" customWidth="1"/>
    <col min="8710" max="8710" width="6" style="9" customWidth="1"/>
    <col min="8711" max="8716" width="17.5703125" style="9" customWidth="1"/>
    <col min="8717" max="8859" width="20.140625" style="9" customWidth="1"/>
    <col min="8860" max="8899" width="12.42578125" style="9" customWidth="1"/>
    <col min="8900" max="8900" width="20.140625" style="9" customWidth="1"/>
    <col min="8901" max="8901" width="21.42578125" style="9" customWidth="1"/>
    <col min="8902" max="8902" width="22.7109375" style="9" customWidth="1"/>
    <col min="8903" max="8903" width="13.7109375" style="9" customWidth="1"/>
    <col min="8904" max="8904" width="15" style="9" customWidth="1"/>
    <col min="8905" max="8907" width="17.5703125" style="9" customWidth="1"/>
    <col min="8908" max="8908" width="16.28515625" style="9" customWidth="1"/>
    <col min="8909" max="8909" width="15" style="9" customWidth="1"/>
    <col min="8910" max="8911" width="12.42578125" style="9" customWidth="1"/>
    <col min="8912" max="8913" width="17.5703125" style="9" customWidth="1"/>
    <col min="8914" max="8914" width="7.28515625" style="9" customWidth="1"/>
    <col min="8915" max="8915" width="21.42578125" style="9" customWidth="1"/>
    <col min="8916" max="8916" width="17.5703125" style="9" customWidth="1"/>
    <col min="8917" max="8917" width="20.140625" style="9" customWidth="1"/>
    <col min="8918" max="8918" width="16.28515625" style="9" customWidth="1"/>
    <col min="8919" max="8919" width="17.5703125" style="9" customWidth="1"/>
    <col min="8920" max="8920" width="6" style="9" customWidth="1"/>
    <col min="8921" max="8922" width="18.85546875" style="9" customWidth="1"/>
    <col min="8923" max="8924" width="20.140625" style="9" customWidth="1"/>
    <col min="8925" max="8925" width="6" style="9" customWidth="1"/>
    <col min="8926" max="8926" width="12.42578125" style="9" customWidth="1"/>
    <col min="8927" max="8927" width="18.85546875" style="9" customWidth="1"/>
    <col min="8928" max="8929" width="15" style="9" customWidth="1"/>
    <col min="8930" max="8930" width="7.28515625" style="9" customWidth="1"/>
    <col min="8931" max="8931" width="11.140625" style="9" customWidth="1"/>
    <col min="8932" max="8932" width="13.7109375" style="9" customWidth="1"/>
    <col min="8933" max="8933" width="18.85546875" style="9" customWidth="1"/>
    <col min="8934" max="8934" width="17.5703125" style="9" customWidth="1"/>
    <col min="8935" max="8935" width="25.28515625" style="9" customWidth="1"/>
    <col min="8936" max="8936" width="20.140625" style="9" customWidth="1"/>
    <col min="8937" max="8937" width="15" style="9" customWidth="1"/>
    <col min="8938" max="8938" width="17.5703125" style="9" customWidth="1"/>
    <col min="8939" max="8939" width="16.28515625" style="9" customWidth="1"/>
    <col min="8940" max="8941" width="15" style="9" customWidth="1"/>
    <col min="8942" max="8942" width="17.5703125" style="9" customWidth="1"/>
    <col min="8943" max="8943" width="20.140625" style="9" customWidth="1"/>
    <col min="8944" max="8944" width="16.28515625" style="9" customWidth="1"/>
    <col min="8945" max="8946" width="25.28515625" style="9" customWidth="1"/>
    <col min="8947" max="8947" width="18.85546875" style="9" customWidth="1"/>
    <col min="8948" max="8949" width="20.140625" style="9" customWidth="1"/>
    <col min="8950" max="8950" width="11.140625" style="9" customWidth="1"/>
    <col min="8951" max="8951" width="29.140625" style="9" customWidth="1"/>
    <col min="8952" max="8952" width="34.28515625" style="9" customWidth="1"/>
    <col min="8953" max="8954" width="9.85546875" style="9" customWidth="1"/>
    <col min="8955" max="8955" width="17.5703125" style="9" customWidth="1"/>
    <col min="8956" max="8956" width="18.85546875" style="9" customWidth="1"/>
    <col min="8957" max="8957" width="9.85546875" style="9" customWidth="1"/>
    <col min="8958" max="8959" width="6" style="9" customWidth="1"/>
    <col min="8960" max="8960" width="13.7109375" style="9" customWidth="1"/>
    <col min="8961" max="8962" width="15" style="9" customWidth="1"/>
    <col min="8963" max="8963" width="17.5703125" style="9" customWidth="1"/>
    <col min="8964" max="8964" width="9.85546875" style="9" customWidth="1"/>
    <col min="8965" max="8965" width="7.28515625" style="9" customWidth="1"/>
    <col min="8966" max="8966" width="6" style="9" customWidth="1"/>
    <col min="8967" max="8972" width="17.5703125" style="9" customWidth="1"/>
    <col min="8973" max="9115" width="20.140625" style="9" customWidth="1"/>
    <col min="9116" max="9155" width="12.42578125" style="9" customWidth="1"/>
    <col min="9156" max="9156" width="20.140625" style="9" customWidth="1"/>
    <col min="9157" max="9157" width="21.42578125" style="9" customWidth="1"/>
    <col min="9158" max="9158" width="22.7109375" style="9" customWidth="1"/>
    <col min="9159" max="9159" width="13.7109375" style="9" customWidth="1"/>
    <col min="9160" max="9160" width="15" style="9" customWidth="1"/>
    <col min="9161" max="9163" width="17.5703125" style="9" customWidth="1"/>
    <col min="9164" max="9164" width="16.28515625" style="9" customWidth="1"/>
    <col min="9165" max="9165" width="15" style="9" customWidth="1"/>
    <col min="9166" max="9167" width="12.42578125" style="9" customWidth="1"/>
    <col min="9168" max="9169" width="17.5703125" style="9" customWidth="1"/>
    <col min="9170" max="9170" width="7.28515625" style="9" customWidth="1"/>
    <col min="9171" max="9171" width="21.42578125" style="9" customWidth="1"/>
    <col min="9172" max="9172" width="17.5703125" style="9" customWidth="1"/>
    <col min="9173" max="9173" width="20.140625" style="9" customWidth="1"/>
    <col min="9174" max="9174" width="16.28515625" style="9" customWidth="1"/>
    <col min="9175" max="9175" width="17.5703125" style="9" customWidth="1"/>
    <col min="9176" max="9176" width="6" style="9" customWidth="1"/>
    <col min="9177" max="9178" width="18.85546875" style="9" customWidth="1"/>
    <col min="9179" max="9180" width="20.140625" style="9" customWidth="1"/>
    <col min="9181" max="9181" width="6" style="9" customWidth="1"/>
    <col min="9182" max="9182" width="12.42578125" style="9" customWidth="1"/>
    <col min="9183" max="9183" width="18.85546875" style="9" customWidth="1"/>
    <col min="9184" max="9185" width="15" style="9" customWidth="1"/>
    <col min="9186" max="9186" width="7.28515625" style="9" customWidth="1"/>
    <col min="9187" max="9187" width="11.140625" style="9" customWidth="1"/>
    <col min="9188" max="9188" width="13.7109375" style="9" customWidth="1"/>
    <col min="9189" max="9189" width="18.85546875" style="9" customWidth="1"/>
    <col min="9190" max="9190" width="17.5703125" style="9" customWidth="1"/>
    <col min="9191" max="9191" width="25.28515625" style="9" customWidth="1"/>
    <col min="9192" max="9192" width="20.140625" style="9" customWidth="1"/>
    <col min="9193" max="9193" width="15" style="9" customWidth="1"/>
    <col min="9194" max="9194" width="17.5703125" style="9" customWidth="1"/>
    <col min="9195" max="9195" width="16.28515625" style="9" customWidth="1"/>
    <col min="9196" max="9197" width="15" style="9" customWidth="1"/>
    <col min="9198" max="9198" width="17.5703125" style="9" customWidth="1"/>
    <col min="9199" max="9199" width="20.140625" style="9" customWidth="1"/>
    <col min="9200" max="9200" width="16.28515625" style="9" customWidth="1"/>
    <col min="9201" max="9202" width="25.28515625" style="9" customWidth="1"/>
    <col min="9203" max="9203" width="18.85546875" style="9" customWidth="1"/>
    <col min="9204" max="9205" width="20.140625" style="9" customWidth="1"/>
    <col min="9206" max="9206" width="11.140625" style="9" customWidth="1"/>
    <col min="9207" max="9207" width="29.140625" style="9" customWidth="1"/>
    <col min="9208" max="9208" width="34.28515625" style="9" customWidth="1"/>
    <col min="9209" max="9210" width="9.85546875" style="9" customWidth="1"/>
    <col min="9211" max="9211" width="17.5703125" style="9" customWidth="1"/>
    <col min="9212" max="9212" width="18.85546875" style="9" customWidth="1"/>
    <col min="9213" max="9213" width="9.85546875" style="9" customWidth="1"/>
    <col min="9214" max="9215" width="6" style="9" customWidth="1"/>
    <col min="9216" max="9216" width="13.7109375" style="9" customWidth="1"/>
    <col min="9217" max="9218" width="15" style="9" customWidth="1"/>
    <col min="9219" max="9219" width="17.5703125" style="9" customWidth="1"/>
    <col min="9220" max="9220" width="9.85546875" style="9" customWidth="1"/>
    <col min="9221" max="9221" width="7.28515625" style="9" customWidth="1"/>
    <col min="9222" max="9222" width="6" style="9" customWidth="1"/>
    <col min="9223" max="9228" width="17.5703125" style="9" customWidth="1"/>
    <col min="9229" max="9371" width="20.140625" style="9" customWidth="1"/>
    <col min="9372" max="9411" width="12.42578125" style="9" customWidth="1"/>
    <col min="9412" max="9412" width="20.140625" style="9" customWidth="1"/>
    <col min="9413" max="9413" width="21.42578125" style="9" customWidth="1"/>
    <col min="9414" max="9414" width="22.7109375" style="9" customWidth="1"/>
    <col min="9415" max="9415" width="13.7109375" style="9" customWidth="1"/>
    <col min="9416" max="9416" width="15" style="9" customWidth="1"/>
    <col min="9417" max="9419" width="17.5703125" style="9" customWidth="1"/>
    <col min="9420" max="9420" width="16.28515625" style="9" customWidth="1"/>
    <col min="9421" max="9421" width="15" style="9" customWidth="1"/>
    <col min="9422" max="9423" width="12.42578125" style="9" customWidth="1"/>
    <col min="9424" max="9425" width="17.5703125" style="9" customWidth="1"/>
    <col min="9426" max="9426" width="7.28515625" style="9" customWidth="1"/>
    <col min="9427" max="9427" width="21.42578125" style="9" customWidth="1"/>
    <col min="9428" max="9428" width="17.5703125" style="9" customWidth="1"/>
    <col min="9429" max="9429" width="20.140625" style="9" customWidth="1"/>
    <col min="9430" max="9430" width="16.28515625" style="9" customWidth="1"/>
    <col min="9431" max="9431" width="17.5703125" style="9" customWidth="1"/>
    <col min="9432" max="9432" width="6" style="9" customWidth="1"/>
    <col min="9433" max="9434" width="18.85546875" style="9" customWidth="1"/>
    <col min="9435" max="9436" width="20.140625" style="9" customWidth="1"/>
    <col min="9437" max="9437" width="6" style="9" customWidth="1"/>
    <col min="9438" max="9438" width="12.42578125" style="9" customWidth="1"/>
    <col min="9439" max="9439" width="18.85546875" style="9" customWidth="1"/>
    <col min="9440" max="9441" width="15" style="9" customWidth="1"/>
    <col min="9442" max="9442" width="7.28515625" style="9" customWidth="1"/>
    <col min="9443" max="9443" width="11.140625" style="9" customWidth="1"/>
    <col min="9444" max="9444" width="13.7109375" style="9" customWidth="1"/>
    <col min="9445" max="9445" width="18.85546875" style="9" customWidth="1"/>
    <col min="9446" max="9446" width="17.5703125" style="9" customWidth="1"/>
    <col min="9447" max="9447" width="25.28515625" style="9" customWidth="1"/>
    <col min="9448" max="9448" width="20.140625" style="9" customWidth="1"/>
    <col min="9449" max="9449" width="15" style="9" customWidth="1"/>
    <col min="9450" max="9450" width="17.5703125" style="9" customWidth="1"/>
    <col min="9451" max="9451" width="16.28515625" style="9" customWidth="1"/>
    <col min="9452" max="9453" width="15" style="9" customWidth="1"/>
    <col min="9454" max="9454" width="17.5703125" style="9" customWidth="1"/>
    <col min="9455" max="9455" width="20.140625" style="9" customWidth="1"/>
    <col min="9456" max="9456" width="16.28515625" style="9" customWidth="1"/>
    <col min="9457" max="9458" width="25.28515625" style="9" customWidth="1"/>
    <col min="9459" max="9459" width="18.85546875" style="9" customWidth="1"/>
    <col min="9460" max="9461" width="20.140625" style="9" customWidth="1"/>
    <col min="9462" max="9462" width="11.140625" style="9" customWidth="1"/>
    <col min="9463" max="9463" width="29.140625" style="9" customWidth="1"/>
    <col min="9464" max="9464" width="34.28515625" style="9" customWidth="1"/>
    <col min="9465" max="9466" width="9.85546875" style="9" customWidth="1"/>
    <col min="9467" max="9467" width="17.5703125" style="9" customWidth="1"/>
    <col min="9468" max="9468" width="18.85546875" style="9" customWidth="1"/>
    <col min="9469" max="9469" width="9.85546875" style="9" customWidth="1"/>
    <col min="9470" max="9471" width="6" style="9" customWidth="1"/>
    <col min="9472" max="9472" width="13.7109375" style="9" customWidth="1"/>
    <col min="9473" max="9474" width="15" style="9" customWidth="1"/>
    <col min="9475" max="9475" width="17.5703125" style="9" customWidth="1"/>
    <col min="9476" max="9476" width="9.85546875" style="9" customWidth="1"/>
    <col min="9477" max="9477" width="7.28515625" style="9" customWidth="1"/>
    <col min="9478" max="9478" width="6" style="9" customWidth="1"/>
    <col min="9479" max="9484" width="17.5703125" style="9" customWidth="1"/>
    <col min="9485" max="9627" width="20.140625" style="9" customWidth="1"/>
    <col min="9628" max="9667" width="12.42578125" style="9" customWidth="1"/>
    <col min="9668" max="9668" width="20.140625" style="9" customWidth="1"/>
    <col min="9669" max="9669" width="21.42578125" style="9" customWidth="1"/>
    <col min="9670" max="9670" width="22.7109375" style="9" customWidth="1"/>
    <col min="9671" max="9671" width="13.7109375" style="9" customWidth="1"/>
    <col min="9672" max="9672" width="15" style="9" customWidth="1"/>
    <col min="9673" max="9675" width="17.5703125" style="9" customWidth="1"/>
    <col min="9676" max="9676" width="16.28515625" style="9" customWidth="1"/>
    <col min="9677" max="9677" width="15" style="9" customWidth="1"/>
    <col min="9678" max="9679" width="12.42578125" style="9" customWidth="1"/>
    <col min="9680" max="9681" width="17.5703125" style="9" customWidth="1"/>
    <col min="9682" max="9682" width="7.28515625" style="9" customWidth="1"/>
    <col min="9683" max="9683" width="21.42578125" style="9" customWidth="1"/>
    <col min="9684" max="9684" width="17.5703125" style="9" customWidth="1"/>
    <col min="9685" max="9685" width="20.140625" style="9" customWidth="1"/>
    <col min="9686" max="9686" width="16.28515625" style="9" customWidth="1"/>
    <col min="9687" max="9687" width="17.5703125" style="9" customWidth="1"/>
    <col min="9688" max="9688" width="6" style="9" customWidth="1"/>
    <col min="9689" max="9690" width="18.85546875" style="9" customWidth="1"/>
    <col min="9691" max="9692" width="20.140625" style="9" customWidth="1"/>
    <col min="9693" max="9693" width="6" style="9" customWidth="1"/>
    <col min="9694" max="9694" width="12.42578125" style="9" customWidth="1"/>
    <col min="9695" max="9695" width="18.85546875" style="9" customWidth="1"/>
    <col min="9696" max="9697" width="15" style="9" customWidth="1"/>
    <col min="9698" max="9698" width="7.28515625" style="9" customWidth="1"/>
    <col min="9699" max="9699" width="11.140625" style="9" customWidth="1"/>
    <col min="9700" max="9700" width="13.7109375" style="9" customWidth="1"/>
    <col min="9701" max="9701" width="18.85546875" style="9" customWidth="1"/>
    <col min="9702" max="9702" width="17.5703125" style="9" customWidth="1"/>
    <col min="9703" max="9703" width="25.28515625" style="9" customWidth="1"/>
    <col min="9704" max="9704" width="20.140625" style="9" customWidth="1"/>
    <col min="9705" max="9705" width="15" style="9" customWidth="1"/>
    <col min="9706" max="9706" width="17.5703125" style="9" customWidth="1"/>
    <col min="9707" max="9707" width="16.28515625" style="9" customWidth="1"/>
    <col min="9708" max="9709" width="15" style="9" customWidth="1"/>
    <col min="9710" max="9710" width="17.5703125" style="9" customWidth="1"/>
    <col min="9711" max="9711" width="20.140625" style="9" customWidth="1"/>
    <col min="9712" max="9712" width="16.28515625" style="9" customWidth="1"/>
    <col min="9713" max="9714" width="25.28515625" style="9" customWidth="1"/>
    <col min="9715" max="9715" width="18.85546875" style="9" customWidth="1"/>
    <col min="9716" max="9717" width="20.140625" style="9" customWidth="1"/>
    <col min="9718" max="9718" width="11.140625" style="9" customWidth="1"/>
    <col min="9719" max="9719" width="29.140625" style="9" customWidth="1"/>
    <col min="9720" max="9720" width="34.28515625" style="9" customWidth="1"/>
    <col min="9721" max="9722" width="9.85546875" style="9" customWidth="1"/>
    <col min="9723" max="9723" width="17.5703125" style="9" customWidth="1"/>
    <col min="9724" max="9724" width="18.85546875" style="9" customWidth="1"/>
    <col min="9725" max="9725" width="9.85546875" style="9" customWidth="1"/>
    <col min="9726" max="9727" width="6" style="9" customWidth="1"/>
    <col min="9728" max="9728" width="13.7109375" style="9" customWidth="1"/>
    <col min="9729" max="9730" width="15" style="9" customWidth="1"/>
    <col min="9731" max="9731" width="17.5703125" style="9" customWidth="1"/>
    <col min="9732" max="9732" width="9.85546875" style="9" customWidth="1"/>
    <col min="9733" max="9733" width="7.28515625" style="9" customWidth="1"/>
    <col min="9734" max="9734" width="6" style="9" customWidth="1"/>
    <col min="9735" max="9740" width="17.5703125" style="9" customWidth="1"/>
    <col min="9741" max="9883" width="20.140625" style="9" customWidth="1"/>
    <col min="9884" max="9923" width="12.42578125" style="9" customWidth="1"/>
    <col min="9924" max="9924" width="20.140625" style="9" customWidth="1"/>
    <col min="9925" max="9925" width="21.42578125" style="9" customWidth="1"/>
    <col min="9926" max="9926" width="22.7109375" style="9" customWidth="1"/>
    <col min="9927" max="9927" width="13.7109375" style="9" customWidth="1"/>
    <col min="9928" max="9928" width="15" style="9" customWidth="1"/>
    <col min="9929" max="9931" width="17.5703125" style="9" customWidth="1"/>
    <col min="9932" max="9932" width="16.28515625" style="9" customWidth="1"/>
    <col min="9933" max="9933" width="15" style="9" customWidth="1"/>
    <col min="9934" max="9935" width="12.42578125" style="9" customWidth="1"/>
    <col min="9936" max="9937" width="17.5703125" style="9" customWidth="1"/>
    <col min="9938" max="9938" width="7.28515625" style="9" customWidth="1"/>
    <col min="9939" max="9939" width="21.42578125" style="9" customWidth="1"/>
    <col min="9940" max="9940" width="17.5703125" style="9" customWidth="1"/>
    <col min="9941" max="9941" width="20.140625" style="9" customWidth="1"/>
    <col min="9942" max="9942" width="16.28515625" style="9" customWidth="1"/>
    <col min="9943" max="9943" width="17.5703125" style="9" customWidth="1"/>
    <col min="9944" max="9944" width="6" style="9" customWidth="1"/>
    <col min="9945" max="9946" width="18.85546875" style="9" customWidth="1"/>
    <col min="9947" max="9948" width="20.140625" style="9" customWidth="1"/>
    <col min="9949" max="9949" width="6" style="9" customWidth="1"/>
    <col min="9950" max="9950" width="12.42578125" style="9" customWidth="1"/>
    <col min="9951" max="9951" width="18.85546875" style="9" customWidth="1"/>
    <col min="9952" max="9953" width="15" style="9" customWidth="1"/>
    <col min="9954" max="9954" width="7.28515625" style="9" customWidth="1"/>
    <col min="9955" max="9955" width="11.140625" style="9" customWidth="1"/>
    <col min="9956" max="9956" width="13.7109375" style="9" customWidth="1"/>
    <col min="9957" max="9957" width="18.85546875" style="9" customWidth="1"/>
    <col min="9958" max="9958" width="17.5703125" style="9" customWidth="1"/>
    <col min="9959" max="9959" width="25.28515625" style="9" customWidth="1"/>
    <col min="9960" max="9960" width="20.140625" style="9" customWidth="1"/>
    <col min="9961" max="9961" width="15" style="9" customWidth="1"/>
    <col min="9962" max="9962" width="17.5703125" style="9" customWidth="1"/>
    <col min="9963" max="9963" width="16.28515625" style="9" customWidth="1"/>
    <col min="9964" max="9965" width="15" style="9" customWidth="1"/>
    <col min="9966" max="9966" width="17.5703125" style="9" customWidth="1"/>
    <col min="9967" max="9967" width="20.140625" style="9" customWidth="1"/>
    <col min="9968" max="9968" width="16.28515625" style="9" customWidth="1"/>
    <col min="9969" max="9970" width="25.28515625" style="9" customWidth="1"/>
    <col min="9971" max="9971" width="18.85546875" style="9" customWidth="1"/>
    <col min="9972" max="9973" width="20.140625" style="9" customWidth="1"/>
    <col min="9974" max="9974" width="11.140625" style="9" customWidth="1"/>
    <col min="9975" max="9975" width="29.140625" style="9" customWidth="1"/>
    <col min="9976" max="9976" width="34.28515625" style="9" customWidth="1"/>
    <col min="9977" max="9978" width="9.85546875" style="9" customWidth="1"/>
    <col min="9979" max="9979" width="17.5703125" style="9" customWidth="1"/>
    <col min="9980" max="9980" width="18.85546875" style="9" customWidth="1"/>
    <col min="9981" max="9981" width="9.85546875" style="9" customWidth="1"/>
    <col min="9982" max="9983" width="6" style="9" customWidth="1"/>
    <col min="9984" max="9984" width="13.7109375" style="9" customWidth="1"/>
    <col min="9985" max="9986" width="15" style="9" customWidth="1"/>
    <col min="9987" max="9987" width="17.5703125" style="9" customWidth="1"/>
    <col min="9988" max="9988" width="9.85546875" style="9" customWidth="1"/>
    <col min="9989" max="9989" width="7.28515625" style="9" customWidth="1"/>
    <col min="9990" max="9990" width="6" style="9" customWidth="1"/>
    <col min="9991" max="9996" width="17.5703125" style="9" customWidth="1"/>
    <col min="9997" max="10139" width="20.140625" style="9" customWidth="1"/>
    <col min="10140" max="10179" width="12.42578125" style="9" customWidth="1"/>
    <col min="10180" max="10180" width="20.140625" style="9" customWidth="1"/>
    <col min="10181" max="10181" width="21.42578125" style="9" customWidth="1"/>
    <col min="10182" max="10182" width="22.7109375" style="9" customWidth="1"/>
    <col min="10183" max="10183" width="13.7109375" style="9" customWidth="1"/>
    <col min="10184" max="10184" width="15" style="9" customWidth="1"/>
    <col min="10185" max="10187" width="17.5703125" style="9" customWidth="1"/>
    <col min="10188" max="10188" width="16.28515625" style="9" customWidth="1"/>
    <col min="10189" max="10189" width="15" style="9" customWidth="1"/>
    <col min="10190" max="10191" width="12.42578125" style="9" customWidth="1"/>
    <col min="10192" max="10193" width="17.5703125" style="9" customWidth="1"/>
    <col min="10194" max="10194" width="7.28515625" style="9" customWidth="1"/>
    <col min="10195" max="10195" width="21.42578125" style="9" customWidth="1"/>
    <col min="10196" max="10196" width="17.5703125" style="9" customWidth="1"/>
    <col min="10197" max="10197" width="20.140625" style="9" customWidth="1"/>
    <col min="10198" max="10198" width="16.28515625" style="9" customWidth="1"/>
    <col min="10199" max="10199" width="17.5703125" style="9" customWidth="1"/>
    <col min="10200" max="10200" width="6" style="9" customWidth="1"/>
    <col min="10201" max="10202" width="18.85546875" style="9" customWidth="1"/>
    <col min="10203" max="10204" width="20.140625" style="9" customWidth="1"/>
    <col min="10205" max="10205" width="6" style="9" customWidth="1"/>
    <col min="10206" max="10206" width="12.42578125" style="9" customWidth="1"/>
    <col min="10207" max="10207" width="18.85546875" style="9" customWidth="1"/>
    <col min="10208" max="10209" width="15" style="9" customWidth="1"/>
    <col min="10210" max="10210" width="7.28515625" style="9" customWidth="1"/>
    <col min="10211" max="10211" width="11.140625" style="9" customWidth="1"/>
    <col min="10212" max="10212" width="13.7109375" style="9" customWidth="1"/>
    <col min="10213" max="10213" width="18.85546875" style="9" customWidth="1"/>
    <col min="10214" max="10214" width="17.5703125" style="9" customWidth="1"/>
    <col min="10215" max="10215" width="25.28515625" style="9" customWidth="1"/>
    <col min="10216" max="10216" width="20.140625" style="9" customWidth="1"/>
    <col min="10217" max="10217" width="15" style="9" customWidth="1"/>
    <col min="10218" max="10218" width="17.5703125" style="9" customWidth="1"/>
    <col min="10219" max="10219" width="16.28515625" style="9" customWidth="1"/>
    <col min="10220" max="10221" width="15" style="9" customWidth="1"/>
    <col min="10222" max="10222" width="17.5703125" style="9" customWidth="1"/>
    <col min="10223" max="10223" width="20.140625" style="9" customWidth="1"/>
    <col min="10224" max="10224" width="16.28515625" style="9" customWidth="1"/>
    <col min="10225" max="10226" width="25.28515625" style="9" customWidth="1"/>
    <col min="10227" max="10227" width="18.85546875" style="9" customWidth="1"/>
    <col min="10228" max="10229" width="20.140625" style="9" customWidth="1"/>
    <col min="10230" max="10230" width="11.140625" style="9" customWidth="1"/>
    <col min="10231" max="10231" width="29.140625" style="9" customWidth="1"/>
    <col min="10232" max="10232" width="34.28515625" style="9" customWidth="1"/>
    <col min="10233" max="10234" width="9.85546875" style="9" customWidth="1"/>
    <col min="10235" max="10235" width="17.5703125" style="9" customWidth="1"/>
    <col min="10236" max="10236" width="18.85546875" style="9" customWidth="1"/>
    <col min="10237" max="10237" width="9.85546875" style="9" customWidth="1"/>
    <col min="10238" max="10239" width="6" style="9" customWidth="1"/>
    <col min="10240" max="10240" width="13.7109375" style="9" customWidth="1"/>
    <col min="10241" max="10242" width="15" style="9" customWidth="1"/>
    <col min="10243" max="10243" width="17.5703125" style="9" customWidth="1"/>
    <col min="10244" max="10244" width="9.85546875" style="9" customWidth="1"/>
    <col min="10245" max="10245" width="7.28515625" style="9" customWidth="1"/>
    <col min="10246" max="10246" width="6" style="9" customWidth="1"/>
    <col min="10247" max="10252" width="17.5703125" style="9" customWidth="1"/>
    <col min="10253" max="10395" width="20.140625" style="9" customWidth="1"/>
    <col min="10396" max="10435" width="12.42578125" style="9" customWidth="1"/>
    <col min="10436" max="10436" width="20.140625" style="9" customWidth="1"/>
    <col min="10437" max="10437" width="21.42578125" style="9" customWidth="1"/>
    <col min="10438" max="10438" width="22.7109375" style="9" customWidth="1"/>
    <col min="10439" max="10439" width="13.7109375" style="9" customWidth="1"/>
    <col min="10440" max="10440" width="15" style="9" customWidth="1"/>
    <col min="10441" max="10443" width="17.5703125" style="9" customWidth="1"/>
    <col min="10444" max="10444" width="16.28515625" style="9" customWidth="1"/>
    <col min="10445" max="10445" width="15" style="9" customWidth="1"/>
    <col min="10446" max="10447" width="12.42578125" style="9" customWidth="1"/>
    <col min="10448" max="10449" width="17.5703125" style="9" customWidth="1"/>
    <col min="10450" max="10450" width="7.28515625" style="9" customWidth="1"/>
    <col min="10451" max="10451" width="21.42578125" style="9" customWidth="1"/>
    <col min="10452" max="10452" width="17.5703125" style="9" customWidth="1"/>
    <col min="10453" max="10453" width="20.140625" style="9" customWidth="1"/>
    <col min="10454" max="10454" width="16.28515625" style="9" customWidth="1"/>
    <col min="10455" max="10455" width="17.5703125" style="9" customWidth="1"/>
    <col min="10456" max="10456" width="6" style="9" customWidth="1"/>
    <col min="10457" max="10458" width="18.85546875" style="9" customWidth="1"/>
    <col min="10459" max="10460" width="20.140625" style="9" customWidth="1"/>
    <col min="10461" max="10461" width="6" style="9" customWidth="1"/>
    <col min="10462" max="10462" width="12.42578125" style="9" customWidth="1"/>
    <col min="10463" max="10463" width="18.85546875" style="9" customWidth="1"/>
    <col min="10464" max="10465" width="15" style="9" customWidth="1"/>
    <col min="10466" max="10466" width="7.28515625" style="9" customWidth="1"/>
    <col min="10467" max="10467" width="11.140625" style="9" customWidth="1"/>
    <col min="10468" max="10468" width="13.7109375" style="9" customWidth="1"/>
    <col min="10469" max="10469" width="18.85546875" style="9" customWidth="1"/>
    <col min="10470" max="10470" width="17.5703125" style="9" customWidth="1"/>
    <col min="10471" max="10471" width="25.28515625" style="9" customWidth="1"/>
    <col min="10472" max="10472" width="20.140625" style="9" customWidth="1"/>
    <col min="10473" max="10473" width="15" style="9" customWidth="1"/>
    <col min="10474" max="10474" width="17.5703125" style="9" customWidth="1"/>
    <col min="10475" max="10475" width="16.28515625" style="9" customWidth="1"/>
    <col min="10476" max="10477" width="15" style="9" customWidth="1"/>
    <col min="10478" max="10478" width="17.5703125" style="9" customWidth="1"/>
    <col min="10479" max="10479" width="20.140625" style="9" customWidth="1"/>
    <col min="10480" max="10480" width="16.28515625" style="9" customWidth="1"/>
    <col min="10481" max="10482" width="25.28515625" style="9" customWidth="1"/>
    <col min="10483" max="10483" width="18.85546875" style="9" customWidth="1"/>
    <col min="10484" max="10485" width="20.140625" style="9" customWidth="1"/>
    <col min="10486" max="10486" width="11.140625" style="9" customWidth="1"/>
    <col min="10487" max="10487" width="29.140625" style="9" customWidth="1"/>
    <col min="10488" max="10488" width="34.28515625" style="9" customWidth="1"/>
    <col min="10489" max="10490" width="9.85546875" style="9" customWidth="1"/>
    <col min="10491" max="10491" width="17.5703125" style="9" customWidth="1"/>
    <col min="10492" max="10492" width="18.85546875" style="9" customWidth="1"/>
    <col min="10493" max="10493" width="9.85546875" style="9" customWidth="1"/>
    <col min="10494" max="10495" width="6" style="9" customWidth="1"/>
    <col min="10496" max="10496" width="13.7109375" style="9" customWidth="1"/>
    <col min="10497" max="10498" width="15" style="9" customWidth="1"/>
    <col min="10499" max="10499" width="17.5703125" style="9" customWidth="1"/>
    <col min="10500" max="10500" width="9.85546875" style="9" customWidth="1"/>
    <col min="10501" max="10501" width="7.28515625" style="9" customWidth="1"/>
    <col min="10502" max="10502" width="6" style="9" customWidth="1"/>
    <col min="10503" max="10508" width="17.5703125" style="9" customWidth="1"/>
    <col min="10509" max="10651" width="20.140625" style="9" customWidth="1"/>
    <col min="10652" max="10691" width="12.42578125" style="9" customWidth="1"/>
    <col min="10692" max="10692" width="20.140625" style="9" customWidth="1"/>
    <col min="10693" max="10693" width="21.42578125" style="9" customWidth="1"/>
    <col min="10694" max="10694" width="22.7109375" style="9" customWidth="1"/>
    <col min="10695" max="10695" width="13.7109375" style="9" customWidth="1"/>
    <col min="10696" max="10696" width="15" style="9" customWidth="1"/>
    <col min="10697" max="10699" width="17.5703125" style="9" customWidth="1"/>
    <col min="10700" max="10700" width="16.28515625" style="9" customWidth="1"/>
    <col min="10701" max="10701" width="15" style="9" customWidth="1"/>
    <col min="10702" max="10703" width="12.42578125" style="9" customWidth="1"/>
    <col min="10704" max="10705" width="17.5703125" style="9" customWidth="1"/>
    <col min="10706" max="10706" width="7.28515625" style="9" customWidth="1"/>
    <col min="10707" max="10707" width="21.42578125" style="9" customWidth="1"/>
    <col min="10708" max="10708" width="17.5703125" style="9" customWidth="1"/>
    <col min="10709" max="10709" width="20.140625" style="9" customWidth="1"/>
    <col min="10710" max="10710" width="16.28515625" style="9" customWidth="1"/>
    <col min="10711" max="10711" width="17.5703125" style="9" customWidth="1"/>
    <col min="10712" max="10712" width="6" style="9" customWidth="1"/>
    <col min="10713" max="10714" width="18.85546875" style="9" customWidth="1"/>
    <col min="10715" max="10716" width="20.140625" style="9" customWidth="1"/>
    <col min="10717" max="10717" width="6" style="9" customWidth="1"/>
    <col min="10718" max="10718" width="12.42578125" style="9" customWidth="1"/>
    <col min="10719" max="10719" width="18.85546875" style="9" customWidth="1"/>
    <col min="10720" max="10721" width="15" style="9" customWidth="1"/>
    <col min="10722" max="10722" width="7.28515625" style="9" customWidth="1"/>
    <col min="10723" max="10723" width="11.140625" style="9" customWidth="1"/>
    <col min="10724" max="10724" width="13.7109375" style="9" customWidth="1"/>
    <col min="10725" max="10725" width="18.85546875" style="9" customWidth="1"/>
    <col min="10726" max="10726" width="17.5703125" style="9" customWidth="1"/>
    <col min="10727" max="10727" width="25.28515625" style="9" customWidth="1"/>
    <col min="10728" max="10728" width="20.140625" style="9" customWidth="1"/>
    <col min="10729" max="10729" width="15" style="9" customWidth="1"/>
    <col min="10730" max="10730" width="17.5703125" style="9" customWidth="1"/>
    <col min="10731" max="10731" width="16.28515625" style="9" customWidth="1"/>
    <col min="10732" max="10733" width="15" style="9" customWidth="1"/>
    <col min="10734" max="10734" width="17.5703125" style="9" customWidth="1"/>
    <col min="10735" max="10735" width="20.140625" style="9" customWidth="1"/>
    <col min="10736" max="10736" width="16.28515625" style="9" customWidth="1"/>
    <col min="10737" max="10738" width="25.28515625" style="9" customWidth="1"/>
    <col min="10739" max="10739" width="18.85546875" style="9" customWidth="1"/>
    <col min="10740" max="10741" width="20.140625" style="9" customWidth="1"/>
    <col min="10742" max="10742" width="11.140625" style="9" customWidth="1"/>
    <col min="10743" max="10743" width="29.140625" style="9" customWidth="1"/>
    <col min="10744" max="10744" width="34.28515625" style="9" customWidth="1"/>
    <col min="10745" max="10746" width="9.85546875" style="9" customWidth="1"/>
    <col min="10747" max="10747" width="17.5703125" style="9" customWidth="1"/>
    <col min="10748" max="10748" width="18.85546875" style="9" customWidth="1"/>
    <col min="10749" max="10749" width="9.85546875" style="9" customWidth="1"/>
    <col min="10750" max="10751" width="6" style="9" customWidth="1"/>
    <col min="10752" max="10752" width="13.7109375" style="9" customWidth="1"/>
    <col min="10753" max="10754" width="15" style="9" customWidth="1"/>
    <col min="10755" max="10755" width="17.5703125" style="9" customWidth="1"/>
    <col min="10756" max="10756" width="9.85546875" style="9" customWidth="1"/>
    <col min="10757" max="10757" width="7.28515625" style="9" customWidth="1"/>
    <col min="10758" max="10758" width="6" style="9" customWidth="1"/>
    <col min="10759" max="10764" width="17.5703125" style="9" customWidth="1"/>
    <col min="10765" max="10907" width="20.140625" style="9" customWidth="1"/>
    <col min="10908" max="10947" width="12.42578125" style="9" customWidth="1"/>
    <col min="10948" max="10948" width="20.140625" style="9" customWidth="1"/>
    <col min="10949" max="10949" width="21.42578125" style="9" customWidth="1"/>
    <col min="10950" max="10950" width="22.7109375" style="9" customWidth="1"/>
    <col min="10951" max="10951" width="13.7109375" style="9" customWidth="1"/>
    <col min="10952" max="10952" width="15" style="9" customWidth="1"/>
    <col min="10953" max="10955" width="17.5703125" style="9" customWidth="1"/>
    <col min="10956" max="10956" width="16.28515625" style="9" customWidth="1"/>
    <col min="10957" max="10957" width="15" style="9" customWidth="1"/>
    <col min="10958" max="10959" width="12.42578125" style="9" customWidth="1"/>
    <col min="10960" max="10961" width="17.5703125" style="9" customWidth="1"/>
    <col min="10962" max="10962" width="7.28515625" style="9" customWidth="1"/>
    <col min="10963" max="10963" width="21.42578125" style="9" customWidth="1"/>
    <col min="10964" max="10964" width="17.5703125" style="9" customWidth="1"/>
    <col min="10965" max="10965" width="20.140625" style="9" customWidth="1"/>
    <col min="10966" max="10966" width="16.28515625" style="9" customWidth="1"/>
    <col min="10967" max="10967" width="17.5703125" style="9" customWidth="1"/>
    <col min="10968" max="10968" width="6" style="9" customWidth="1"/>
    <col min="10969" max="10970" width="18.85546875" style="9" customWidth="1"/>
    <col min="10971" max="10972" width="20.140625" style="9" customWidth="1"/>
    <col min="10973" max="10973" width="6" style="9" customWidth="1"/>
    <col min="10974" max="10974" width="12.42578125" style="9" customWidth="1"/>
    <col min="10975" max="10975" width="18.85546875" style="9" customWidth="1"/>
    <col min="10976" max="10977" width="15" style="9" customWidth="1"/>
    <col min="10978" max="10978" width="7.28515625" style="9" customWidth="1"/>
    <col min="10979" max="10979" width="11.140625" style="9" customWidth="1"/>
    <col min="10980" max="10980" width="13.7109375" style="9" customWidth="1"/>
    <col min="10981" max="10981" width="18.85546875" style="9" customWidth="1"/>
    <col min="10982" max="10982" width="17.5703125" style="9" customWidth="1"/>
    <col min="10983" max="10983" width="25.28515625" style="9" customWidth="1"/>
    <col min="10984" max="10984" width="20.140625" style="9" customWidth="1"/>
    <col min="10985" max="10985" width="15" style="9" customWidth="1"/>
    <col min="10986" max="10986" width="17.5703125" style="9" customWidth="1"/>
    <col min="10987" max="10987" width="16.28515625" style="9" customWidth="1"/>
    <col min="10988" max="10989" width="15" style="9" customWidth="1"/>
    <col min="10990" max="10990" width="17.5703125" style="9" customWidth="1"/>
    <col min="10991" max="10991" width="20.140625" style="9" customWidth="1"/>
    <col min="10992" max="10992" width="16.28515625" style="9" customWidth="1"/>
    <col min="10993" max="10994" width="25.28515625" style="9" customWidth="1"/>
    <col min="10995" max="10995" width="18.85546875" style="9" customWidth="1"/>
    <col min="10996" max="10997" width="20.140625" style="9" customWidth="1"/>
    <col min="10998" max="10998" width="11.140625" style="9" customWidth="1"/>
    <col min="10999" max="10999" width="29.140625" style="9" customWidth="1"/>
    <col min="11000" max="11000" width="34.28515625" style="9" customWidth="1"/>
    <col min="11001" max="11002" width="9.85546875" style="9" customWidth="1"/>
    <col min="11003" max="11003" width="17.5703125" style="9" customWidth="1"/>
    <col min="11004" max="11004" width="18.85546875" style="9" customWidth="1"/>
    <col min="11005" max="11005" width="9.85546875" style="9" customWidth="1"/>
    <col min="11006" max="11007" width="6" style="9" customWidth="1"/>
    <col min="11008" max="11008" width="13.7109375" style="9" customWidth="1"/>
    <col min="11009" max="11010" width="15" style="9" customWidth="1"/>
    <col min="11011" max="11011" width="17.5703125" style="9" customWidth="1"/>
    <col min="11012" max="11012" width="9.85546875" style="9" customWidth="1"/>
    <col min="11013" max="11013" width="7.28515625" style="9" customWidth="1"/>
    <col min="11014" max="11014" width="6" style="9" customWidth="1"/>
    <col min="11015" max="11020" width="17.5703125" style="9" customWidth="1"/>
    <col min="11021" max="11163" width="20.140625" style="9" customWidth="1"/>
    <col min="11164" max="11203" width="12.42578125" style="9" customWidth="1"/>
    <col min="11204" max="11204" width="20.140625" style="9" customWidth="1"/>
    <col min="11205" max="11205" width="21.42578125" style="9" customWidth="1"/>
    <col min="11206" max="11206" width="22.7109375" style="9" customWidth="1"/>
    <col min="11207" max="11207" width="13.7109375" style="9" customWidth="1"/>
    <col min="11208" max="11208" width="15" style="9" customWidth="1"/>
    <col min="11209" max="11211" width="17.5703125" style="9" customWidth="1"/>
    <col min="11212" max="11212" width="16.28515625" style="9" customWidth="1"/>
    <col min="11213" max="11213" width="15" style="9" customWidth="1"/>
    <col min="11214" max="11215" width="12.42578125" style="9" customWidth="1"/>
    <col min="11216" max="11217" width="17.5703125" style="9" customWidth="1"/>
    <col min="11218" max="11218" width="7.28515625" style="9" customWidth="1"/>
    <col min="11219" max="11219" width="21.42578125" style="9" customWidth="1"/>
    <col min="11220" max="11220" width="17.5703125" style="9" customWidth="1"/>
    <col min="11221" max="11221" width="20.140625" style="9" customWidth="1"/>
    <col min="11222" max="11222" width="16.28515625" style="9" customWidth="1"/>
    <col min="11223" max="11223" width="17.5703125" style="9" customWidth="1"/>
    <col min="11224" max="11224" width="6" style="9" customWidth="1"/>
    <col min="11225" max="11226" width="18.85546875" style="9" customWidth="1"/>
    <col min="11227" max="11228" width="20.140625" style="9" customWidth="1"/>
    <col min="11229" max="11229" width="6" style="9" customWidth="1"/>
    <col min="11230" max="11230" width="12.42578125" style="9" customWidth="1"/>
    <col min="11231" max="11231" width="18.85546875" style="9" customWidth="1"/>
    <col min="11232" max="11233" width="15" style="9" customWidth="1"/>
    <col min="11234" max="11234" width="7.28515625" style="9" customWidth="1"/>
    <col min="11235" max="11235" width="11.140625" style="9" customWidth="1"/>
    <col min="11236" max="11236" width="13.7109375" style="9" customWidth="1"/>
    <col min="11237" max="11237" width="18.85546875" style="9" customWidth="1"/>
    <col min="11238" max="11238" width="17.5703125" style="9" customWidth="1"/>
    <col min="11239" max="11239" width="25.28515625" style="9" customWidth="1"/>
    <col min="11240" max="11240" width="20.140625" style="9" customWidth="1"/>
    <col min="11241" max="11241" width="15" style="9" customWidth="1"/>
    <col min="11242" max="11242" width="17.5703125" style="9" customWidth="1"/>
    <col min="11243" max="11243" width="16.28515625" style="9" customWidth="1"/>
    <col min="11244" max="11245" width="15" style="9" customWidth="1"/>
    <col min="11246" max="11246" width="17.5703125" style="9" customWidth="1"/>
    <col min="11247" max="11247" width="20.140625" style="9" customWidth="1"/>
    <col min="11248" max="11248" width="16.28515625" style="9" customWidth="1"/>
    <col min="11249" max="11250" width="25.28515625" style="9" customWidth="1"/>
    <col min="11251" max="11251" width="18.85546875" style="9" customWidth="1"/>
    <col min="11252" max="11253" width="20.140625" style="9" customWidth="1"/>
    <col min="11254" max="11254" width="11.140625" style="9" customWidth="1"/>
    <col min="11255" max="11255" width="29.140625" style="9" customWidth="1"/>
    <col min="11256" max="11256" width="34.28515625" style="9" customWidth="1"/>
    <col min="11257" max="11258" width="9.85546875" style="9" customWidth="1"/>
    <col min="11259" max="11259" width="17.5703125" style="9" customWidth="1"/>
    <col min="11260" max="11260" width="18.85546875" style="9" customWidth="1"/>
    <col min="11261" max="11261" width="9.85546875" style="9" customWidth="1"/>
    <col min="11262" max="11263" width="6" style="9" customWidth="1"/>
    <col min="11264" max="11264" width="13.7109375" style="9" customWidth="1"/>
    <col min="11265" max="11266" width="15" style="9" customWidth="1"/>
    <col min="11267" max="11267" width="17.5703125" style="9" customWidth="1"/>
    <col min="11268" max="11268" width="9.85546875" style="9" customWidth="1"/>
    <col min="11269" max="11269" width="7.28515625" style="9" customWidth="1"/>
    <col min="11270" max="11270" width="6" style="9" customWidth="1"/>
    <col min="11271" max="11276" width="17.5703125" style="9" customWidth="1"/>
    <col min="11277" max="11419" width="20.140625" style="9" customWidth="1"/>
    <col min="11420" max="11459" width="12.42578125" style="9" customWidth="1"/>
    <col min="11460" max="11460" width="20.140625" style="9" customWidth="1"/>
    <col min="11461" max="11461" width="21.42578125" style="9" customWidth="1"/>
    <col min="11462" max="11462" width="22.7109375" style="9" customWidth="1"/>
    <col min="11463" max="11463" width="13.7109375" style="9" customWidth="1"/>
    <col min="11464" max="11464" width="15" style="9" customWidth="1"/>
    <col min="11465" max="11467" width="17.5703125" style="9" customWidth="1"/>
    <col min="11468" max="11468" width="16.28515625" style="9" customWidth="1"/>
    <col min="11469" max="11469" width="15" style="9" customWidth="1"/>
    <col min="11470" max="11471" width="12.42578125" style="9" customWidth="1"/>
    <col min="11472" max="11473" width="17.5703125" style="9" customWidth="1"/>
    <col min="11474" max="11474" width="7.28515625" style="9" customWidth="1"/>
    <col min="11475" max="11475" width="21.42578125" style="9" customWidth="1"/>
    <col min="11476" max="11476" width="17.5703125" style="9" customWidth="1"/>
    <col min="11477" max="11477" width="20.140625" style="9" customWidth="1"/>
    <col min="11478" max="11478" width="16.28515625" style="9" customWidth="1"/>
    <col min="11479" max="11479" width="17.5703125" style="9" customWidth="1"/>
    <col min="11480" max="11480" width="6" style="9" customWidth="1"/>
    <col min="11481" max="11482" width="18.85546875" style="9" customWidth="1"/>
    <col min="11483" max="11484" width="20.140625" style="9" customWidth="1"/>
    <col min="11485" max="11485" width="6" style="9" customWidth="1"/>
    <col min="11486" max="11486" width="12.42578125" style="9" customWidth="1"/>
    <col min="11487" max="11487" width="18.85546875" style="9" customWidth="1"/>
    <col min="11488" max="11489" width="15" style="9" customWidth="1"/>
    <col min="11490" max="11490" width="7.28515625" style="9" customWidth="1"/>
    <col min="11491" max="11491" width="11.140625" style="9" customWidth="1"/>
    <col min="11492" max="11492" width="13.7109375" style="9" customWidth="1"/>
    <col min="11493" max="11493" width="18.85546875" style="9" customWidth="1"/>
    <col min="11494" max="11494" width="17.5703125" style="9" customWidth="1"/>
    <col min="11495" max="11495" width="25.28515625" style="9" customWidth="1"/>
    <col min="11496" max="11496" width="20.140625" style="9" customWidth="1"/>
    <col min="11497" max="11497" width="15" style="9" customWidth="1"/>
    <col min="11498" max="11498" width="17.5703125" style="9" customWidth="1"/>
    <col min="11499" max="11499" width="16.28515625" style="9" customWidth="1"/>
    <col min="11500" max="11501" width="15" style="9" customWidth="1"/>
    <col min="11502" max="11502" width="17.5703125" style="9" customWidth="1"/>
    <col min="11503" max="11503" width="20.140625" style="9" customWidth="1"/>
    <col min="11504" max="11504" width="16.28515625" style="9" customWidth="1"/>
    <col min="11505" max="11506" width="25.28515625" style="9" customWidth="1"/>
    <col min="11507" max="11507" width="18.85546875" style="9" customWidth="1"/>
    <col min="11508" max="11509" width="20.140625" style="9" customWidth="1"/>
    <col min="11510" max="11510" width="11.140625" style="9" customWidth="1"/>
    <col min="11511" max="11511" width="29.140625" style="9" customWidth="1"/>
    <col min="11512" max="11512" width="34.28515625" style="9" customWidth="1"/>
    <col min="11513" max="11514" width="9.85546875" style="9" customWidth="1"/>
    <col min="11515" max="11515" width="17.5703125" style="9" customWidth="1"/>
    <col min="11516" max="11516" width="18.85546875" style="9" customWidth="1"/>
    <col min="11517" max="11517" width="9.85546875" style="9" customWidth="1"/>
    <col min="11518" max="11519" width="6" style="9" customWidth="1"/>
    <col min="11520" max="11520" width="13.7109375" style="9" customWidth="1"/>
    <col min="11521" max="11522" width="15" style="9" customWidth="1"/>
    <col min="11523" max="11523" width="17.5703125" style="9" customWidth="1"/>
    <col min="11524" max="11524" width="9.85546875" style="9" customWidth="1"/>
    <col min="11525" max="11525" width="7.28515625" style="9" customWidth="1"/>
    <col min="11526" max="11526" width="6" style="9" customWidth="1"/>
    <col min="11527" max="11532" width="17.5703125" style="9" customWidth="1"/>
    <col min="11533" max="11675" width="20.140625" style="9" customWidth="1"/>
    <col min="11676" max="11715" width="12.42578125" style="9" customWidth="1"/>
    <col min="11716" max="11716" width="20.140625" style="9" customWidth="1"/>
    <col min="11717" max="11717" width="21.42578125" style="9" customWidth="1"/>
    <col min="11718" max="11718" width="22.7109375" style="9" customWidth="1"/>
    <col min="11719" max="11719" width="13.7109375" style="9" customWidth="1"/>
    <col min="11720" max="11720" width="15" style="9" customWidth="1"/>
    <col min="11721" max="11723" width="17.5703125" style="9" customWidth="1"/>
    <col min="11724" max="11724" width="16.28515625" style="9" customWidth="1"/>
    <col min="11725" max="11725" width="15" style="9" customWidth="1"/>
    <col min="11726" max="11727" width="12.42578125" style="9" customWidth="1"/>
    <col min="11728" max="11729" width="17.5703125" style="9" customWidth="1"/>
    <col min="11730" max="11730" width="7.28515625" style="9" customWidth="1"/>
    <col min="11731" max="11731" width="21.42578125" style="9" customWidth="1"/>
    <col min="11732" max="11732" width="17.5703125" style="9" customWidth="1"/>
    <col min="11733" max="11733" width="20.140625" style="9" customWidth="1"/>
    <col min="11734" max="11734" width="16.28515625" style="9" customWidth="1"/>
    <col min="11735" max="11735" width="17.5703125" style="9" customWidth="1"/>
    <col min="11736" max="11736" width="6" style="9" customWidth="1"/>
    <col min="11737" max="11738" width="18.85546875" style="9" customWidth="1"/>
    <col min="11739" max="11740" width="20.140625" style="9" customWidth="1"/>
    <col min="11741" max="11741" width="6" style="9" customWidth="1"/>
    <col min="11742" max="11742" width="12.42578125" style="9" customWidth="1"/>
    <col min="11743" max="11743" width="18.85546875" style="9" customWidth="1"/>
    <col min="11744" max="11745" width="15" style="9" customWidth="1"/>
    <col min="11746" max="11746" width="7.28515625" style="9" customWidth="1"/>
    <col min="11747" max="11747" width="11.140625" style="9" customWidth="1"/>
    <col min="11748" max="11748" width="13.7109375" style="9" customWidth="1"/>
    <col min="11749" max="11749" width="18.85546875" style="9" customWidth="1"/>
    <col min="11750" max="11750" width="17.5703125" style="9" customWidth="1"/>
    <col min="11751" max="11751" width="25.28515625" style="9" customWidth="1"/>
    <col min="11752" max="11752" width="20.140625" style="9" customWidth="1"/>
    <col min="11753" max="11753" width="15" style="9" customWidth="1"/>
    <col min="11754" max="11754" width="17.5703125" style="9" customWidth="1"/>
    <col min="11755" max="11755" width="16.28515625" style="9" customWidth="1"/>
    <col min="11756" max="11757" width="15" style="9" customWidth="1"/>
    <col min="11758" max="11758" width="17.5703125" style="9" customWidth="1"/>
    <col min="11759" max="11759" width="20.140625" style="9" customWidth="1"/>
    <col min="11760" max="11760" width="16.28515625" style="9" customWidth="1"/>
    <col min="11761" max="11762" width="25.28515625" style="9" customWidth="1"/>
    <col min="11763" max="11763" width="18.85546875" style="9" customWidth="1"/>
    <col min="11764" max="11765" width="20.140625" style="9" customWidth="1"/>
    <col min="11766" max="11766" width="11.140625" style="9" customWidth="1"/>
    <col min="11767" max="11767" width="29.140625" style="9" customWidth="1"/>
    <col min="11768" max="11768" width="34.28515625" style="9" customWidth="1"/>
    <col min="11769" max="11770" width="9.85546875" style="9" customWidth="1"/>
    <col min="11771" max="11771" width="17.5703125" style="9" customWidth="1"/>
    <col min="11772" max="11772" width="18.85546875" style="9" customWidth="1"/>
    <col min="11773" max="11773" width="9.85546875" style="9" customWidth="1"/>
    <col min="11774" max="11775" width="6" style="9" customWidth="1"/>
    <col min="11776" max="11776" width="13.7109375" style="9" customWidth="1"/>
    <col min="11777" max="11778" width="15" style="9" customWidth="1"/>
    <col min="11779" max="11779" width="17.5703125" style="9" customWidth="1"/>
    <col min="11780" max="11780" width="9.85546875" style="9" customWidth="1"/>
    <col min="11781" max="11781" width="7.28515625" style="9" customWidth="1"/>
    <col min="11782" max="11782" width="6" style="9" customWidth="1"/>
    <col min="11783" max="11788" width="17.5703125" style="9" customWidth="1"/>
    <col min="11789" max="11931" width="20.140625" style="9" customWidth="1"/>
    <col min="11932" max="11971" width="12.42578125" style="9" customWidth="1"/>
    <col min="11972" max="11972" width="20.140625" style="9" customWidth="1"/>
    <col min="11973" max="11973" width="21.42578125" style="9" customWidth="1"/>
    <col min="11974" max="11974" width="22.7109375" style="9" customWidth="1"/>
    <col min="11975" max="11975" width="13.7109375" style="9" customWidth="1"/>
    <col min="11976" max="11976" width="15" style="9" customWidth="1"/>
    <col min="11977" max="11979" width="17.5703125" style="9" customWidth="1"/>
    <col min="11980" max="11980" width="16.28515625" style="9" customWidth="1"/>
    <col min="11981" max="11981" width="15" style="9" customWidth="1"/>
    <col min="11982" max="11983" width="12.42578125" style="9" customWidth="1"/>
    <col min="11984" max="11985" width="17.5703125" style="9" customWidth="1"/>
    <col min="11986" max="11986" width="7.28515625" style="9" customWidth="1"/>
    <col min="11987" max="11987" width="21.42578125" style="9" customWidth="1"/>
    <col min="11988" max="11988" width="17.5703125" style="9" customWidth="1"/>
    <col min="11989" max="11989" width="20.140625" style="9" customWidth="1"/>
    <col min="11990" max="11990" width="16.28515625" style="9" customWidth="1"/>
    <col min="11991" max="11991" width="17.5703125" style="9" customWidth="1"/>
    <col min="11992" max="11992" width="6" style="9" customWidth="1"/>
    <col min="11993" max="11994" width="18.85546875" style="9" customWidth="1"/>
    <col min="11995" max="11996" width="20.140625" style="9" customWidth="1"/>
    <col min="11997" max="11997" width="6" style="9" customWidth="1"/>
    <col min="11998" max="11998" width="12.42578125" style="9" customWidth="1"/>
    <col min="11999" max="11999" width="18.85546875" style="9" customWidth="1"/>
    <col min="12000" max="12001" width="15" style="9" customWidth="1"/>
    <col min="12002" max="12002" width="7.28515625" style="9" customWidth="1"/>
    <col min="12003" max="12003" width="11.140625" style="9" customWidth="1"/>
    <col min="12004" max="12004" width="13.7109375" style="9" customWidth="1"/>
    <col min="12005" max="12005" width="18.85546875" style="9" customWidth="1"/>
    <col min="12006" max="12006" width="17.5703125" style="9" customWidth="1"/>
    <col min="12007" max="12007" width="25.28515625" style="9" customWidth="1"/>
    <col min="12008" max="12008" width="20.140625" style="9" customWidth="1"/>
    <col min="12009" max="12009" width="15" style="9" customWidth="1"/>
    <col min="12010" max="12010" width="17.5703125" style="9" customWidth="1"/>
    <col min="12011" max="12011" width="16.28515625" style="9" customWidth="1"/>
    <col min="12012" max="12013" width="15" style="9" customWidth="1"/>
    <col min="12014" max="12014" width="17.5703125" style="9" customWidth="1"/>
    <col min="12015" max="12015" width="20.140625" style="9" customWidth="1"/>
    <col min="12016" max="12016" width="16.28515625" style="9" customWidth="1"/>
    <col min="12017" max="12018" width="25.28515625" style="9" customWidth="1"/>
    <col min="12019" max="12019" width="18.85546875" style="9" customWidth="1"/>
    <col min="12020" max="12021" width="20.140625" style="9" customWidth="1"/>
    <col min="12022" max="12022" width="11.140625" style="9" customWidth="1"/>
    <col min="12023" max="12023" width="29.140625" style="9" customWidth="1"/>
    <col min="12024" max="12024" width="34.28515625" style="9" customWidth="1"/>
    <col min="12025" max="12026" width="9.85546875" style="9" customWidth="1"/>
    <col min="12027" max="12027" width="17.5703125" style="9" customWidth="1"/>
    <col min="12028" max="12028" width="18.85546875" style="9" customWidth="1"/>
    <col min="12029" max="12029" width="9.85546875" style="9" customWidth="1"/>
    <col min="12030" max="12031" width="6" style="9" customWidth="1"/>
    <col min="12032" max="12032" width="13.7109375" style="9" customWidth="1"/>
    <col min="12033" max="12034" width="15" style="9" customWidth="1"/>
    <col min="12035" max="12035" width="17.5703125" style="9" customWidth="1"/>
    <col min="12036" max="12036" width="9.85546875" style="9" customWidth="1"/>
    <col min="12037" max="12037" width="7.28515625" style="9" customWidth="1"/>
    <col min="12038" max="12038" width="6" style="9" customWidth="1"/>
    <col min="12039" max="12044" width="17.5703125" style="9" customWidth="1"/>
    <col min="12045" max="12187" width="20.140625" style="9" customWidth="1"/>
    <col min="12188" max="12227" width="12.42578125" style="9" customWidth="1"/>
    <col min="12228" max="12228" width="20.140625" style="9" customWidth="1"/>
    <col min="12229" max="12229" width="21.42578125" style="9" customWidth="1"/>
    <col min="12230" max="12230" width="22.7109375" style="9" customWidth="1"/>
    <col min="12231" max="12231" width="13.7109375" style="9" customWidth="1"/>
    <col min="12232" max="12232" width="15" style="9" customWidth="1"/>
    <col min="12233" max="12235" width="17.5703125" style="9" customWidth="1"/>
    <col min="12236" max="12236" width="16.28515625" style="9" customWidth="1"/>
    <col min="12237" max="12237" width="15" style="9" customWidth="1"/>
    <col min="12238" max="12239" width="12.42578125" style="9" customWidth="1"/>
    <col min="12240" max="12241" width="17.5703125" style="9" customWidth="1"/>
    <col min="12242" max="12242" width="7.28515625" style="9" customWidth="1"/>
    <col min="12243" max="12243" width="21.42578125" style="9" customWidth="1"/>
    <col min="12244" max="12244" width="17.5703125" style="9" customWidth="1"/>
    <col min="12245" max="12245" width="20.140625" style="9" customWidth="1"/>
    <col min="12246" max="12246" width="16.28515625" style="9" customWidth="1"/>
    <col min="12247" max="12247" width="17.5703125" style="9" customWidth="1"/>
    <col min="12248" max="12248" width="6" style="9" customWidth="1"/>
    <col min="12249" max="12250" width="18.85546875" style="9" customWidth="1"/>
    <col min="12251" max="12252" width="20.140625" style="9" customWidth="1"/>
    <col min="12253" max="12253" width="6" style="9" customWidth="1"/>
    <col min="12254" max="12254" width="12.42578125" style="9" customWidth="1"/>
    <col min="12255" max="12255" width="18.85546875" style="9" customWidth="1"/>
    <col min="12256" max="12257" width="15" style="9" customWidth="1"/>
    <col min="12258" max="12258" width="7.28515625" style="9" customWidth="1"/>
    <col min="12259" max="12259" width="11.140625" style="9" customWidth="1"/>
    <col min="12260" max="12260" width="13.7109375" style="9" customWidth="1"/>
    <col min="12261" max="12261" width="18.85546875" style="9" customWidth="1"/>
    <col min="12262" max="12262" width="17.5703125" style="9" customWidth="1"/>
    <col min="12263" max="12263" width="25.28515625" style="9" customWidth="1"/>
    <col min="12264" max="12264" width="20.140625" style="9" customWidth="1"/>
    <col min="12265" max="12265" width="15" style="9" customWidth="1"/>
    <col min="12266" max="12266" width="17.5703125" style="9" customWidth="1"/>
    <col min="12267" max="12267" width="16.28515625" style="9" customWidth="1"/>
    <col min="12268" max="12269" width="15" style="9" customWidth="1"/>
    <col min="12270" max="12270" width="17.5703125" style="9" customWidth="1"/>
    <col min="12271" max="12271" width="20.140625" style="9" customWidth="1"/>
    <col min="12272" max="12272" width="16.28515625" style="9" customWidth="1"/>
    <col min="12273" max="12274" width="25.28515625" style="9" customWidth="1"/>
    <col min="12275" max="12275" width="18.85546875" style="9" customWidth="1"/>
    <col min="12276" max="12277" width="20.140625" style="9" customWidth="1"/>
    <col min="12278" max="12278" width="11.140625" style="9" customWidth="1"/>
    <col min="12279" max="12279" width="29.140625" style="9" customWidth="1"/>
    <col min="12280" max="12280" width="34.28515625" style="9" customWidth="1"/>
    <col min="12281" max="12282" width="9.85546875" style="9" customWidth="1"/>
    <col min="12283" max="12283" width="17.5703125" style="9" customWidth="1"/>
    <col min="12284" max="12284" width="18.85546875" style="9" customWidth="1"/>
    <col min="12285" max="12285" width="9.85546875" style="9" customWidth="1"/>
    <col min="12286" max="12287" width="6" style="9" customWidth="1"/>
    <col min="12288" max="12288" width="13.7109375" style="9" customWidth="1"/>
    <col min="12289" max="12290" width="15" style="9" customWidth="1"/>
    <col min="12291" max="12291" width="17.5703125" style="9" customWidth="1"/>
    <col min="12292" max="12292" width="9.85546875" style="9" customWidth="1"/>
    <col min="12293" max="12293" width="7.28515625" style="9" customWidth="1"/>
    <col min="12294" max="12294" width="6" style="9" customWidth="1"/>
    <col min="12295" max="12300" width="17.5703125" style="9" customWidth="1"/>
    <col min="12301" max="12443" width="20.140625" style="9" customWidth="1"/>
    <col min="12444" max="12483" width="12.42578125" style="9" customWidth="1"/>
    <col min="12484" max="12484" width="20.140625" style="9" customWidth="1"/>
    <col min="12485" max="12485" width="21.42578125" style="9" customWidth="1"/>
    <col min="12486" max="12486" width="22.7109375" style="9" customWidth="1"/>
    <col min="12487" max="12487" width="13.7109375" style="9" customWidth="1"/>
    <col min="12488" max="12488" width="15" style="9" customWidth="1"/>
    <col min="12489" max="12491" width="17.5703125" style="9" customWidth="1"/>
    <col min="12492" max="12492" width="16.28515625" style="9" customWidth="1"/>
    <col min="12493" max="12493" width="15" style="9" customWidth="1"/>
    <col min="12494" max="12495" width="12.42578125" style="9" customWidth="1"/>
    <col min="12496" max="12497" width="17.5703125" style="9" customWidth="1"/>
    <col min="12498" max="12498" width="7.28515625" style="9" customWidth="1"/>
    <col min="12499" max="12499" width="21.42578125" style="9" customWidth="1"/>
    <col min="12500" max="12500" width="17.5703125" style="9" customWidth="1"/>
    <col min="12501" max="12501" width="20.140625" style="9" customWidth="1"/>
    <col min="12502" max="12502" width="16.28515625" style="9" customWidth="1"/>
    <col min="12503" max="12503" width="17.5703125" style="9" customWidth="1"/>
    <col min="12504" max="12504" width="6" style="9" customWidth="1"/>
    <col min="12505" max="12506" width="18.85546875" style="9" customWidth="1"/>
    <col min="12507" max="12508" width="20.140625" style="9" customWidth="1"/>
    <col min="12509" max="12509" width="6" style="9" customWidth="1"/>
    <col min="12510" max="12510" width="12.42578125" style="9" customWidth="1"/>
    <col min="12511" max="12511" width="18.85546875" style="9" customWidth="1"/>
    <col min="12512" max="12513" width="15" style="9" customWidth="1"/>
    <col min="12514" max="12514" width="7.28515625" style="9" customWidth="1"/>
    <col min="12515" max="12515" width="11.140625" style="9" customWidth="1"/>
    <col min="12516" max="12516" width="13.7109375" style="9" customWidth="1"/>
    <col min="12517" max="12517" width="18.85546875" style="9" customWidth="1"/>
    <col min="12518" max="12518" width="17.5703125" style="9" customWidth="1"/>
    <col min="12519" max="12519" width="25.28515625" style="9" customWidth="1"/>
    <col min="12520" max="12520" width="20.140625" style="9" customWidth="1"/>
    <col min="12521" max="12521" width="15" style="9" customWidth="1"/>
    <col min="12522" max="12522" width="17.5703125" style="9" customWidth="1"/>
    <col min="12523" max="12523" width="16.28515625" style="9" customWidth="1"/>
    <col min="12524" max="12525" width="15" style="9" customWidth="1"/>
    <col min="12526" max="12526" width="17.5703125" style="9" customWidth="1"/>
    <col min="12527" max="12527" width="20.140625" style="9" customWidth="1"/>
    <col min="12528" max="12528" width="16.28515625" style="9" customWidth="1"/>
    <col min="12529" max="12530" width="25.28515625" style="9" customWidth="1"/>
    <col min="12531" max="12531" width="18.85546875" style="9" customWidth="1"/>
    <col min="12532" max="12533" width="20.140625" style="9" customWidth="1"/>
    <col min="12534" max="12534" width="11.140625" style="9" customWidth="1"/>
    <col min="12535" max="12535" width="29.140625" style="9" customWidth="1"/>
    <col min="12536" max="12536" width="34.28515625" style="9" customWidth="1"/>
    <col min="12537" max="12538" width="9.85546875" style="9" customWidth="1"/>
    <col min="12539" max="12539" width="17.5703125" style="9" customWidth="1"/>
    <col min="12540" max="12540" width="18.85546875" style="9" customWidth="1"/>
    <col min="12541" max="12541" width="9.85546875" style="9" customWidth="1"/>
    <col min="12542" max="12543" width="6" style="9" customWidth="1"/>
    <col min="12544" max="12544" width="13.7109375" style="9" customWidth="1"/>
    <col min="12545" max="12546" width="15" style="9" customWidth="1"/>
    <col min="12547" max="12547" width="17.5703125" style="9" customWidth="1"/>
    <col min="12548" max="12548" width="9.85546875" style="9" customWidth="1"/>
    <col min="12549" max="12549" width="7.28515625" style="9" customWidth="1"/>
    <col min="12550" max="12550" width="6" style="9" customWidth="1"/>
    <col min="12551" max="12556" width="17.5703125" style="9" customWidth="1"/>
    <col min="12557" max="12699" width="20.140625" style="9" customWidth="1"/>
    <col min="12700" max="12739" width="12.42578125" style="9" customWidth="1"/>
    <col min="12740" max="12740" width="20.140625" style="9" customWidth="1"/>
    <col min="12741" max="12741" width="21.42578125" style="9" customWidth="1"/>
    <col min="12742" max="12742" width="22.7109375" style="9" customWidth="1"/>
    <col min="12743" max="12743" width="13.7109375" style="9" customWidth="1"/>
    <col min="12744" max="12744" width="15" style="9" customWidth="1"/>
    <col min="12745" max="12747" width="17.5703125" style="9" customWidth="1"/>
    <col min="12748" max="12748" width="16.28515625" style="9" customWidth="1"/>
    <col min="12749" max="12749" width="15" style="9" customWidth="1"/>
    <col min="12750" max="12751" width="12.42578125" style="9" customWidth="1"/>
    <col min="12752" max="12753" width="17.5703125" style="9" customWidth="1"/>
    <col min="12754" max="12754" width="7.28515625" style="9" customWidth="1"/>
    <col min="12755" max="12755" width="21.42578125" style="9" customWidth="1"/>
    <col min="12756" max="12756" width="17.5703125" style="9" customWidth="1"/>
    <col min="12757" max="12757" width="20.140625" style="9" customWidth="1"/>
    <col min="12758" max="12758" width="16.28515625" style="9" customWidth="1"/>
    <col min="12759" max="12759" width="17.5703125" style="9" customWidth="1"/>
    <col min="12760" max="12760" width="6" style="9" customWidth="1"/>
    <col min="12761" max="12762" width="18.85546875" style="9" customWidth="1"/>
    <col min="12763" max="12764" width="20.140625" style="9" customWidth="1"/>
    <col min="12765" max="12765" width="6" style="9" customWidth="1"/>
    <col min="12766" max="12766" width="12.42578125" style="9" customWidth="1"/>
    <col min="12767" max="12767" width="18.85546875" style="9" customWidth="1"/>
    <col min="12768" max="12769" width="15" style="9" customWidth="1"/>
    <col min="12770" max="12770" width="7.28515625" style="9" customWidth="1"/>
    <col min="12771" max="12771" width="11.140625" style="9" customWidth="1"/>
    <col min="12772" max="12772" width="13.7109375" style="9" customWidth="1"/>
    <col min="12773" max="12773" width="18.85546875" style="9" customWidth="1"/>
    <col min="12774" max="12774" width="17.5703125" style="9" customWidth="1"/>
    <col min="12775" max="12775" width="25.28515625" style="9" customWidth="1"/>
    <col min="12776" max="12776" width="20.140625" style="9" customWidth="1"/>
    <col min="12777" max="12777" width="15" style="9" customWidth="1"/>
    <col min="12778" max="12778" width="17.5703125" style="9" customWidth="1"/>
    <col min="12779" max="12779" width="16.28515625" style="9" customWidth="1"/>
    <col min="12780" max="12781" width="15" style="9" customWidth="1"/>
    <col min="12782" max="12782" width="17.5703125" style="9" customWidth="1"/>
    <col min="12783" max="12783" width="20.140625" style="9" customWidth="1"/>
    <col min="12784" max="12784" width="16.28515625" style="9" customWidth="1"/>
    <col min="12785" max="12786" width="25.28515625" style="9" customWidth="1"/>
    <col min="12787" max="12787" width="18.85546875" style="9" customWidth="1"/>
    <col min="12788" max="12789" width="20.140625" style="9" customWidth="1"/>
    <col min="12790" max="12790" width="11.140625" style="9" customWidth="1"/>
    <col min="12791" max="12791" width="29.140625" style="9" customWidth="1"/>
    <col min="12792" max="12792" width="34.28515625" style="9" customWidth="1"/>
    <col min="12793" max="12794" width="9.85546875" style="9" customWidth="1"/>
    <col min="12795" max="12795" width="17.5703125" style="9" customWidth="1"/>
    <col min="12796" max="12796" width="18.85546875" style="9" customWidth="1"/>
    <col min="12797" max="12797" width="9.85546875" style="9" customWidth="1"/>
    <col min="12798" max="12799" width="6" style="9" customWidth="1"/>
    <col min="12800" max="12800" width="13.7109375" style="9" customWidth="1"/>
    <col min="12801" max="12802" width="15" style="9" customWidth="1"/>
    <col min="12803" max="12803" width="17.5703125" style="9" customWidth="1"/>
    <col min="12804" max="12804" width="9.85546875" style="9" customWidth="1"/>
    <col min="12805" max="12805" width="7.28515625" style="9" customWidth="1"/>
    <col min="12806" max="12806" width="6" style="9" customWidth="1"/>
    <col min="12807" max="12812" width="17.5703125" style="9" customWidth="1"/>
    <col min="12813" max="12955" width="20.140625" style="9" customWidth="1"/>
    <col min="12956" max="12995" width="12.42578125" style="9" customWidth="1"/>
    <col min="12996" max="12996" width="20.140625" style="9" customWidth="1"/>
    <col min="12997" max="12997" width="21.42578125" style="9" customWidth="1"/>
    <col min="12998" max="12998" width="22.7109375" style="9" customWidth="1"/>
    <col min="12999" max="12999" width="13.7109375" style="9" customWidth="1"/>
    <col min="13000" max="13000" width="15" style="9" customWidth="1"/>
    <col min="13001" max="13003" width="17.5703125" style="9" customWidth="1"/>
    <col min="13004" max="13004" width="16.28515625" style="9" customWidth="1"/>
    <col min="13005" max="13005" width="15" style="9" customWidth="1"/>
    <col min="13006" max="13007" width="12.42578125" style="9" customWidth="1"/>
    <col min="13008" max="13009" width="17.5703125" style="9" customWidth="1"/>
    <col min="13010" max="13010" width="7.28515625" style="9" customWidth="1"/>
    <col min="13011" max="13011" width="21.42578125" style="9" customWidth="1"/>
    <col min="13012" max="13012" width="17.5703125" style="9" customWidth="1"/>
    <col min="13013" max="13013" width="20.140625" style="9" customWidth="1"/>
    <col min="13014" max="13014" width="16.28515625" style="9" customWidth="1"/>
    <col min="13015" max="13015" width="17.5703125" style="9" customWidth="1"/>
    <col min="13016" max="13016" width="6" style="9" customWidth="1"/>
    <col min="13017" max="13018" width="18.85546875" style="9" customWidth="1"/>
    <col min="13019" max="13020" width="20.140625" style="9" customWidth="1"/>
    <col min="13021" max="13021" width="6" style="9" customWidth="1"/>
    <col min="13022" max="13022" width="12.42578125" style="9" customWidth="1"/>
    <col min="13023" max="13023" width="18.85546875" style="9" customWidth="1"/>
    <col min="13024" max="13025" width="15" style="9" customWidth="1"/>
    <col min="13026" max="13026" width="7.28515625" style="9" customWidth="1"/>
    <col min="13027" max="13027" width="11.140625" style="9" customWidth="1"/>
    <col min="13028" max="13028" width="13.7109375" style="9" customWidth="1"/>
    <col min="13029" max="13029" width="18.85546875" style="9" customWidth="1"/>
    <col min="13030" max="13030" width="17.5703125" style="9" customWidth="1"/>
    <col min="13031" max="13031" width="25.28515625" style="9" customWidth="1"/>
    <col min="13032" max="13032" width="20.140625" style="9" customWidth="1"/>
    <col min="13033" max="13033" width="15" style="9" customWidth="1"/>
    <col min="13034" max="13034" width="17.5703125" style="9" customWidth="1"/>
    <col min="13035" max="13035" width="16.28515625" style="9" customWidth="1"/>
    <col min="13036" max="13037" width="15" style="9" customWidth="1"/>
    <col min="13038" max="13038" width="17.5703125" style="9" customWidth="1"/>
    <col min="13039" max="13039" width="20.140625" style="9" customWidth="1"/>
    <col min="13040" max="13040" width="16.28515625" style="9" customWidth="1"/>
    <col min="13041" max="13042" width="25.28515625" style="9" customWidth="1"/>
    <col min="13043" max="13043" width="18.85546875" style="9" customWidth="1"/>
    <col min="13044" max="13045" width="20.140625" style="9" customWidth="1"/>
    <col min="13046" max="13046" width="11.140625" style="9" customWidth="1"/>
    <col min="13047" max="13047" width="29.140625" style="9" customWidth="1"/>
    <col min="13048" max="13048" width="34.28515625" style="9" customWidth="1"/>
    <col min="13049" max="13050" width="9.85546875" style="9" customWidth="1"/>
    <col min="13051" max="13051" width="17.5703125" style="9" customWidth="1"/>
    <col min="13052" max="13052" width="18.85546875" style="9" customWidth="1"/>
    <col min="13053" max="13053" width="9.85546875" style="9" customWidth="1"/>
    <col min="13054" max="13055" width="6" style="9" customWidth="1"/>
    <col min="13056" max="13056" width="13.7109375" style="9" customWidth="1"/>
    <col min="13057" max="13058" width="15" style="9" customWidth="1"/>
    <col min="13059" max="13059" width="17.5703125" style="9" customWidth="1"/>
    <col min="13060" max="13060" width="9.85546875" style="9" customWidth="1"/>
    <col min="13061" max="13061" width="7.28515625" style="9" customWidth="1"/>
    <col min="13062" max="13062" width="6" style="9" customWidth="1"/>
    <col min="13063" max="13068" width="17.5703125" style="9" customWidth="1"/>
    <col min="13069" max="13211" width="20.140625" style="9" customWidth="1"/>
    <col min="13212" max="13251" width="12.42578125" style="9" customWidth="1"/>
    <col min="13252" max="13252" width="20.140625" style="9" customWidth="1"/>
    <col min="13253" max="13253" width="21.42578125" style="9" customWidth="1"/>
    <col min="13254" max="13254" width="22.7109375" style="9" customWidth="1"/>
    <col min="13255" max="13255" width="13.7109375" style="9" customWidth="1"/>
    <col min="13256" max="13256" width="15" style="9" customWidth="1"/>
    <col min="13257" max="13259" width="17.5703125" style="9" customWidth="1"/>
    <col min="13260" max="13260" width="16.28515625" style="9" customWidth="1"/>
    <col min="13261" max="13261" width="15" style="9" customWidth="1"/>
    <col min="13262" max="13263" width="12.42578125" style="9" customWidth="1"/>
    <col min="13264" max="13265" width="17.5703125" style="9" customWidth="1"/>
    <col min="13266" max="13266" width="7.28515625" style="9" customWidth="1"/>
    <col min="13267" max="13267" width="21.42578125" style="9" customWidth="1"/>
    <col min="13268" max="13268" width="17.5703125" style="9" customWidth="1"/>
    <col min="13269" max="13269" width="20.140625" style="9" customWidth="1"/>
    <col min="13270" max="13270" width="16.28515625" style="9" customWidth="1"/>
    <col min="13271" max="13271" width="17.5703125" style="9" customWidth="1"/>
    <col min="13272" max="13272" width="6" style="9" customWidth="1"/>
    <col min="13273" max="13274" width="18.85546875" style="9" customWidth="1"/>
    <col min="13275" max="13276" width="20.140625" style="9" customWidth="1"/>
    <col min="13277" max="13277" width="6" style="9" customWidth="1"/>
    <col min="13278" max="13278" width="12.42578125" style="9" customWidth="1"/>
    <col min="13279" max="13279" width="18.85546875" style="9" customWidth="1"/>
    <col min="13280" max="13281" width="15" style="9" customWidth="1"/>
    <col min="13282" max="13282" width="7.28515625" style="9" customWidth="1"/>
    <col min="13283" max="13283" width="11.140625" style="9" customWidth="1"/>
    <col min="13284" max="13284" width="13.7109375" style="9" customWidth="1"/>
    <col min="13285" max="13285" width="18.85546875" style="9" customWidth="1"/>
    <col min="13286" max="13286" width="17.5703125" style="9" customWidth="1"/>
    <col min="13287" max="13287" width="25.28515625" style="9" customWidth="1"/>
    <col min="13288" max="13288" width="20.140625" style="9" customWidth="1"/>
    <col min="13289" max="13289" width="15" style="9" customWidth="1"/>
    <col min="13290" max="13290" width="17.5703125" style="9" customWidth="1"/>
    <col min="13291" max="13291" width="16.28515625" style="9" customWidth="1"/>
    <col min="13292" max="13293" width="15" style="9" customWidth="1"/>
    <col min="13294" max="13294" width="17.5703125" style="9" customWidth="1"/>
    <col min="13295" max="13295" width="20.140625" style="9" customWidth="1"/>
    <col min="13296" max="13296" width="16.28515625" style="9" customWidth="1"/>
    <col min="13297" max="13298" width="25.28515625" style="9" customWidth="1"/>
    <col min="13299" max="13299" width="18.85546875" style="9" customWidth="1"/>
    <col min="13300" max="13301" width="20.140625" style="9" customWidth="1"/>
    <col min="13302" max="13302" width="11.140625" style="9" customWidth="1"/>
    <col min="13303" max="13303" width="29.140625" style="9" customWidth="1"/>
    <col min="13304" max="13304" width="34.28515625" style="9" customWidth="1"/>
    <col min="13305" max="13306" width="9.85546875" style="9" customWidth="1"/>
    <col min="13307" max="13307" width="17.5703125" style="9" customWidth="1"/>
    <col min="13308" max="13308" width="18.85546875" style="9" customWidth="1"/>
    <col min="13309" max="13309" width="9.85546875" style="9" customWidth="1"/>
    <col min="13310" max="13311" width="6" style="9" customWidth="1"/>
    <col min="13312" max="13312" width="13.7109375" style="9" customWidth="1"/>
    <col min="13313" max="13314" width="15" style="9" customWidth="1"/>
    <col min="13315" max="13315" width="17.5703125" style="9" customWidth="1"/>
    <col min="13316" max="13316" width="9.85546875" style="9" customWidth="1"/>
    <col min="13317" max="13317" width="7.28515625" style="9" customWidth="1"/>
    <col min="13318" max="13318" width="6" style="9" customWidth="1"/>
    <col min="13319" max="13324" width="17.5703125" style="9" customWidth="1"/>
    <col min="13325" max="13467" width="20.140625" style="9" customWidth="1"/>
    <col min="13468" max="13507" width="12.42578125" style="9" customWidth="1"/>
    <col min="13508" max="13508" width="20.140625" style="9" customWidth="1"/>
    <col min="13509" max="13509" width="21.42578125" style="9" customWidth="1"/>
    <col min="13510" max="13510" width="22.7109375" style="9" customWidth="1"/>
    <col min="13511" max="13511" width="13.7109375" style="9" customWidth="1"/>
    <col min="13512" max="13512" width="15" style="9" customWidth="1"/>
    <col min="13513" max="13515" width="17.5703125" style="9" customWidth="1"/>
    <col min="13516" max="13516" width="16.28515625" style="9" customWidth="1"/>
    <col min="13517" max="13517" width="15" style="9" customWidth="1"/>
    <col min="13518" max="13519" width="12.42578125" style="9" customWidth="1"/>
    <col min="13520" max="13521" width="17.5703125" style="9" customWidth="1"/>
    <col min="13522" max="13522" width="7.28515625" style="9" customWidth="1"/>
    <col min="13523" max="13523" width="21.42578125" style="9" customWidth="1"/>
    <col min="13524" max="13524" width="17.5703125" style="9" customWidth="1"/>
    <col min="13525" max="13525" width="20.140625" style="9" customWidth="1"/>
    <col min="13526" max="13526" width="16.28515625" style="9" customWidth="1"/>
    <col min="13527" max="13527" width="17.5703125" style="9" customWidth="1"/>
    <col min="13528" max="13528" width="6" style="9" customWidth="1"/>
    <col min="13529" max="13530" width="18.85546875" style="9" customWidth="1"/>
    <col min="13531" max="13532" width="20.140625" style="9" customWidth="1"/>
    <col min="13533" max="13533" width="6" style="9" customWidth="1"/>
    <col min="13534" max="13534" width="12.42578125" style="9" customWidth="1"/>
    <col min="13535" max="13535" width="18.85546875" style="9" customWidth="1"/>
    <col min="13536" max="13537" width="15" style="9" customWidth="1"/>
    <col min="13538" max="13538" width="7.28515625" style="9" customWidth="1"/>
    <col min="13539" max="13539" width="11.140625" style="9" customWidth="1"/>
    <col min="13540" max="13540" width="13.7109375" style="9" customWidth="1"/>
    <col min="13541" max="13541" width="18.85546875" style="9" customWidth="1"/>
    <col min="13542" max="13542" width="17.5703125" style="9" customWidth="1"/>
    <col min="13543" max="13543" width="25.28515625" style="9" customWidth="1"/>
    <col min="13544" max="13544" width="20.140625" style="9" customWidth="1"/>
    <col min="13545" max="13545" width="15" style="9" customWidth="1"/>
    <col min="13546" max="13546" width="17.5703125" style="9" customWidth="1"/>
    <col min="13547" max="13547" width="16.28515625" style="9" customWidth="1"/>
    <col min="13548" max="13549" width="15" style="9" customWidth="1"/>
    <col min="13550" max="13550" width="17.5703125" style="9" customWidth="1"/>
    <col min="13551" max="13551" width="20.140625" style="9" customWidth="1"/>
    <col min="13552" max="13552" width="16.28515625" style="9" customWidth="1"/>
    <col min="13553" max="13554" width="25.28515625" style="9" customWidth="1"/>
    <col min="13555" max="13555" width="18.85546875" style="9" customWidth="1"/>
    <col min="13556" max="13557" width="20.140625" style="9" customWidth="1"/>
    <col min="13558" max="13558" width="11.140625" style="9" customWidth="1"/>
    <col min="13559" max="13559" width="29.140625" style="9" customWidth="1"/>
    <col min="13560" max="13560" width="34.28515625" style="9" customWidth="1"/>
    <col min="13561" max="13562" width="9.85546875" style="9" customWidth="1"/>
    <col min="13563" max="13563" width="17.5703125" style="9" customWidth="1"/>
    <col min="13564" max="13564" width="18.85546875" style="9" customWidth="1"/>
    <col min="13565" max="13565" width="9.85546875" style="9" customWidth="1"/>
    <col min="13566" max="13567" width="6" style="9" customWidth="1"/>
    <col min="13568" max="13568" width="13.7109375" style="9" customWidth="1"/>
    <col min="13569" max="13570" width="15" style="9" customWidth="1"/>
    <col min="13571" max="13571" width="17.5703125" style="9" customWidth="1"/>
    <col min="13572" max="13572" width="9.85546875" style="9" customWidth="1"/>
    <col min="13573" max="13573" width="7.28515625" style="9" customWidth="1"/>
    <col min="13574" max="13574" width="6" style="9" customWidth="1"/>
    <col min="13575" max="13580" width="17.5703125" style="9" customWidth="1"/>
    <col min="13581" max="13723" width="20.140625" style="9" customWidth="1"/>
    <col min="13724" max="13763" width="12.42578125" style="9" customWidth="1"/>
    <col min="13764" max="13764" width="20.140625" style="9" customWidth="1"/>
    <col min="13765" max="13765" width="21.42578125" style="9" customWidth="1"/>
    <col min="13766" max="13766" width="22.7109375" style="9" customWidth="1"/>
    <col min="13767" max="13767" width="13.7109375" style="9" customWidth="1"/>
    <col min="13768" max="13768" width="15" style="9" customWidth="1"/>
    <col min="13769" max="13771" width="17.5703125" style="9" customWidth="1"/>
    <col min="13772" max="13772" width="16.28515625" style="9" customWidth="1"/>
    <col min="13773" max="13773" width="15" style="9" customWidth="1"/>
    <col min="13774" max="13775" width="12.42578125" style="9" customWidth="1"/>
    <col min="13776" max="13777" width="17.5703125" style="9" customWidth="1"/>
    <col min="13778" max="13778" width="7.28515625" style="9" customWidth="1"/>
    <col min="13779" max="13779" width="21.42578125" style="9" customWidth="1"/>
    <col min="13780" max="13780" width="17.5703125" style="9" customWidth="1"/>
    <col min="13781" max="13781" width="20.140625" style="9" customWidth="1"/>
    <col min="13782" max="13782" width="16.28515625" style="9" customWidth="1"/>
    <col min="13783" max="13783" width="17.5703125" style="9" customWidth="1"/>
    <col min="13784" max="13784" width="6" style="9" customWidth="1"/>
    <col min="13785" max="13786" width="18.85546875" style="9" customWidth="1"/>
    <col min="13787" max="13788" width="20.140625" style="9" customWidth="1"/>
    <col min="13789" max="13789" width="6" style="9" customWidth="1"/>
    <col min="13790" max="13790" width="12.42578125" style="9" customWidth="1"/>
    <col min="13791" max="13791" width="18.85546875" style="9" customWidth="1"/>
    <col min="13792" max="13793" width="15" style="9" customWidth="1"/>
    <col min="13794" max="13794" width="7.28515625" style="9" customWidth="1"/>
    <col min="13795" max="13795" width="11.140625" style="9" customWidth="1"/>
    <col min="13796" max="13796" width="13.7109375" style="9" customWidth="1"/>
    <col min="13797" max="13797" width="18.85546875" style="9" customWidth="1"/>
    <col min="13798" max="13798" width="17.5703125" style="9" customWidth="1"/>
    <col min="13799" max="13799" width="25.28515625" style="9" customWidth="1"/>
    <col min="13800" max="13800" width="20.140625" style="9" customWidth="1"/>
    <col min="13801" max="13801" width="15" style="9" customWidth="1"/>
    <col min="13802" max="13802" width="17.5703125" style="9" customWidth="1"/>
    <col min="13803" max="13803" width="16.28515625" style="9" customWidth="1"/>
    <col min="13804" max="13805" width="15" style="9" customWidth="1"/>
    <col min="13806" max="13806" width="17.5703125" style="9" customWidth="1"/>
    <col min="13807" max="13807" width="20.140625" style="9" customWidth="1"/>
    <col min="13808" max="13808" width="16.28515625" style="9" customWidth="1"/>
    <col min="13809" max="13810" width="25.28515625" style="9" customWidth="1"/>
    <col min="13811" max="13811" width="18.85546875" style="9" customWidth="1"/>
    <col min="13812" max="13813" width="20.140625" style="9" customWidth="1"/>
    <col min="13814" max="13814" width="11.140625" style="9" customWidth="1"/>
    <col min="13815" max="13815" width="29.140625" style="9" customWidth="1"/>
    <col min="13816" max="13816" width="34.28515625" style="9" customWidth="1"/>
    <col min="13817" max="13818" width="9.85546875" style="9" customWidth="1"/>
    <col min="13819" max="13819" width="17.5703125" style="9" customWidth="1"/>
    <col min="13820" max="13820" width="18.85546875" style="9" customWidth="1"/>
    <col min="13821" max="13821" width="9.85546875" style="9" customWidth="1"/>
    <col min="13822" max="13823" width="6" style="9" customWidth="1"/>
    <col min="13824" max="13824" width="13.7109375" style="9" customWidth="1"/>
    <col min="13825" max="13826" width="15" style="9" customWidth="1"/>
    <col min="13827" max="13827" width="17.5703125" style="9" customWidth="1"/>
    <col min="13828" max="13828" width="9.85546875" style="9" customWidth="1"/>
    <col min="13829" max="13829" width="7.28515625" style="9" customWidth="1"/>
    <col min="13830" max="13830" width="6" style="9" customWidth="1"/>
    <col min="13831" max="13836" width="17.5703125" style="9" customWidth="1"/>
    <col min="13837" max="13979" width="20.140625" style="9" customWidth="1"/>
    <col min="13980" max="14019" width="12.42578125" style="9" customWidth="1"/>
    <col min="14020" max="14020" width="20.140625" style="9" customWidth="1"/>
    <col min="14021" max="14021" width="21.42578125" style="9" customWidth="1"/>
    <col min="14022" max="14022" width="22.7109375" style="9" customWidth="1"/>
    <col min="14023" max="14023" width="13.7109375" style="9" customWidth="1"/>
    <col min="14024" max="14024" width="15" style="9" customWidth="1"/>
    <col min="14025" max="14027" width="17.5703125" style="9" customWidth="1"/>
    <col min="14028" max="14028" width="16.28515625" style="9" customWidth="1"/>
    <col min="14029" max="14029" width="15" style="9" customWidth="1"/>
    <col min="14030" max="14031" width="12.42578125" style="9" customWidth="1"/>
    <col min="14032" max="14033" width="17.5703125" style="9" customWidth="1"/>
    <col min="14034" max="14034" width="7.28515625" style="9" customWidth="1"/>
    <col min="14035" max="14035" width="21.42578125" style="9" customWidth="1"/>
    <col min="14036" max="14036" width="17.5703125" style="9" customWidth="1"/>
    <col min="14037" max="14037" width="20.140625" style="9" customWidth="1"/>
    <col min="14038" max="14038" width="16.28515625" style="9" customWidth="1"/>
    <col min="14039" max="14039" width="17.5703125" style="9" customWidth="1"/>
    <col min="14040" max="14040" width="6" style="9" customWidth="1"/>
    <col min="14041" max="14042" width="18.85546875" style="9" customWidth="1"/>
    <col min="14043" max="14044" width="20.140625" style="9" customWidth="1"/>
    <col min="14045" max="14045" width="6" style="9" customWidth="1"/>
    <col min="14046" max="14046" width="12.42578125" style="9" customWidth="1"/>
    <col min="14047" max="14047" width="18.85546875" style="9" customWidth="1"/>
    <col min="14048" max="14049" width="15" style="9" customWidth="1"/>
    <col min="14050" max="14050" width="7.28515625" style="9" customWidth="1"/>
    <col min="14051" max="14051" width="11.140625" style="9" customWidth="1"/>
    <col min="14052" max="14052" width="13.7109375" style="9" customWidth="1"/>
    <col min="14053" max="14053" width="18.85546875" style="9" customWidth="1"/>
    <col min="14054" max="14054" width="17.5703125" style="9" customWidth="1"/>
    <col min="14055" max="14055" width="25.28515625" style="9" customWidth="1"/>
    <col min="14056" max="14056" width="20.140625" style="9" customWidth="1"/>
    <col min="14057" max="14057" width="15" style="9" customWidth="1"/>
    <col min="14058" max="14058" width="17.5703125" style="9" customWidth="1"/>
    <col min="14059" max="14059" width="16.28515625" style="9" customWidth="1"/>
    <col min="14060" max="14061" width="15" style="9" customWidth="1"/>
    <col min="14062" max="14062" width="17.5703125" style="9" customWidth="1"/>
    <col min="14063" max="14063" width="20.140625" style="9" customWidth="1"/>
    <col min="14064" max="14064" width="16.28515625" style="9" customWidth="1"/>
    <col min="14065" max="14066" width="25.28515625" style="9" customWidth="1"/>
    <col min="14067" max="14067" width="18.85546875" style="9" customWidth="1"/>
    <col min="14068" max="14069" width="20.140625" style="9" customWidth="1"/>
    <col min="14070" max="14070" width="11.140625" style="9" customWidth="1"/>
    <col min="14071" max="14071" width="29.140625" style="9" customWidth="1"/>
    <col min="14072" max="14072" width="34.28515625" style="9" customWidth="1"/>
    <col min="14073" max="14074" width="9.85546875" style="9" customWidth="1"/>
    <col min="14075" max="14075" width="17.5703125" style="9" customWidth="1"/>
    <col min="14076" max="14076" width="18.85546875" style="9" customWidth="1"/>
    <col min="14077" max="14077" width="9.85546875" style="9" customWidth="1"/>
    <col min="14078" max="14079" width="6" style="9" customWidth="1"/>
    <col min="14080" max="14080" width="13.7109375" style="9" customWidth="1"/>
    <col min="14081" max="14082" width="15" style="9" customWidth="1"/>
    <col min="14083" max="14083" width="17.5703125" style="9" customWidth="1"/>
    <col min="14084" max="14084" width="9.85546875" style="9" customWidth="1"/>
    <col min="14085" max="14085" width="7.28515625" style="9" customWidth="1"/>
    <col min="14086" max="14086" width="6" style="9" customWidth="1"/>
    <col min="14087" max="14092" width="17.5703125" style="9" customWidth="1"/>
    <col min="14093" max="14235" width="20.140625" style="9" customWidth="1"/>
    <col min="14236" max="14275" width="12.42578125" style="9" customWidth="1"/>
    <col min="14276" max="14276" width="20.140625" style="9" customWidth="1"/>
    <col min="14277" max="14277" width="21.42578125" style="9" customWidth="1"/>
    <col min="14278" max="14278" width="22.7109375" style="9" customWidth="1"/>
    <col min="14279" max="14279" width="13.7109375" style="9" customWidth="1"/>
    <col min="14280" max="14280" width="15" style="9" customWidth="1"/>
    <col min="14281" max="14283" width="17.5703125" style="9" customWidth="1"/>
    <col min="14284" max="14284" width="16.28515625" style="9" customWidth="1"/>
    <col min="14285" max="14285" width="15" style="9" customWidth="1"/>
    <col min="14286" max="14287" width="12.42578125" style="9" customWidth="1"/>
    <col min="14288" max="14289" width="17.5703125" style="9" customWidth="1"/>
    <col min="14290" max="14290" width="7.28515625" style="9" customWidth="1"/>
    <col min="14291" max="14291" width="21.42578125" style="9" customWidth="1"/>
    <col min="14292" max="14292" width="17.5703125" style="9" customWidth="1"/>
    <col min="14293" max="14293" width="20.140625" style="9" customWidth="1"/>
    <col min="14294" max="14294" width="16.28515625" style="9" customWidth="1"/>
    <col min="14295" max="14295" width="17.5703125" style="9" customWidth="1"/>
    <col min="14296" max="14296" width="6" style="9" customWidth="1"/>
    <col min="14297" max="14298" width="18.85546875" style="9" customWidth="1"/>
    <col min="14299" max="14300" width="20.140625" style="9" customWidth="1"/>
    <col min="14301" max="14301" width="6" style="9" customWidth="1"/>
    <col min="14302" max="14302" width="12.42578125" style="9" customWidth="1"/>
    <col min="14303" max="14303" width="18.85546875" style="9" customWidth="1"/>
    <col min="14304" max="14305" width="15" style="9" customWidth="1"/>
    <col min="14306" max="14306" width="7.28515625" style="9" customWidth="1"/>
    <col min="14307" max="14307" width="11.140625" style="9" customWidth="1"/>
    <col min="14308" max="14308" width="13.7109375" style="9" customWidth="1"/>
    <col min="14309" max="14309" width="18.85546875" style="9" customWidth="1"/>
    <col min="14310" max="14310" width="17.5703125" style="9" customWidth="1"/>
    <col min="14311" max="14311" width="25.28515625" style="9" customWidth="1"/>
    <col min="14312" max="14312" width="20.140625" style="9" customWidth="1"/>
    <col min="14313" max="14313" width="15" style="9" customWidth="1"/>
    <col min="14314" max="14314" width="17.5703125" style="9" customWidth="1"/>
    <col min="14315" max="14315" width="16.28515625" style="9" customWidth="1"/>
    <col min="14316" max="14317" width="15" style="9" customWidth="1"/>
    <col min="14318" max="14318" width="17.5703125" style="9" customWidth="1"/>
    <col min="14319" max="14319" width="20.140625" style="9" customWidth="1"/>
    <col min="14320" max="14320" width="16.28515625" style="9" customWidth="1"/>
    <col min="14321" max="14322" width="25.28515625" style="9" customWidth="1"/>
    <col min="14323" max="14323" width="18.85546875" style="9" customWidth="1"/>
    <col min="14324" max="14325" width="20.140625" style="9" customWidth="1"/>
    <col min="14326" max="14326" width="11.140625" style="9" customWidth="1"/>
    <col min="14327" max="14327" width="29.140625" style="9" customWidth="1"/>
    <col min="14328" max="14328" width="34.28515625" style="9" customWidth="1"/>
    <col min="14329" max="14330" width="9.85546875" style="9" customWidth="1"/>
    <col min="14331" max="14331" width="17.5703125" style="9" customWidth="1"/>
    <col min="14332" max="14332" width="18.85546875" style="9" customWidth="1"/>
    <col min="14333" max="14333" width="9.85546875" style="9" customWidth="1"/>
    <col min="14334" max="14335" width="6" style="9" customWidth="1"/>
    <col min="14336" max="14336" width="13.7109375" style="9" customWidth="1"/>
    <col min="14337" max="14338" width="15" style="9" customWidth="1"/>
    <col min="14339" max="14339" width="17.5703125" style="9" customWidth="1"/>
    <col min="14340" max="14340" width="9.85546875" style="9" customWidth="1"/>
    <col min="14341" max="14341" width="7.28515625" style="9" customWidth="1"/>
    <col min="14342" max="14342" width="6" style="9" customWidth="1"/>
    <col min="14343" max="14348" width="17.5703125" style="9" customWidth="1"/>
    <col min="14349" max="14491" width="20.140625" style="9" customWidth="1"/>
    <col min="14492" max="14531" width="12.42578125" style="9" customWidth="1"/>
    <col min="14532" max="14532" width="20.140625" style="9" customWidth="1"/>
    <col min="14533" max="14533" width="21.42578125" style="9" customWidth="1"/>
    <col min="14534" max="14534" width="22.7109375" style="9" customWidth="1"/>
    <col min="14535" max="14535" width="13.7109375" style="9" customWidth="1"/>
    <col min="14536" max="14536" width="15" style="9" customWidth="1"/>
    <col min="14537" max="14539" width="17.5703125" style="9" customWidth="1"/>
    <col min="14540" max="14540" width="16.28515625" style="9" customWidth="1"/>
    <col min="14541" max="14541" width="15" style="9" customWidth="1"/>
    <col min="14542" max="14543" width="12.42578125" style="9" customWidth="1"/>
    <col min="14544" max="14545" width="17.5703125" style="9" customWidth="1"/>
    <col min="14546" max="14546" width="7.28515625" style="9" customWidth="1"/>
    <col min="14547" max="14547" width="21.42578125" style="9" customWidth="1"/>
    <col min="14548" max="14548" width="17.5703125" style="9" customWidth="1"/>
    <col min="14549" max="14549" width="20.140625" style="9" customWidth="1"/>
    <col min="14550" max="14550" width="16.28515625" style="9" customWidth="1"/>
    <col min="14551" max="14551" width="17.5703125" style="9" customWidth="1"/>
    <col min="14552" max="14552" width="6" style="9" customWidth="1"/>
    <col min="14553" max="14554" width="18.85546875" style="9" customWidth="1"/>
    <col min="14555" max="14556" width="20.140625" style="9" customWidth="1"/>
    <col min="14557" max="14557" width="6" style="9" customWidth="1"/>
    <col min="14558" max="14558" width="12.42578125" style="9" customWidth="1"/>
    <col min="14559" max="14559" width="18.85546875" style="9" customWidth="1"/>
    <col min="14560" max="14561" width="15" style="9" customWidth="1"/>
    <col min="14562" max="14562" width="7.28515625" style="9" customWidth="1"/>
    <col min="14563" max="14563" width="11.140625" style="9" customWidth="1"/>
    <col min="14564" max="14564" width="13.7109375" style="9" customWidth="1"/>
    <col min="14565" max="14565" width="18.85546875" style="9" customWidth="1"/>
    <col min="14566" max="14566" width="17.5703125" style="9" customWidth="1"/>
    <col min="14567" max="14567" width="25.28515625" style="9" customWidth="1"/>
    <col min="14568" max="14568" width="20.140625" style="9" customWidth="1"/>
    <col min="14569" max="14569" width="15" style="9" customWidth="1"/>
    <col min="14570" max="14570" width="17.5703125" style="9" customWidth="1"/>
    <col min="14571" max="14571" width="16.28515625" style="9" customWidth="1"/>
    <col min="14572" max="14573" width="15" style="9" customWidth="1"/>
    <col min="14574" max="14574" width="17.5703125" style="9" customWidth="1"/>
    <col min="14575" max="14575" width="20.140625" style="9" customWidth="1"/>
    <col min="14576" max="14576" width="16.28515625" style="9" customWidth="1"/>
    <col min="14577" max="14578" width="25.28515625" style="9" customWidth="1"/>
    <col min="14579" max="14579" width="18.85546875" style="9" customWidth="1"/>
    <col min="14580" max="14581" width="20.140625" style="9" customWidth="1"/>
    <col min="14582" max="14582" width="11.140625" style="9" customWidth="1"/>
    <col min="14583" max="14583" width="29.140625" style="9" customWidth="1"/>
    <col min="14584" max="14584" width="34.28515625" style="9" customWidth="1"/>
    <col min="14585" max="14586" width="9.85546875" style="9" customWidth="1"/>
    <col min="14587" max="14587" width="17.5703125" style="9" customWidth="1"/>
    <col min="14588" max="14588" width="18.85546875" style="9" customWidth="1"/>
    <col min="14589" max="14589" width="9.85546875" style="9" customWidth="1"/>
    <col min="14590" max="14591" width="6" style="9" customWidth="1"/>
    <col min="14592" max="14592" width="13.7109375" style="9" customWidth="1"/>
    <col min="14593" max="14594" width="15" style="9" customWidth="1"/>
    <col min="14595" max="14595" width="17.5703125" style="9" customWidth="1"/>
    <col min="14596" max="14596" width="9.85546875" style="9" customWidth="1"/>
    <col min="14597" max="14597" width="7.28515625" style="9" customWidth="1"/>
    <col min="14598" max="14598" width="6" style="9" customWidth="1"/>
    <col min="14599" max="14604" width="17.5703125" style="9" customWidth="1"/>
    <col min="14605" max="14747" width="20.140625" style="9" customWidth="1"/>
    <col min="14748" max="14787" width="12.42578125" style="9" customWidth="1"/>
    <col min="14788" max="14788" width="20.140625" style="9" customWidth="1"/>
    <col min="14789" max="14789" width="21.42578125" style="9" customWidth="1"/>
    <col min="14790" max="14790" width="22.7109375" style="9" customWidth="1"/>
    <col min="14791" max="14791" width="13.7109375" style="9" customWidth="1"/>
    <col min="14792" max="14792" width="15" style="9" customWidth="1"/>
    <col min="14793" max="14795" width="17.5703125" style="9" customWidth="1"/>
    <col min="14796" max="14796" width="16.28515625" style="9" customWidth="1"/>
    <col min="14797" max="14797" width="15" style="9" customWidth="1"/>
    <col min="14798" max="14799" width="12.42578125" style="9" customWidth="1"/>
    <col min="14800" max="14801" width="17.5703125" style="9" customWidth="1"/>
    <col min="14802" max="14802" width="7.28515625" style="9" customWidth="1"/>
    <col min="14803" max="14803" width="21.42578125" style="9" customWidth="1"/>
    <col min="14804" max="14804" width="17.5703125" style="9" customWidth="1"/>
    <col min="14805" max="14805" width="20.140625" style="9" customWidth="1"/>
    <col min="14806" max="14806" width="16.28515625" style="9" customWidth="1"/>
    <col min="14807" max="14807" width="17.5703125" style="9" customWidth="1"/>
    <col min="14808" max="14808" width="6" style="9" customWidth="1"/>
    <col min="14809" max="14810" width="18.85546875" style="9" customWidth="1"/>
    <col min="14811" max="14812" width="20.140625" style="9" customWidth="1"/>
    <col min="14813" max="14813" width="6" style="9" customWidth="1"/>
    <col min="14814" max="14814" width="12.42578125" style="9" customWidth="1"/>
    <col min="14815" max="14815" width="18.85546875" style="9" customWidth="1"/>
    <col min="14816" max="14817" width="15" style="9" customWidth="1"/>
    <col min="14818" max="14818" width="7.28515625" style="9" customWidth="1"/>
    <col min="14819" max="14819" width="11.140625" style="9" customWidth="1"/>
    <col min="14820" max="14820" width="13.7109375" style="9" customWidth="1"/>
    <col min="14821" max="14821" width="18.85546875" style="9" customWidth="1"/>
    <col min="14822" max="14822" width="17.5703125" style="9" customWidth="1"/>
    <col min="14823" max="14823" width="25.28515625" style="9" customWidth="1"/>
    <col min="14824" max="14824" width="20.140625" style="9" customWidth="1"/>
    <col min="14825" max="14825" width="15" style="9" customWidth="1"/>
    <col min="14826" max="14826" width="17.5703125" style="9" customWidth="1"/>
    <col min="14827" max="14827" width="16.28515625" style="9" customWidth="1"/>
    <col min="14828" max="14829" width="15" style="9" customWidth="1"/>
    <col min="14830" max="14830" width="17.5703125" style="9" customWidth="1"/>
    <col min="14831" max="14831" width="20.140625" style="9" customWidth="1"/>
    <col min="14832" max="14832" width="16.28515625" style="9" customWidth="1"/>
    <col min="14833" max="14834" width="25.28515625" style="9" customWidth="1"/>
    <col min="14835" max="14835" width="18.85546875" style="9" customWidth="1"/>
    <col min="14836" max="14837" width="20.140625" style="9" customWidth="1"/>
    <col min="14838" max="14838" width="11.140625" style="9" customWidth="1"/>
    <col min="14839" max="14839" width="29.140625" style="9" customWidth="1"/>
    <col min="14840" max="14840" width="34.28515625" style="9" customWidth="1"/>
    <col min="14841" max="14842" width="9.85546875" style="9" customWidth="1"/>
    <col min="14843" max="14843" width="17.5703125" style="9" customWidth="1"/>
    <col min="14844" max="14844" width="18.85546875" style="9" customWidth="1"/>
    <col min="14845" max="14845" width="9.85546875" style="9" customWidth="1"/>
    <col min="14846" max="14847" width="6" style="9" customWidth="1"/>
    <col min="14848" max="14848" width="13.7109375" style="9" customWidth="1"/>
    <col min="14849" max="14850" width="15" style="9" customWidth="1"/>
    <col min="14851" max="14851" width="17.5703125" style="9" customWidth="1"/>
    <col min="14852" max="14852" width="9.85546875" style="9" customWidth="1"/>
    <col min="14853" max="14853" width="7.28515625" style="9" customWidth="1"/>
    <col min="14854" max="14854" width="6" style="9" customWidth="1"/>
    <col min="14855" max="14860" width="17.5703125" style="9" customWidth="1"/>
    <col min="14861" max="15003" width="20.140625" style="9" customWidth="1"/>
    <col min="15004" max="15043" width="12.42578125" style="9" customWidth="1"/>
    <col min="15044" max="15044" width="20.140625" style="9" customWidth="1"/>
    <col min="15045" max="15045" width="21.42578125" style="9" customWidth="1"/>
    <col min="15046" max="15046" width="22.7109375" style="9" customWidth="1"/>
    <col min="15047" max="15047" width="13.7109375" style="9" customWidth="1"/>
    <col min="15048" max="15048" width="15" style="9" customWidth="1"/>
    <col min="15049" max="15051" width="17.5703125" style="9" customWidth="1"/>
    <col min="15052" max="15052" width="16.28515625" style="9" customWidth="1"/>
    <col min="15053" max="15053" width="15" style="9" customWidth="1"/>
    <col min="15054" max="15055" width="12.42578125" style="9" customWidth="1"/>
    <col min="15056" max="15057" width="17.5703125" style="9" customWidth="1"/>
    <col min="15058" max="15058" width="7.28515625" style="9" customWidth="1"/>
    <col min="15059" max="15059" width="21.42578125" style="9" customWidth="1"/>
    <col min="15060" max="15060" width="17.5703125" style="9" customWidth="1"/>
    <col min="15061" max="15061" width="20.140625" style="9" customWidth="1"/>
    <col min="15062" max="15062" width="16.28515625" style="9" customWidth="1"/>
    <col min="15063" max="15063" width="17.5703125" style="9" customWidth="1"/>
    <col min="15064" max="15064" width="6" style="9" customWidth="1"/>
    <col min="15065" max="15066" width="18.85546875" style="9" customWidth="1"/>
    <col min="15067" max="15068" width="20.140625" style="9" customWidth="1"/>
    <col min="15069" max="15069" width="6" style="9" customWidth="1"/>
    <col min="15070" max="15070" width="12.42578125" style="9" customWidth="1"/>
    <col min="15071" max="15071" width="18.85546875" style="9" customWidth="1"/>
    <col min="15072" max="15073" width="15" style="9" customWidth="1"/>
    <col min="15074" max="15074" width="7.28515625" style="9" customWidth="1"/>
    <col min="15075" max="15075" width="11.140625" style="9" customWidth="1"/>
    <col min="15076" max="15076" width="13.7109375" style="9" customWidth="1"/>
    <col min="15077" max="15077" width="18.85546875" style="9" customWidth="1"/>
    <col min="15078" max="15078" width="17.5703125" style="9" customWidth="1"/>
    <col min="15079" max="15079" width="25.28515625" style="9" customWidth="1"/>
    <col min="15080" max="15080" width="20.140625" style="9" customWidth="1"/>
    <col min="15081" max="15081" width="15" style="9" customWidth="1"/>
    <col min="15082" max="15082" width="17.5703125" style="9" customWidth="1"/>
    <col min="15083" max="15083" width="16.28515625" style="9" customWidth="1"/>
    <col min="15084" max="15085" width="15" style="9" customWidth="1"/>
    <col min="15086" max="15086" width="17.5703125" style="9" customWidth="1"/>
    <col min="15087" max="15087" width="20.140625" style="9" customWidth="1"/>
    <col min="15088" max="15088" width="16.28515625" style="9" customWidth="1"/>
    <col min="15089" max="15090" width="25.28515625" style="9" customWidth="1"/>
    <col min="15091" max="15091" width="18.85546875" style="9" customWidth="1"/>
    <col min="15092" max="15093" width="20.140625" style="9" customWidth="1"/>
    <col min="15094" max="15094" width="11.140625" style="9" customWidth="1"/>
    <col min="15095" max="15095" width="29.140625" style="9" customWidth="1"/>
    <col min="15096" max="15096" width="34.28515625" style="9" customWidth="1"/>
    <col min="15097" max="15098" width="9.85546875" style="9" customWidth="1"/>
    <col min="15099" max="15099" width="17.5703125" style="9" customWidth="1"/>
    <col min="15100" max="15100" width="18.85546875" style="9" customWidth="1"/>
    <col min="15101" max="15101" width="9.85546875" style="9" customWidth="1"/>
    <col min="15102" max="15103" width="6" style="9" customWidth="1"/>
    <col min="15104" max="15104" width="13.7109375" style="9" customWidth="1"/>
    <col min="15105" max="15106" width="15" style="9" customWidth="1"/>
    <col min="15107" max="15107" width="17.5703125" style="9" customWidth="1"/>
    <col min="15108" max="15108" width="9.85546875" style="9" customWidth="1"/>
    <col min="15109" max="15109" width="7.28515625" style="9" customWidth="1"/>
    <col min="15110" max="15110" width="6" style="9" customWidth="1"/>
    <col min="15111" max="15116" width="17.5703125" style="9" customWidth="1"/>
    <col min="15117" max="15259" width="20.140625" style="9" customWidth="1"/>
    <col min="15260" max="15299" width="12.42578125" style="9" customWidth="1"/>
    <col min="15300" max="15300" width="20.140625" style="9" customWidth="1"/>
    <col min="15301" max="15301" width="21.42578125" style="9" customWidth="1"/>
    <col min="15302" max="15302" width="22.7109375" style="9" customWidth="1"/>
    <col min="15303" max="15303" width="13.7109375" style="9" customWidth="1"/>
    <col min="15304" max="15304" width="15" style="9" customWidth="1"/>
    <col min="15305" max="15307" width="17.5703125" style="9" customWidth="1"/>
    <col min="15308" max="15308" width="16.28515625" style="9" customWidth="1"/>
    <col min="15309" max="15309" width="15" style="9" customWidth="1"/>
    <col min="15310" max="15311" width="12.42578125" style="9" customWidth="1"/>
    <col min="15312" max="15313" width="17.5703125" style="9" customWidth="1"/>
    <col min="15314" max="15314" width="7.28515625" style="9" customWidth="1"/>
    <col min="15315" max="15315" width="21.42578125" style="9" customWidth="1"/>
    <col min="15316" max="15316" width="17.5703125" style="9" customWidth="1"/>
    <col min="15317" max="15317" width="20.140625" style="9" customWidth="1"/>
    <col min="15318" max="15318" width="16.28515625" style="9" customWidth="1"/>
    <col min="15319" max="15319" width="17.5703125" style="9" customWidth="1"/>
    <col min="15320" max="15320" width="6" style="9" customWidth="1"/>
    <col min="15321" max="15322" width="18.85546875" style="9" customWidth="1"/>
    <col min="15323" max="15324" width="20.140625" style="9" customWidth="1"/>
    <col min="15325" max="15325" width="6" style="9" customWidth="1"/>
    <col min="15326" max="15326" width="12.42578125" style="9" customWidth="1"/>
    <col min="15327" max="15327" width="18.85546875" style="9" customWidth="1"/>
    <col min="15328" max="15329" width="15" style="9" customWidth="1"/>
    <col min="15330" max="15330" width="7.28515625" style="9" customWidth="1"/>
    <col min="15331" max="15331" width="11.140625" style="9" customWidth="1"/>
    <col min="15332" max="15332" width="13.7109375" style="9" customWidth="1"/>
    <col min="15333" max="15333" width="18.85546875" style="9" customWidth="1"/>
    <col min="15334" max="15334" width="17.5703125" style="9" customWidth="1"/>
    <col min="15335" max="15335" width="25.28515625" style="9" customWidth="1"/>
    <col min="15336" max="15336" width="20.140625" style="9" customWidth="1"/>
    <col min="15337" max="15337" width="15" style="9" customWidth="1"/>
    <col min="15338" max="15338" width="17.5703125" style="9" customWidth="1"/>
    <col min="15339" max="15339" width="16.28515625" style="9" customWidth="1"/>
    <col min="15340" max="15341" width="15" style="9" customWidth="1"/>
    <col min="15342" max="15342" width="17.5703125" style="9" customWidth="1"/>
    <col min="15343" max="15343" width="20.140625" style="9" customWidth="1"/>
    <col min="15344" max="15344" width="16.28515625" style="9" customWidth="1"/>
    <col min="15345" max="15346" width="25.28515625" style="9" customWidth="1"/>
    <col min="15347" max="15347" width="18.85546875" style="9" customWidth="1"/>
    <col min="15348" max="15349" width="20.140625" style="9" customWidth="1"/>
    <col min="15350" max="15350" width="11.140625" style="9" customWidth="1"/>
    <col min="15351" max="15351" width="29.140625" style="9" customWidth="1"/>
    <col min="15352" max="15352" width="34.28515625" style="9" customWidth="1"/>
    <col min="15353" max="15354" width="9.85546875" style="9" customWidth="1"/>
    <col min="15355" max="15355" width="17.5703125" style="9" customWidth="1"/>
    <col min="15356" max="15356" width="18.85546875" style="9" customWidth="1"/>
    <col min="15357" max="15357" width="9.85546875" style="9" customWidth="1"/>
    <col min="15358" max="15359" width="6" style="9" customWidth="1"/>
    <col min="15360" max="15360" width="13.7109375" style="9" customWidth="1"/>
    <col min="15361" max="15362" width="15" style="9" customWidth="1"/>
    <col min="15363" max="15363" width="17.5703125" style="9" customWidth="1"/>
    <col min="15364" max="15364" width="9.85546875" style="9" customWidth="1"/>
    <col min="15365" max="15365" width="7.28515625" style="9" customWidth="1"/>
    <col min="15366" max="15366" width="6" style="9" customWidth="1"/>
    <col min="15367" max="15372" width="17.5703125" style="9" customWidth="1"/>
    <col min="15373" max="15515" width="20.140625" style="9" customWidth="1"/>
    <col min="15516" max="15555" width="12.42578125" style="9" customWidth="1"/>
    <col min="15556" max="15556" width="20.140625" style="9" customWidth="1"/>
    <col min="15557" max="15557" width="21.42578125" style="9" customWidth="1"/>
    <col min="15558" max="15558" width="22.7109375" style="9" customWidth="1"/>
    <col min="15559" max="15559" width="13.7109375" style="9" customWidth="1"/>
    <col min="15560" max="15560" width="15" style="9" customWidth="1"/>
    <col min="15561" max="15563" width="17.5703125" style="9" customWidth="1"/>
    <col min="15564" max="15564" width="16.28515625" style="9" customWidth="1"/>
    <col min="15565" max="15565" width="15" style="9" customWidth="1"/>
    <col min="15566" max="15567" width="12.42578125" style="9" customWidth="1"/>
    <col min="15568" max="15569" width="17.5703125" style="9" customWidth="1"/>
    <col min="15570" max="15570" width="7.28515625" style="9" customWidth="1"/>
    <col min="15571" max="15571" width="21.42578125" style="9" customWidth="1"/>
    <col min="15572" max="15572" width="17.5703125" style="9" customWidth="1"/>
    <col min="15573" max="15573" width="20.140625" style="9" customWidth="1"/>
    <col min="15574" max="15574" width="16.28515625" style="9" customWidth="1"/>
    <col min="15575" max="15575" width="17.5703125" style="9" customWidth="1"/>
    <col min="15576" max="15576" width="6" style="9" customWidth="1"/>
    <col min="15577" max="15578" width="18.85546875" style="9" customWidth="1"/>
    <col min="15579" max="15580" width="20.140625" style="9" customWidth="1"/>
    <col min="15581" max="15581" width="6" style="9" customWidth="1"/>
    <col min="15582" max="15582" width="12.42578125" style="9" customWidth="1"/>
    <col min="15583" max="15583" width="18.85546875" style="9" customWidth="1"/>
    <col min="15584" max="15585" width="15" style="9" customWidth="1"/>
    <col min="15586" max="15586" width="7.28515625" style="9" customWidth="1"/>
    <col min="15587" max="15587" width="11.140625" style="9" customWidth="1"/>
    <col min="15588" max="15588" width="13.7109375" style="9" customWidth="1"/>
    <col min="15589" max="15589" width="18.85546875" style="9" customWidth="1"/>
    <col min="15590" max="15590" width="17.5703125" style="9" customWidth="1"/>
    <col min="15591" max="15591" width="25.28515625" style="9" customWidth="1"/>
    <col min="15592" max="15592" width="20.140625" style="9" customWidth="1"/>
    <col min="15593" max="15593" width="15" style="9" customWidth="1"/>
    <col min="15594" max="15594" width="17.5703125" style="9" customWidth="1"/>
    <col min="15595" max="15595" width="16.28515625" style="9" customWidth="1"/>
    <col min="15596" max="15597" width="15" style="9" customWidth="1"/>
    <col min="15598" max="15598" width="17.5703125" style="9" customWidth="1"/>
    <col min="15599" max="15599" width="20.140625" style="9" customWidth="1"/>
    <col min="15600" max="15600" width="16.28515625" style="9" customWidth="1"/>
    <col min="15601" max="15602" width="25.28515625" style="9" customWidth="1"/>
    <col min="15603" max="15603" width="18.85546875" style="9" customWidth="1"/>
    <col min="15604" max="15605" width="20.140625" style="9" customWidth="1"/>
    <col min="15606" max="15606" width="11.140625" style="9" customWidth="1"/>
    <col min="15607" max="15607" width="29.140625" style="9" customWidth="1"/>
    <col min="15608" max="15608" width="34.28515625" style="9" customWidth="1"/>
    <col min="15609" max="15610" width="9.85546875" style="9" customWidth="1"/>
    <col min="15611" max="15611" width="17.5703125" style="9" customWidth="1"/>
    <col min="15612" max="15612" width="18.85546875" style="9" customWidth="1"/>
    <col min="15613" max="15613" width="9.85546875" style="9" customWidth="1"/>
    <col min="15614" max="15615" width="6" style="9" customWidth="1"/>
    <col min="15616" max="15616" width="13.7109375" style="9" customWidth="1"/>
    <col min="15617" max="15618" width="15" style="9" customWidth="1"/>
    <col min="15619" max="15619" width="17.5703125" style="9" customWidth="1"/>
    <col min="15620" max="15620" width="9.85546875" style="9" customWidth="1"/>
    <col min="15621" max="15621" width="7.28515625" style="9" customWidth="1"/>
    <col min="15622" max="15622" width="6" style="9" customWidth="1"/>
    <col min="15623" max="15628" width="17.5703125" style="9" customWidth="1"/>
    <col min="15629" max="15771" width="20.140625" style="9" customWidth="1"/>
    <col min="15772" max="15811" width="12.42578125" style="9" customWidth="1"/>
    <col min="15812" max="15812" width="20.140625" style="9" customWidth="1"/>
    <col min="15813" max="15813" width="21.42578125" style="9" customWidth="1"/>
    <col min="15814" max="15814" width="22.7109375" style="9" customWidth="1"/>
    <col min="15815" max="15815" width="13.7109375" style="9" customWidth="1"/>
    <col min="15816" max="15816" width="15" style="9" customWidth="1"/>
    <col min="15817" max="15819" width="17.5703125" style="9" customWidth="1"/>
    <col min="15820" max="15820" width="16.28515625" style="9" customWidth="1"/>
    <col min="15821" max="15821" width="15" style="9" customWidth="1"/>
    <col min="15822" max="15823" width="12.42578125" style="9" customWidth="1"/>
    <col min="15824" max="15825" width="17.5703125" style="9" customWidth="1"/>
    <col min="15826" max="15826" width="7.28515625" style="9" customWidth="1"/>
    <col min="15827" max="15827" width="21.42578125" style="9" customWidth="1"/>
    <col min="15828" max="15828" width="17.5703125" style="9" customWidth="1"/>
    <col min="15829" max="15829" width="20.140625" style="9" customWidth="1"/>
    <col min="15830" max="15830" width="16.28515625" style="9" customWidth="1"/>
    <col min="15831" max="15831" width="17.5703125" style="9" customWidth="1"/>
    <col min="15832" max="15832" width="6" style="9" customWidth="1"/>
    <col min="15833" max="15834" width="18.85546875" style="9" customWidth="1"/>
    <col min="15835" max="15836" width="20.140625" style="9" customWidth="1"/>
    <col min="15837" max="15837" width="6" style="9" customWidth="1"/>
    <col min="15838" max="15838" width="12.42578125" style="9" customWidth="1"/>
    <col min="15839" max="15839" width="18.85546875" style="9" customWidth="1"/>
    <col min="15840" max="15841" width="15" style="9" customWidth="1"/>
    <col min="15842" max="15842" width="7.28515625" style="9" customWidth="1"/>
    <col min="15843" max="15843" width="11.140625" style="9" customWidth="1"/>
    <col min="15844" max="15844" width="13.7109375" style="9" customWidth="1"/>
    <col min="15845" max="15845" width="18.85546875" style="9" customWidth="1"/>
    <col min="15846" max="15846" width="17.5703125" style="9" customWidth="1"/>
    <col min="15847" max="15847" width="25.28515625" style="9" customWidth="1"/>
    <col min="15848" max="15848" width="20.140625" style="9" customWidth="1"/>
    <col min="15849" max="15849" width="15" style="9" customWidth="1"/>
    <col min="15850" max="15850" width="17.5703125" style="9" customWidth="1"/>
    <col min="15851" max="15851" width="16.28515625" style="9" customWidth="1"/>
    <col min="15852" max="15853" width="15" style="9" customWidth="1"/>
    <col min="15854" max="15854" width="17.5703125" style="9" customWidth="1"/>
    <col min="15855" max="15855" width="20.140625" style="9" customWidth="1"/>
    <col min="15856" max="15856" width="16.28515625" style="9" customWidth="1"/>
    <col min="15857" max="15858" width="25.28515625" style="9" customWidth="1"/>
    <col min="15859" max="15859" width="18.85546875" style="9" customWidth="1"/>
    <col min="15860" max="15861" width="20.140625" style="9" customWidth="1"/>
    <col min="15862" max="15862" width="11.140625" style="9" customWidth="1"/>
    <col min="15863" max="15863" width="29.140625" style="9" customWidth="1"/>
    <col min="15864" max="15864" width="34.28515625" style="9" customWidth="1"/>
    <col min="15865" max="15866" width="9.85546875" style="9" customWidth="1"/>
    <col min="15867" max="15867" width="17.5703125" style="9" customWidth="1"/>
    <col min="15868" max="15868" width="18.85546875" style="9" customWidth="1"/>
    <col min="15869" max="15869" width="9.85546875" style="9" customWidth="1"/>
    <col min="15870" max="15871" width="6" style="9" customWidth="1"/>
    <col min="15872" max="15872" width="13.7109375" style="9" customWidth="1"/>
    <col min="15873" max="15874" width="15" style="9" customWidth="1"/>
    <col min="15875" max="15875" width="17.5703125" style="9" customWidth="1"/>
    <col min="15876" max="15876" width="9.85546875" style="9" customWidth="1"/>
    <col min="15877" max="15877" width="7.28515625" style="9" customWidth="1"/>
    <col min="15878" max="15878" width="6" style="9" customWidth="1"/>
    <col min="15879" max="15884" width="17.5703125" style="9" customWidth="1"/>
    <col min="15885" max="16027" width="20.140625" style="9" customWidth="1"/>
    <col min="16028" max="16067" width="12.42578125" style="9" customWidth="1"/>
    <col min="16068" max="16068" width="20.140625" style="9" customWidth="1"/>
    <col min="16069" max="16069" width="21.42578125" style="9" customWidth="1"/>
    <col min="16070" max="16070" width="22.7109375" style="9" customWidth="1"/>
    <col min="16071" max="16071" width="13.7109375" style="9" customWidth="1"/>
    <col min="16072" max="16072" width="15" style="9" customWidth="1"/>
    <col min="16073" max="16075" width="17.5703125" style="9" customWidth="1"/>
    <col min="16076" max="16076" width="16.28515625" style="9" customWidth="1"/>
    <col min="16077" max="16077" width="15" style="9" customWidth="1"/>
    <col min="16078" max="16079" width="12.42578125" style="9" customWidth="1"/>
    <col min="16080" max="16081" width="17.5703125" style="9" customWidth="1"/>
    <col min="16082" max="16082" width="7.28515625" style="9" customWidth="1"/>
    <col min="16083" max="16083" width="21.42578125" style="9" customWidth="1"/>
    <col min="16084" max="16084" width="17.5703125" style="9" customWidth="1"/>
    <col min="16085" max="16085" width="20.140625" style="9" customWidth="1"/>
    <col min="16086" max="16086" width="16.28515625" style="9" customWidth="1"/>
    <col min="16087" max="16087" width="17.5703125" style="9" customWidth="1"/>
    <col min="16088" max="16088" width="6" style="9" customWidth="1"/>
    <col min="16089" max="16090" width="18.85546875" style="9" customWidth="1"/>
    <col min="16091" max="16092" width="20.140625" style="9" customWidth="1"/>
    <col min="16093" max="16093" width="6" style="9" customWidth="1"/>
    <col min="16094" max="16094" width="12.42578125" style="9" customWidth="1"/>
    <col min="16095" max="16095" width="18.85546875" style="9" customWidth="1"/>
    <col min="16096" max="16097" width="15" style="9" customWidth="1"/>
    <col min="16098" max="16098" width="7.28515625" style="9" customWidth="1"/>
    <col min="16099" max="16099" width="11.140625" style="9" customWidth="1"/>
    <col min="16100" max="16100" width="13.7109375" style="9" customWidth="1"/>
    <col min="16101" max="16101" width="18.85546875" style="9" customWidth="1"/>
    <col min="16102" max="16102" width="17.5703125" style="9" customWidth="1"/>
    <col min="16103" max="16103" width="25.28515625" style="9" customWidth="1"/>
    <col min="16104" max="16104" width="20.140625" style="9" customWidth="1"/>
    <col min="16105" max="16105" width="15" style="9" customWidth="1"/>
    <col min="16106" max="16106" width="17.5703125" style="9" customWidth="1"/>
    <col min="16107" max="16107" width="16.28515625" style="9" customWidth="1"/>
    <col min="16108" max="16109" width="15" style="9" customWidth="1"/>
    <col min="16110" max="16110" width="17.5703125" style="9" customWidth="1"/>
    <col min="16111" max="16111" width="20.140625" style="9" customWidth="1"/>
    <col min="16112" max="16112" width="16.28515625" style="9" customWidth="1"/>
    <col min="16113" max="16114" width="25.28515625" style="9" customWidth="1"/>
    <col min="16115" max="16115" width="18.85546875" style="9" customWidth="1"/>
    <col min="16116" max="16117" width="20.140625" style="9" customWidth="1"/>
    <col min="16118" max="16118" width="11.140625" style="9" customWidth="1"/>
    <col min="16119" max="16119" width="29.140625" style="9" customWidth="1"/>
    <col min="16120" max="16120" width="34.28515625" style="9" customWidth="1"/>
    <col min="16121" max="16122" width="9.85546875" style="9" customWidth="1"/>
    <col min="16123" max="16123" width="17.5703125" style="9" customWidth="1"/>
    <col min="16124" max="16124" width="18.85546875" style="9" customWidth="1"/>
    <col min="16125" max="16125" width="9.85546875" style="9" customWidth="1"/>
    <col min="16126" max="16127" width="6" style="9" customWidth="1"/>
    <col min="16128" max="16128" width="13.7109375" style="9" customWidth="1"/>
    <col min="16129" max="16130" width="15" style="9" customWidth="1"/>
    <col min="16131" max="16131" width="17.5703125" style="9" customWidth="1"/>
    <col min="16132" max="16132" width="9.85546875" style="9" customWidth="1"/>
    <col min="16133" max="16133" width="7.28515625" style="9" customWidth="1"/>
    <col min="16134" max="16134" width="6" style="9" customWidth="1"/>
    <col min="16135" max="16140" width="17.5703125" style="9" customWidth="1"/>
    <col min="16141" max="16283" width="20.140625" style="9" customWidth="1"/>
    <col min="16284" max="16384" width="12.42578125" style="9" customWidth="1"/>
  </cols>
  <sheetData>
    <row r="1" spans="1:195" s="38" customFormat="1" ht="15" x14ac:dyDescent="0.2">
      <c r="A1" s="53"/>
      <c r="B1" s="135">
        <f ca="1">WORKDAY(TODAY(),1,$X$160:$X$544)</f>
        <v>45749</v>
      </c>
      <c r="C1" s="92"/>
      <c r="D1" s="92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136"/>
      <c r="Q1" s="93"/>
      <c r="R1" s="93"/>
      <c r="S1" s="94"/>
      <c r="T1" s="137"/>
      <c r="U1" s="138"/>
      <c r="V1" s="32"/>
      <c r="W1" s="32"/>
      <c r="X1" s="56" t="s">
        <v>0</v>
      </c>
      <c r="Y1" s="36"/>
      <c r="Z1" s="32"/>
      <c r="AA1" s="32"/>
      <c r="AB1" s="32"/>
      <c r="AC1" s="56" t="s">
        <v>1</v>
      </c>
      <c r="AD1" s="32"/>
      <c r="AE1" s="32"/>
      <c r="AF1" s="32"/>
      <c r="AG1" s="34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</row>
    <row r="2" spans="1:195" s="38" customFormat="1" ht="15" x14ac:dyDescent="0.2">
      <c r="A2" s="47"/>
      <c r="B2" s="139" t="s">
        <v>81</v>
      </c>
      <c r="C2" s="95"/>
      <c r="D2" s="96"/>
      <c r="E2" s="95"/>
      <c r="F2" s="140"/>
      <c r="G2" s="141"/>
      <c r="H2" s="141"/>
      <c r="I2" s="141"/>
      <c r="J2" s="142"/>
      <c r="K2" s="142"/>
      <c r="L2" s="95"/>
      <c r="M2" s="95"/>
      <c r="N2" s="95"/>
      <c r="O2" s="95"/>
      <c r="P2" s="143"/>
      <c r="Q2" s="95"/>
      <c r="R2" s="95"/>
      <c r="S2" s="144"/>
      <c r="T2" s="137"/>
      <c r="U2" s="138"/>
      <c r="V2" s="40"/>
      <c r="W2" s="40"/>
      <c r="X2" s="41"/>
      <c r="Y2" s="42"/>
      <c r="Z2" s="33"/>
      <c r="AA2" s="40"/>
      <c r="AB2" s="40"/>
      <c r="AC2" s="33"/>
      <c r="AD2" s="33"/>
      <c r="AE2" s="33"/>
      <c r="AF2" s="40"/>
      <c r="AG2" s="43"/>
      <c r="AH2" s="40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</row>
    <row r="3" spans="1:195" s="38" customFormat="1" ht="15" x14ac:dyDescent="0.2">
      <c r="A3" s="44"/>
      <c r="B3" s="145" t="s">
        <v>82</v>
      </c>
      <c r="C3" s="95"/>
      <c r="D3" s="95"/>
      <c r="E3" s="95"/>
      <c r="F3" s="140"/>
      <c r="G3" s="141"/>
      <c r="H3" s="141"/>
      <c r="I3" s="141"/>
      <c r="J3" s="142"/>
      <c r="K3" s="142"/>
      <c r="L3" s="95"/>
      <c r="M3" s="95"/>
      <c r="N3" s="95"/>
      <c r="O3" s="95"/>
      <c r="P3" s="143"/>
      <c r="Q3" s="95"/>
      <c r="R3" s="95"/>
      <c r="S3" s="144"/>
      <c r="T3" s="137"/>
      <c r="U3" s="138"/>
      <c r="V3" s="40"/>
      <c r="W3" s="40"/>
      <c r="X3" s="41"/>
      <c r="Y3" s="42"/>
      <c r="Z3" s="33"/>
      <c r="AA3" s="40"/>
      <c r="AB3" s="40"/>
      <c r="AC3" s="33"/>
      <c r="AD3" s="33"/>
      <c r="AE3" s="33"/>
      <c r="AF3" s="40"/>
      <c r="AG3" s="43"/>
      <c r="AH3" s="40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</row>
    <row r="4" spans="1:195" s="38" customFormat="1" ht="13.15" customHeight="1" x14ac:dyDescent="0.2">
      <c r="A4" s="54"/>
      <c r="B4" s="146" t="s">
        <v>86</v>
      </c>
      <c r="C4" s="95"/>
      <c r="D4" s="95"/>
      <c r="E4" s="95"/>
      <c r="F4" s="140"/>
      <c r="G4" s="141"/>
      <c r="H4" s="141"/>
      <c r="I4" s="141"/>
      <c r="J4" s="142"/>
      <c r="K4" s="142"/>
      <c r="L4" s="95"/>
      <c r="M4" s="95"/>
      <c r="N4" s="95"/>
      <c r="O4" s="95"/>
      <c r="P4" s="143"/>
      <c r="Q4" s="95"/>
      <c r="R4" s="95"/>
      <c r="S4" s="144"/>
      <c r="T4" s="137"/>
      <c r="U4" s="138"/>
      <c r="V4" s="40"/>
      <c r="W4" s="40"/>
      <c r="X4" s="40"/>
      <c r="Y4" s="42"/>
      <c r="Z4" s="33"/>
      <c r="AA4" s="40"/>
      <c r="AB4" s="40"/>
      <c r="AC4" s="33"/>
      <c r="AD4" s="33"/>
      <c r="AE4" s="33"/>
      <c r="AF4" s="40"/>
      <c r="AG4" s="43"/>
      <c r="AH4" s="40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</row>
    <row r="5" spans="1:195" s="38" customFormat="1" x14ac:dyDescent="0.15">
      <c r="A5" s="152">
        <v>1</v>
      </c>
      <c r="B5" s="151">
        <f>A5+1</f>
        <v>2</v>
      </c>
      <c r="C5" s="151">
        <f>B5+1</f>
        <v>3</v>
      </c>
      <c r="D5" s="151">
        <f t="shared" ref="D5:U5" si="0">C5+1</f>
        <v>4</v>
      </c>
      <c r="E5" s="151">
        <f t="shared" si="0"/>
        <v>5</v>
      </c>
      <c r="F5" s="151">
        <f t="shared" si="0"/>
        <v>6</v>
      </c>
      <c r="G5" s="151">
        <f t="shared" si="0"/>
        <v>7</v>
      </c>
      <c r="H5" s="151">
        <f t="shared" si="0"/>
        <v>8</v>
      </c>
      <c r="I5" s="151">
        <f t="shared" si="0"/>
        <v>9</v>
      </c>
      <c r="J5" s="151">
        <f t="shared" si="0"/>
        <v>10</v>
      </c>
      <c r="K5" s="151">
        <f t="shared" si="0"/>
        <v>11</v>
      </c>
      <c r="L5" s="151">
        <f t="shared" si="0"/>
        <v>12</v>
      </c>
      <c r="M5" s="151">
        <f t="shared" si="0"/>
        <v>13</v>
      </c>
      <c r="N5" s="151">
        <f t="shared" si="0"/>
        <v>14</v>
      </c>
      <c r="O5" s="151">
        <f t="shared" si="0"/>
        <v>15</v>
      </c>
      <c r="P5" s="151">
        <f t="shared" si="0"/>
        <v>16</v>
      </c>
      <c r="Q5" s="151">
        <f t="shared" si="0"/>
        <v>17</v>
      </c>
      <c r="R5" s="151">
        <f t="shared" si="0"/>
        <v>18</v>
      </c>
      <c r="S5" s="151">
        <f t="shared" si="0"/>
        <v>19</v>
      </c>
      <c r="T5" s="151">
        <f t="shared" si="0"/>
        <v>20</v>
      </c>
      <c r="U5" s="151">
        <f t="shared" si="0"/>
        <v>21</v>
      </c>
      <c r="V5" s="45"/>
      <c r="W5" s="45"/>
      <c r="X5" s="45"/>
      <c r="Y5" s="46"/>
      <c r="Z5" s="45"/>
      <c r="AA5" s="45"/>
      <c r="AB5" s="45"/>
      <c r="AC5" s="45"/>
      <c r="AD5" s="45"/>
      <c r="AE5" s="33"/>
      <c r="AF5" s="45"/>
      <c r="AG5" s="45"/>
      <c r="AH5" s="45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</row>
    <row r="6" spans="1:195" s="38" customFormat="1" ht="15" x14ac:dyDescent="0.25">
      <c r="A6" s="97" t="s">
        <v>56</v>
      </c>
      <c r="B6" s="100" t="s">
        <v>60</v>
      </c>
      <c r="C6" s="100" t="s">
        <v>61</v>
      </c>
      <c r="D6" s="100" t="s">
        <v>62</v>
      </c>
      <c r="E6" s="100" t="s">
        <v>63</v>
      </c>
      <c r="F6" s="100" t="s">
        <v>64</v>
      </c>
      <c r="G6" s="100" t="s">
        <v>65</v>
      </c>
      <c r="H6" s="100" t="s">
        <v>66</v>
      </c>
      <c r="I6" s="100" t="s">
        <v>67</v>
      </c>
      <c r="J6" s="100" t="s">
        <v>68</v>
      </c>
      <c r="K6" s="100" t="s">
        <v>69</v>
      </c>
      <c r="L6" s="100" t="s">
        <v>70</v>
      </c>
      <c r="M6" s="100" t="s">
        <v>71</v>
      </c>
      <c r="N6" s="100" t="s">
        <v>72</v>
      </c>
      <c r="O6" s="100" t="s">
        <v>73</v>
      </c>
      <c r="P6" s="100" t="s">
        <v>74</v>
      </c>
      <c r="Q6" s="100" t="s">
        <v>75</v>
      </c>
      <c r="R6" s="100" t="s">
        <v>76</v>
      </c>
      <c r="S6" s="100" t="s">
        <v>77</v>
      </c>
      <c r="T6" s="100" t="s">
        <v>78</v>
      </c>
      <c r="U6" s="100" t="s">
        <v>79</v>
      </c>
      <c r="V6" s="35"/>
      <c r="W6" s="32"/>
      <c r="X6" s="32"/>
      <c r="Y6" s="36"/>
      <c r="Z6" s="32"/>
      <c r="AA6" s="32"/>
      <c r="AB6" s="32"/>
      <c r="AC6" s="32"/>
      <c r="AD6" s="32"/>
      <c r="AE6" s="32"/>
      <c r="AF6" s="32"/>
      <c r="AG6" s="34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</row>
    <row r="7" spans="1:195" s="38" customFormat="1" ht="15" x14ac:dyDescent="0.2">
      <c r="A7" s="101">
        <v>44876</v>
      </c>
      <c r="B7" s="119" t="s">
        <v>4</v>
      </c>
      <c r="C7" s="119" t="s">
        <v>5</v>
      </c>
      <c r="D7" s="120" t="s">
        <v>6</v>
      </c>
      <c r="E7" s="120" t="s">
        <v>6</v>
      </c>
      <c r="F7" s="121" t="s">
        <v>6</v>
      </c>
      <c r="G7" s="120" t="s">
        <v>6</v>
      </c>
      <c r="H7" s="120" t="s">
        <v>6</v>
      </c>
      <c r="I7" s="120" t="s">
        <v>6</v>
      </c>
      <c r="J7" s="122" t="s">
        <v>7</v>
      </c>
      <c r="K7" s="122" t="s">
        <v>7</v>
      </c>
      <c r="L7" s="122" t="s">
        <v>7</v>
      </c>
      <c r="M7" s="122" t="s">
        <v>7</v>
      </c>
      <c r="N7" s="123" t="s">
        <v>7</v>
      </c>
      <c r="O7" s="124" t="s">
        <v>8</v>
      </c>
      <c r="P7" s="125" t="s">
        <v>9</v>
      </c>
      <c r="Q7" s="119" t="s">
        <v>10</v>
      </c>
      <c r="R7" s="126" t="s">
        <v>11</v>
      </c>
      <c r="S7" s="126" t="s">
        <v>11</v>
      </c>
      <c r="T7" s="127" t="s">
        <v>12</v>
      </c>
      <c r="U7" s="128" t="s">
        <v>12</v>
      </c>
      <c r="V7" s="32"/>
      <c r="W7" s="32"/>
      <c r="X7" s="32"/>
      <c r="Y7" s="36"/>
      <c r="Z7" s="32"/>
      <c r="AA7" s="32"/>
      <c r="AB7" s="32"/>
      <c r="AC7" s="32"/>
      <c r="AD7" s="32"/>
      <c r="AE7" s="32"/>
      <c r="AF7" s="32"/>
      <c r="AG7" s="34"/>
      <c r="AH7" s="32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</row>
    <row r="8" spans="1:195" s="38" customFormat="1" ht="12.75" x14ac:dyDescent="0.2">
      <c r="A8" s="99" t="s">
        <v>57</v>
      </c>
      <c r="B8" s="119" t="s">
        <v>83</v>
      </c>
      <c r="C8" s="119" t="s">
        <v>13</v>
      </c>
      <c r="D8" s="129" t="s">
        <v>14</v>
      </c>
      <c r="E8" s="129" t="s">
        <v>14</v>
      </c>
      <c r="F8" s="130" t="s">
        <v>15</v>
      </c>
      <c r="G8" s="119" t="s">
        <v>15</v>
      </c>
      <c r="H8" s="119" t="s">
        <v>15</v>
      </c>
      <c r="I8" s="119" t="s">
        <v>15</v>
      </c>
      <c r="J8" s="131"/>
      <c r="K8" s="131" t="s">
        <v>3</v>
      </c>
      <c r="L8" s="132" t="s">
        <v>16</v>
      </c>
      <c r="M8" s="132" t="s">
        <v>16</v>
      </c>
      <c r="N8" s="124" t="s">
        <v>15</v>
      </c>
      <c r="O8" s="124" t="s">
        <v>17</v>
      </c>
      <c r="P8" s="125"/>
      <c r="Q8" s="119"/>
      <c r="R8" s="119"/>
      <c r="S8" s="126"/>
      <c r="T8" s="127" t="s">
        <v>18</v>
      </c>
      <c r="U8" s="128" t="s">
        <v>3</v>
      </c>
      <c r="V8" s="32"/>
      <c r="W8" s="32"/>
      <c r="X8" s="32"/>
      <c r="Y8" s="36"/>
      <c r="Z8" s="32"/>
      <c r="AA8" s="32"/>
      <c r="AB8" s="32"/>
      <c r="AC8" s="32"/>
      <c r="AD8" s="32"/>
      <c r="AE8" s="32"/>
      <c r="AF8" s="32"/>
      <c r="AG8" s="34"/>
      <c r="AH8" s="32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</row>
    <row r="9" spans="1:195" s="38" customFormat="1" ht="15" x14ac:dyDescent="0.2">
      <c r="A9" s="101">
        <v>44894</v>
      </c>
      <c r="B9" s="147" t="s">
        <v>85</v>
      </c>
      <c r="C9" s="119"/>
      <c r="D9" s="129" t="s">
        <v>58</v>
      </c>
      <c r="E9" s="119"/>
      <c r="F9" s="130" t="s">
        <v>19</v>
      </c>
      <c r="G9" s="119" t="s">
        <v>20</v>
      </c>
      <c r="H9" s="119" t="s">
        <v>20</v>
      </c>
      <c r="I9" s="119" t="s">
        <v>20</v>
      </c>
      <c r="J9" s="131" t="s">
        <v>21</v>
      </c>
      <c r="K9" s="131" t="s">
        <v>22</v>
      </c>
      <c r="L9" s="132" t="s">
        <v>23</v>
      </c>
      <c r="M9" s="132" t="s">
        <v>23</v>
      </c>
      <c r="N9" s="124" t="s">
        <v>24</v>
      </c>
      <c r="O9" s="119" t="s">
        <v>20</v>
      </c>
      <c r="P9" s="125"/>
      <c r="Q9" s="119"/>
      <c r="R9" s="119"/>
      <c r="S9" s="126"/>
      <c r="T9" s="127" t="s">
        <v>25</v>
      </c>
      <c r="U9" s="128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</row>
    <row r="10" spans="1:195" s="38" customFormat="1" ht="12.75" x14ac:dyDescent="0.2">
      <c r="A10" s="97" t="s">
        <v>80</v>
      </c>
      <c r="B10" s="119" t="s">
        <v>84</v>
      </c>
      <c r="C10" s="119" t="s">
        <v>26</v>
      </c>
      <c r="D10" s="129" t="s">
        <v>27</v>
      </c>
      <c r="E10" s="129" t="s">
        <v>27</v>
      </c>
      <c r="F10" s="130" t="s">
        <v>28</v>
      </c>
      <c r="G10" s="119" t="s">
        <v>29</v>
      </c>
      <c r="H10" s="119" t="s">
        <v>30</v>
      </c>
      <c r="I10" s="119" t="s">
        <v>31</v>
      </c>
      <c r="J10" s="131" t="s">
        <v>32</v>
      </c>
      <c r="K10" s="131" t="s">
        <v>16</v>
      </c>
      <c r="L10" s="119" t="s">
        <v>33</v>
      </c>
      <c r="M10" s="119" t="s">
        <v>34</v>
      </c>
      <c r="N10" s="119" t="s">
        <v>35</v>
      </c>
      <c r="O10" s="124" t="s">
        <v>36</v>
      </c>
      <c r="P10" s="125"/>
      <c r="Q10" s="119" t="s">
        <v>37</v>
      </c>
      <c r="R10" s="119" t="s">
        <v>49</v>
      </c>
      <c r="S10" s="126"/>
      <c r="T10" s="127"/>
      <c r="U10" s="128"/>
      <c r="V10" s="32"/>
      <c r="W10" s="34"/>
      <c r="X10" s="49" t="s">
        <v>38</v>
      </c>
      <c r="Y10" s="50" t="s">
        <v>2</v>
      </c>
      <c r="Z10" s="49" t="s">
        <v>39</v>
      </c>
      <c r="AA10" s="49" t="s">
        <v>40</v>
      </c>
      <c r="AB10" s="49" t="s">
        <v>41</v>
      </c>
      <c r="AC10" s="49" t="s">
        <v>42</v>
      </c>
      <c r="AD10" s="51" t="s">
        <v>42</v>
      </c>
      <c r="AE10" s="49" t="s">
        <v>43</v>
      </c>
      <c r="AF10" s="49" t="s">
        <v>44</v>
      </c>
      <c r="AG10" s="52" t="s">
        <v>45</v>
      </c>
      <c r="AH10" s="49" t="s">
        <v>45</v>
      </c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</row>
    <row r="11" spans="1:195" s="38" customFormat="1" ht="15" x14ac:dyDescent="0.2">
      <c r="A11" s="101">
        <v>46721</v>
      </c>
      <c r="B11" s="119" t="s">
        <v>46</v>
      </c>
      <c r="C11" s="119" t="s">
        <v>46</v>
      </c>
      <c r="D11" s="119"/>
      <c r="E11" s="131"/>
      <c r="F11" s="130"/>
      <c r="G11" s="133"/>
      <c r="H11" s="133" t="s">
        <v>47</v>
      </c>
      <c r="I11" s="133"/>
      <c r="J11" s="131"/>
      <c r="K11" s="131" t="s">
        <v>23</v>
      </c>
      <c r="L11" s="130"/>
      <c r="M11" s="130"/>
      <c r="N11" s="134"/>
      <c r="O11" s="134"/>
      <c r="P11" s="125"/>
      <c r="Q11" s="119" t="s">
        <v>46</v>
      </c>
      <c r="R11" s="128"/>
      <c r="S11" s="126" t="s">
        <v>46</v>
      </c>
      <c r="T11" s="127"/>
      <c r="U11" s="128"/>
      <c r="V11" s="33"/>
      <c r="W11" s="34"/>
      <c r="X11" s="49"/>
      <c r="Y11" s="50"/>
      <c r="Z11" s="49" t="s">
        <v>46</v>
      </c>
      <c r="AA11" s="49" t="s">
        <v>48</v>
      </c>
      <c r="AB11" s="55">
        <f>J12</f>
        <v>2.69E-2</v>
      </c>
      <c r="AC11" s="49" t="s">
        <v>46</v>
      </c>
      <c r="AD11" s="51" t="s">
        <v>49</v>
      </c>
      <c r="AE11" s="49" t="s">
        <v>46</v>
      </c>
      <c r="AF11" s="49"/>
      <c r="AG11" s="52" t="s">
        <v>50</v>
      </c>
      <c r="AH11" s="49" t="s">
        <v>50</v>
      </c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</row>
    <row r="12" spans="1:195" ht="15" x14ac:dyDescent="0.2">
      <c r="A12" s="117">
        <f>A9</f>
        <v>44894</v>
      </c>
      <c r="B12" s="89">
        <f ca="1">IF(A12&lt;=TODAY(),C12+Q12,IF(AND(A12&gt;TODAY(),A12&lt;=$B$1),IF(VLOOKUP(TODAY(),$A$10:$E$5000,4,FALSE)=0,"n.d",C12+Q12),"n.d"))</f>
        <v>1000</v>
      </c>
      <c r="C12" s="118">
        <v>1000</v>
      </c>
      <c r="D12" s="62">
        <f>WORKDAY($A12,-3,$X$160:$X$544)</f>
        <v>44889</v>
      </c>
      <c r="E12" s="13">
        <f ca="1">IF(D12&lt;$B$1,VLOOKUP(D12,[1]DI!$A$4:$B$15000,2,FALSE),0)</f>
        <v>0.13650000000000001</v>
      </c>
      <c r="F12" s="14">
        <f ca="1">ROUND(1+ROUND(((1+E12)^(1/252))-1,8),16)</f>
        <v>1.00050788</v>
      </c>
      <c r="G12" s="91">
        <v>1</v>
      </c>
      <c r="H12" s="91">
        <f>G12</f>
        <v>1</v>
      </c>
      <c r="I12" s="14">
        <f t="shared" ref="I12:I13" si="1">ROUND(G12/H12,8)</f>
        <v>1</v>
      </c>
      <c r="J12" s="115">
        <v>2.69E-2</v>
      </c>
      <c r="K12" s="116">
        <f>AF160</f>
        <v>44894</v>
      </c>
      <c r="L12" s="17">
        <v>0</v>
      </c>
      <c r="M12" s="17">
        <f>IF(L12&gt;0,IF(L12=L11,L12+1,L12),0)</f>
        <v>0</v>
      </c>
      <c r="N12" s="12">
        <f t="shared" ref="N12:N75" si="2">ROUND((J12+1)^(M12/252),9)</f>
        <v>1</v>
      </c>
      <c r="O12" s="12">
        <f t="shared" ref="O12:O75" si="3">ROUND(I12*N12,9)</f>
        <v>1</v>
      </c>
      <c r="P12" s="17">
        <v>0</v>
      </c>
      <c r="Q12" s="14">
        <f t="shared" ref="Q12:Q75" si="4">TRUNC(((O12-1)*C12),8)</f>
        <v>0</v>
      </c>
      <c r="R12" s="20">
        <f t="shared" ref="R12:R75" si="5">IF($P12&gt;0,VLOOKUP($P12,$X$12:$AD$150,7),0)</f>
        <v>0</v>
      </c>
      <c r="S12" s="14">
        <f>IF(R12&gt;0,TRUNC(R12*C12,8),0)</f>
        <v>0</v>
      </c>
      <c r="T12" s="18" t="str">
        <f>AG12</f>
        <v>J=</v>
      </c>
      <c r="U12" s="29">
        <f>AH12</f>
        <v>44925</v>
      </c>
      <c r="V12" s="3"/>
      <c r="W12" s="19"/>
      <c r="X12" s="110">
        <v>0</v>
      </c>
      <c r="Y12" s="92">
        <f t="shared" ref="Y12:Y38" si="6">AF160</f>
        <v>44894</v>
      </c>
      <c r="Z12" s="114">
        <f>C12</f>
        <v>1000</v>
      </c>
      <c r="AA12" s="94"/>
      <c r="AB12" s="93"/>
      <c r="AC12" s="94"/>
      <c r="AD12" s="111"/>
      <c r="AE12" s="93"/>
      <c r="AF12" s="110">
        <v>0</v>
      </c>
      <c r="AG12" s="112" t="s">
        <v>59</v>
      </c>
      <c r="AH12" s="92">
        <f t="shared" ref="AH12:AH23" si="7">Y13</f>
        <v>44925</v>
      </c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</row>
    <row r="13" spans="1:195" x14ac:dyDescent="0.15">
      <c r="A13" s="88">
        <f>WORKDAY($A12,1,$X$166:$X$544)</f>
        <v>44895</v>
      </c>
      <c r="B13" s="89">
        <f ca="1">IF(A13&lt;=TODAY(),C13+Q13,IF(AND(A13&gt;TODAY(),A13&lt;=$B$1),IF(VLOOKUP(TODAY(),$A$10:$E$5000,4,FALSE)=0,"n.d",C13+Q13),"n.d"))</f>
        <v>1000.613275</v>
      </c>
      <c r="C13" s="14">
        <f t="shared" ref="C13:C76" si="8">(C12-S12)</f>
        <v>1000</v>
      </c>
      <c r="D13" s="62">
        <f t="shared" ref="D13:D76" si="9">WORKDAY($A13,-3,$X$160:$X$544)</f>
        <v>44890</v>
      </c>
      <c r="E13" s="60">
        <f ca="1">IF(D13&lt;$B$1,VLOOKUP(D13,[1]DI!$A$4:$B$15000,2,FALSE),0)</f>
        <v>0.13650000000000001</v>
      </c>
      <c r="F13" s="14">
        <f t="shared" ref="F13:F76" ca="1" si="10">ROUND(1+ROUND(((1+E13)^(1/252))-1,8),16)</f>
        <v>1.00050788</v>
      </c>
      <c r="G13" s="91">
        <f ca="1">ROUND(F12*G12,16)</f>
        <v>1.00050788</v>
      </c>
      <c r="H13" s="91">
        <f t="shared" ref="H13:H76" si="11">IF(P12&gt;0,G12,H12)</f>
        <v>1</v>
      </c>
      <c r="I13" s="14">
        <f t="shared" ca="1" si="1"/>
        <v>1.00050788</v>
      </c>
      <c r="J13" s="13">
        <f t="shared" ref="J13:J76" si="12">J12</f>
        <v>2.69E-2</v>
      </c>
      <c r="K13" s="29">
        <f t="shared" ref="K13:K76" si="13">IF(P12&gt;0,VLOOKUP(P12,X$12:AH$150,2),K12)</f>
        <v>44894</v>
      </c>
      <c r="L13" s="2">
        <f t="shared" ref="L13:L76" si="14">IF(A13&gt;K13,IF(NETWORKDAYS(K13,A13,$X$160:$X$544)-1=0,1,NETWORKDAYS(K13,A13,$X$160:$X$544)-1),0)</f>
        <v>1</v>
      </c>
      <c r="M13" s="17">
        <f t="shared" ref="M13:M76" si="15">IF(AND(L13=1,L12=1),1,IF(L13&gt;0,IF(L13=L12,L13+1,L13),0))</f>
        <v>1</v>
      </c>
      <c r="N13" s="12">
        <f t="shared" si="2"/>
        <v>1.000105341</v>
      </c>
      <c r="O13" s="12">
        <f t="shared" ca="1" si="3"/>
        <v>1.0006132750000001</v>
      </c>
      <c r="P13" s="17">
        <f t="shared" ref="P13:P76" si="16">IF(VLOOKUP(A13,Y$12:AF$150,8)=VLOOKUP(A12,Y$12:AF$150,8),0,VLOOKUP(A13,Y$12:AF$150,8))</f>
        <v>0</v>
      </c>
      <c r="Q13" s="14">
        <f t="shared" ca="1" si="4"/>
        <v>0.61327500000000001</v>
      </c>
      <c r="R13" s="20">
        <f t="shared" si="5"/>
        <v>0</v>
      </c>
      <c r="S13" s="14">
        <f t="shared" ref="S13:S76" si="17">IF(R13&gt;0,TRUNC(R13*C13,8),0)</f>
        <v>0</v>
      </c>
      <c r="T13" s="4" t="str">
        <f t="shared" ref="T13:T76" si="18">IF(P12&gt;0,VLOOKUP(P12,X$12:AH$150,10),T12)</f>
        <v>J=</v>
      </c>
      <c r="U13" s="29">
        <f t="shared" ref="U13:U76" si="19">IF(P12&gt;0,VLOOKUP(P12,X$12:AH$150,11),U12)</f>
        <v>44925</v>
      </c>
      <c r="V13" s="3"/>
      <c r="W13" s="4"/>
      <c r="X13" s="110">
        <f t="shared" ref="X13:X72" si="20">X12+1</f>
        <v>1</v>
      </c>
      <c r="Y13" s="92">
        <f t="shared" si="6"/>
        <v>44925</v>
      </c>
      <c r="Z13" s="113">
        <f t="shared" ref="Z13:Z23" si="21">(Z12-AC13)</f>
        <v>1000</v>
      </c>
      <c r="AA13" s="93">
        <f t="shared" ref="AA13:AA23" si="22">NETWORKDAYS(Y12,Y13,X$160:X$444)-1</f>
        <v>23</v>
      </c>
      <c r="AB13" s="113">
        <f>TRUNC((ROUND(((1+AB$11)^(AA13/252)),9)-1)*Z12,8)</f>
        <v>2.4256540000000002</v>
      </c>
      <c r="AC13" s="113">
        <f>TRUNC(Z12*AD13,8)</f>
        <v>0</v>
      </c>
      <c r="AD13" s="111">
        <v>0</v>
      </c>
      <c r="AE13" s="113">
        <f t="shared" ref="AE13:AE23" si="23">(AB13+AC13)</f>
        <v>2.4256540000000002</v>
      </c>
      <c r="AF13" s="110">
        <f t="shared" ref="AF13:AF72" si="24">AF12+1</f>
        <v>1</v>
      </c>
      <c r="AG13" s="112" t="s">
        <v>59</v>
      </c>
      <c r="AH13" s="92">
        <f t="shared" si="7"/>
        <v>44956</v>
      </c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</row>
    <row r="14" spans="1:195" x14ac:dyDescent="0.15">
      <c r="A14" s="88">
        <f t="shared" ref="A14:A77" si="25">WORKDAY($A13,1,$X$166:$X$544)</f>
        <v>44896</v>
      </c>
      <c r="B14" s="89">
        <f t="shared" ref="B14:B77" ca="1" si="26">IF(A14&lt;=TODAY(),C14+Q14,IF(AND(A14&gt;TODAY(),A14&lt;=$B$1),IF(VLOOKUP(TODAY(),$A$10:$E$5000,4,FALSE)=0,"n.d",C14+Q14),"n.d"))</f>
        <v>1001.226927</v>
      </c>
      <c r="C14" s="14">
        <f t="shared" si="8"/>
        <v>1000</v>
      </c>
      <c r="D14" s="62">
        <f t="shared" si="9"/>
        <v>44893</v>
      </c>
      <c r="E14" s="60">
        <f ca="1">IF(D14&lt;$B$1,VLOOKUP(D14,[1]DI!$A$4:$B$15000,2,FALSE),0)</f>
        <v>0.13650000000000001</v>
      </c>
      <c r="F14" s="14">
        <f t="shared" ca="1" si="10"/>
        <v>1.00050788</v>
      </c>
      <c r="G14" s="91">
        <f ca="1">ROUND(F13*G13,16)</f>
        <v>1.0010160179420899</v>
      </c>
      <c r="H14" s="91">
        <f t="shared" si="11"/>
        <v>1</v>
      </c>
      <c r="I14" s="14">
        <f t="shared" ref="I14:I77" ca="1" si="27">ROUND(G14/H14,8)</f>
        <v>1.00101602</v>
      </c>
      <c r="J14" s="13">
        <f t="shared" si="12"/>
        <v>2.69E-2</v>
      </c>
      <c r="K14" s="29">
        <f t="shared" si="13"/>
        <v>44894</v>
      </c>
      <c r="L14" s="2">
        <f t="shared" si="14"/>
        <v>2</v>
      </c>
      <c r="M14" s="17">
        <f t="shared" si="15"/>
        <v>2</v>
      </c>
      <c r="N14" s="12">
        <f t="shared" si="2"/>
        <v>1.0002106930000001</v>
      </c>
      <c r="O14" s="12">
        <f t="shared" ca="1" si="3"/>
        <v>1.001226927</v>
      </c>
      <c r="P14" s="17">
        <f t="shared" si="16"/>
        <v>0</v>
      </c>
      <c r="Q14" s="14">
        <f t="shared" ca="1" si="4"/>
        <v>1.2269270000000001</v>
      </c>
      <c r="R14" s="20">
        <f t="shared" si="5"/>
        <v>0</v>
      </c>
      <c r="S14" s="14">
        <f t="shared" si="17"/>
        <v>0</v>
      </c>
      <c r="T14" s="4" t="str">
        <f t="shared" si="18"/>
        <v>J=</v>
      </c>
      <c r="U14" s="29">
        <f t="shared" si="19"/>
        <v>44925</v>
      </c>
      <c r="V14" s="3"/>
      <c r="W14" s="4"/>
      <c r="X14" s="110">
        <f t="shared" si="20"/>
        <v>2</v>
      </c>
      <c r="Y14" s="92">
        <f t="shared" si="6"/>
        <v>44956</v>
      </c>
      <c r="Z14" s="113">
        <f t="shared" si="21"/>
        <v>1000</v>
      </c>
      <c r="AA14" s="93">
        <f t="shared" si="22"/>
        <v>21</v>
      </c>
      <c r="AB14" s="113">
        <f t="shared" ref="AB14:AB23" si="28">TRUNC((ROUND(((1+AB$11)^(AA14/252)),9)-1)*Z13,8)</f>
        <v>2.2144949999999999</v>
      </c>
      <c r="AC14" s="113">
        <f t="shared" ref="AC14:AC23" si="29">TRUNC(Z13*AD14,8)</f>
        <v>0</v>
      </c>
      <c r="AD14" s="111">
        <v>0</v>
      </c>
      <c r="AE14" s="113">
        <f t="shared" si="23"/>
        <v>2.2144949999999999</v>
      </c>
      <c r="AF14" s="110">
        <f t="shared" si="24"/>
        <v>2</v>
      </c>
      <c r="AG14" s="112" t="s">
        <v>59</v>
      </c>
      <c r="AH14" s="92">
        <f t="shared" si="7"/>
        <v>44987</v>
      </c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</row>
    <row r="15" spans="1:195" x14ac:dyDescent="0.15">
      <c r="A15" s="88">
        <f t="shared" si="25"/>
        <v>44897</v>
      </c>
      <c r="B15" s="89">
        <f t="shared" ca="1" si="26"/>
        <v>1001.84094899</v>
      </c>
      <c r="C15" s="14">
        <f t="shared" si="8"/>
        <v>1000</v>
      </c>
      <c r="D15" s="62">
        <f t="shared" si="9"/>
        <v>44894</v>
      </c>
      <c r="E15" s="60">
        <f ca="1">IF(D15&lt;$B$1,VLOOKUP(D15,[1]DI!$A$4:$B$15000,2,FALSE),0)</f>
        <v>0.13650000000000001</v>
      </c>
      <c r="F15" s="14">
        <f t="shared" ca="1" si="10"/>
        <v>1.00050788</v>
      </c>
      <c r="G15" s="91">
        <f ca="1">ROUND(F14*G14,16)</f>
        <v>1.0015244139572801</v>
      </c>
      <c r="H15" s="91">
        <f t="shared" si="11"/>
        <v>1</v>
      </c>
      <c r="I15" s="14">
        <f t="shared" ca="1" si="27"/>
        <v>1.00152441</v>
      </c>
      <c r="J15" s="13">
        <f t="shared" si="12"/>
        <v>2.69E-2</v>
      </c>
      <c r="K15" s="29">
        <f t="shared" si="13"/>
        <v>44894</v>
      </c>
      <c r="L15" s="2">
        <f t="shared" si="14"/>
        <v>3</v>
      </c>
      <c r="M15" s="17">
        <f t="shared" si="15"/>
        <v>3</v>
      </c>
      <c r="N15" s="12">
        <f t="shared" si="2"/>
        <v>1.000316057</v>
      </c>
      <c r="O15" s="12">
        <f t="shared" ca="1" si="3"/>
        <v>1.001840949</v>
      </c>
      <c r="P15" s="17">
        <f t="shared" si="16"/>
        <v>0</v>
      </c>
      <c r="Q15" s="14">
        <f t="shared" ca="1" si="4"/>
        <v>1.84094899</v>
      </c>
      <c r="R15" s="20">
        <f t="shared" si="5"/>
        <v>0</v>
      </c>
      <c r="S15" s="14">
        <f t="shared" si="17"/>
        <v>0</v>
      </c>
      <c r="T15" s="4" t="str">
        <f t="shared" si="18"/>
        <v>J=</v>
      </c>
      <c r="U15" s="29">
        <f t="shared" si="19"/>
        <v>44925</v>
      </c>
      <c r="V15" s="3"/>
      <c r="W15" s="4"/>
      <c r="X15" s="110">
        <f t="shared" si="20"/>
        <v>3</v>
      </c>
      <c r="Y15" s="92">
        <f t="shared" si="6"/>
        <v>44987</v>
      </c>
      <c r="Z15" s="113">
        <f t="shared" si="21"/>
        <v>1000</v>
      </c>
      <c r="AA15" s="93">
        <f t="shared" si="22"/>
        <v>21</v>
      </c>
      <c r="AB15" s="113">
        <f t="shared" si="28"/>
        <v>2.2144949999999999</v>
      </c>
      <c r="AC15" s="113">
        <f t="shared" si="29"/>
        <v>0</v>
      </c>
      <c r="AD15" s="111">
        <v>0</v>
      </c>
      <c r="AE15" s="113">
        <f t="shared" si="23"/>
        <v>2.2144949999999999</v>
      </c>
      <c r="AF15" s="110">
        <f t="shared" si="24"/>
        <v>3</v>
      </c>
      <c r="AG15" s="112" t="s">
        <v>59</v>
      </c>
      <c r="AH15" s="92">
        <f t="shared" si="7"/>
        <v>45015</v>
      </c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</row>
    <row r="16" spans="1:195" x14ac:dyDescent="0.15">
      <c r="A16" s="88">
        <f t="shared" si="25"/>
        <v>44900</v>
      </c>
      <c r="B16" s="89">
        <f t="shared" ca="1" si="26"/>
        <v>1002.45535799</v>
      </c>
      <c r="C16" s="14">
        <f t="shared" si="8"/>
        <v>1000</v>
      </c>
      <c r="D16" s="62">
        <f t="shared" si="9"/>
        <v>44895</v>
      </c>
      <c r="E16" s="60">
        <f ca="1">IF(D16&lt;$B$1,VLOOKUP(D16,[1]DI!$A$4:$B$15000,2,FALSE),0)</f>
        <v>0.13650000000000001</v>
      </c>
      <c r="F16" s="14">
        <f t="shared" ca="1" si="10"/>
        <v>1.00050788</v>
      </c>
      <c r="G16" s="91">
        <f t="shared" ref="G16:G79" ca="1" si="30">ROUND(F15*G15,16)</f>
        <v>1.0020330681766401</v>
      </c>
      <c r="H16" s="91">
        <f t="shared" si="11"/>
        <v>1</v>
      </c>
      <c r="I16" s="14">
        <f t="shared" ca="1" si="27"/>
        <v>1.00203307</v>
      </c>
      <c r="J16" s="13">
        <f t="shared" si="12"/>
        <v>2.69E-2</v>
      </c>
      <c r="K16" s="29">
        <f t="shared" si="13"/>
        <v>44894</v>
      </c>
      <c r="L16" s="2">
        <f t="shared" si="14"/>
        <v>4</v>
      </c>
      <c r="M16" s="17">
        <f t="shared" si="15"/>
        <v>4</v>
      </c>
      <c r="N16" s="12">
        <f t="shared" si="2"/>
        <v>1.0004214309999999</v>
      </c>
      <c r="O16" s="12">
        <f t="shared" ca="1" si="3"/>
        <v>1.002455358</v>
      </c>
      <c r="P16" s="17">
        <f t="shared" si="16"/>
        <v>0</v>
      </c>
      <c r="Q16" s="14">
        <f t="shared" ca="1" si="4"/>
        <v>2.45535799</v>
      </c>
      <c r="R16" s="20">
        <f t="shared" si="5"/>
        <v>0</v>
      </c>
      <c r="S16" s="14">
        <f t="shared" si="17"/>
        <v>0</v>
      </c>
      <c r="T16" s="4" t="str">
        <f t="shared" si="18"/>
        <v>J=</v>
      </c>
      <c r="U16" s="29">
        <f t="shared" si="19"/>
        <v>44925</v>
      </c>
      <c r="V16" s="3"/>
      <c r="W16" s="4"/>
      <c r="X16" s="110">
        <f t="shared" si="20"/>
        <v>4</v>
      </c>
      <c r="Y16" s="92">
        <f t="shared" si="6"/>
        <v>45015</v>
      </c>
      <c r="Z16" s="113">
        <f t="shared" si="21"/>
        <v>1000</v>
      </c>
      <c r="AA16" s="93">
        <f t="shared" si="22"/>
        <v>20</v>
      </c>
      <c r="AB16" s="113">
        <f t="shared" si="28"/>
        <v>2.1089309900000002</v>
      </c>
      <c r="AC16" s="113">
        <f t="shared" si="29"/>
        <v>0</v>
      </c>
      <c r="AD16" s="111">
        <v>0</v>
      </c>
      <c r="AE16" s="113">
        <f t="shared" si="23"/>
        <v>2.1089309900000002</v>
      </c>
      <c r="AF16" s="110">
        <f t="shared" si="24"/>
        <v>4</v>
      </c>
      <c r="AG16" s="112" t="s">
        <v>59</v>
      </c>
      <c r="AH16" s="92">
        <f t="shared" si="7"/>
        <v>45048</v>
      </c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</row>
    <row r="17" spans="1:154" x14ac:dyDescent="0.15">
      <c r="A17" s="88">
        <f t="shared" si="25"/>
        <v>44901</v>
      </c>
      <c r="B17" s="89">
        <f t="shared" ca="1" si="26"/>
        <v>1003.07013499</v>
      </c>
      <c r="C17" s="14">
        <f t="shared" si="8"/>
        <v>1000</v>
      </c>
      <c r="D17" s="62">
        <f t="shared" si="9"/>
        <v>44896</v>
      </c>
      <c r="E17" s="60">
        <f ca="1">IF(D17&lt;$B$1,VLOOKUP(D17,[1]DI!$A$4:$B$15000,2,FALSE),0)</f>
        <v>0.13650000000000001</v>
      </c>
      <c r="F17" s="14">
        <f t="shared" ca="1" si="10"/>
        <v>1.00050788</v>
      </c>
      <c r="G17" s="91">
        <f t="shared" ca="1" si="30"/>
        <v>1.0025419807313101</v>
      </c>
      <c r="H17" s="91">
        <f t="shared" si="11"/>
        <v>1</v>
      </c>
      <c r="I17" s="14">
        <f t="shared" ca="1" si="27"/>
        <v>1.0025419799999999</v>
      </c>
      <c r="J17" s="13">
        <f t="shared" si="12"/>
        <v>2.69E-2</v>
      </c>
      <c r="K17" s="29">
        <f t="shared" si="13"/>
        <v>44894</v>
      </c>
      <c r="L17" s="2">
        <f t="shared" si="14"/>
        <v>5</v>
      </c>
      <c r="M17" s="17">
        <f t="shared" si="15"/>
        <v>5</v>
      </c>
      <c r="N17" s="12">
        <f t="shared" si="2"/>
        <v>1.000526816</v>
      </c>
      <c r="O17" s="12">
        <f t="shared" ca="1" si="3"/>
        <v>1.003070135</v>
      </c>
      <c r="P17" s="17">
        <f t="shared" si="16"/>
        <v>0</v>
      </c>
      <c r="Q17" s="14">
        <f t="shared" ca="1" si="4"/>
        <v>3.0701349900000001</v>
      </c>
      <c r="R17" s="20">
        <f t="shared" si="5"/>
        <v>0</v>
      </c>
      <c r="S17" s="14">
        <f t="shared" si="17"/>
        <v>0</v>
      </c>
      <c r="T17" s="4" t="str">
        <f t="shared" si="18"/>
        <v>J=</v>
      </c>
      <c r="U17" s="29">
        <f t="shared" si="19"/>
        <v>44925</v>
      </c>
      <c r="V17" s="3"/>
      <c r="W17" s="4"/>
      <c r="X17" s="110">
        <f t="shared" si="20"/>
        <v>5</v>
      </c>
      <c r="Y17" s="92">
        <f t="shared" si="6"/>
        <v>45048</v>
      </c>
      <c r="Z17" s="113">
        <f t="shared" si="21"/>
        <v>1000</v>
      </c>
      <c r="AA17" s="93">
        <f t="shared" si="22"/>
        <v>20</v>
      </c>
      <c r="AB17" s="113">
        <f t="shared" si="28"/>
        <v>2.1089309900000002</v>
      </c>
      <c r="AC17" s="113">
        <f t="shared" si="29"/>
        <v>0</v>
      </c>
      <c r="AD17" s="111">
        <v>0</v>
      </c>
      <c r="AE17" s="113">
        <f t="shared" si="23"/>
        <v>2.1089309900000002</v>
      </c>
      <c r="AF17" s="110">
        <f t="shared" si="24"/>
        <v>5</v>
      </c>
      <c r="AG17" s="112" t="s">
        <v>59</v>
      </c>
      <c r="AH17" s="92">
        <f t="shared" si="7"/>
        <v>45076</v>
      </c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</row>
    <row r="18" spans="1:154" x14ac:dyDescent="0.15">
      <c r="A18" s="88">
        <f t="shared" si="25"/>
        <v>44902</v>
      </c>
      <c r="B18" s="89">
        <f t="shared" ca="1" si="26"/>
        <v>1003.68529199</v>
      </c>
      <c r="C18" s="14">
        <f t="shared" si="8"/>
        <v>1000</v>
      </c>
      <c r="D18" s="62">
        <f t="shared" si="9"/>
        <v>44897</v>
      </c>
      <c r="E18" s="60">
        <f ca="1">IF(D18&lt;$B$1,VLOOKUP(D18,[1]DI!$A$4:$B$15000,2,FALSE),0)</f>
        <v>0.13650000000000001</v>
      </c>
      <c r="F18" s="14">
        <f t="shared" ca="1" si="10"/>
        <v>1.00050788</v>
      </c>
      <c r="G18" s="91">
        <f t="shared" ca="1" si="30"/>
        <v>1.0030511517524801</v>
      </c>
      <c r="H18" s="91">
        <f t="shared" si="11"/>
        <v>1</v>
      </c>
      <c r="I18" s="14">
        <f t="shared" ca="1" si="27"/>
        <v>1.0030511499999999</v>
      </c>
      <c r="J18" s="13">
        <f t="shared" si="12"/>
        <v>2.69E-2</v>
      </c>
      <c r="K18" s="29">
        <f t="shared" si="13"/>
        <v>44894</v>
      </c>
      <c r="L18" s="2">
        <f t="shared" si="14"/>
        <v>6</v>
      </c>
      <c r="M18" s="17">
        <f t="shared" si="15"/>
        <v>6</v>
      </c>
      <c r="N18" s="12">
        <f t="shared" si="2"/>
        <v>1.000632213</v>
      </c>
      <c r="O18" s="12">
        <f t="shared" ca="1" si="3"/>
        <v>1.0036852919999999</v>
      </c>
      <c r="P18" s="17">
        <f t="shared" si="16"/>
        <v>0</v>
      </c>
      <c r="Q18" s="14">
        <f t="shared" ca="1" si="4"/>
        <v>3.6852919900000001</v>
      </c>
      <c r="R18" s="20">
        <f t="shared" si="5"/>
        <v>0</v>
      </c>
      <c r="S18" s="14">
        <f t="shared" si="17"/>
        <v>0</v>
      </c>
      <c r="T18" s="4" t="str">
        <f t="shared" si="18"/>
        <v>J=</v>
      </c>
      <c r="U18" s="29">
        <f t="shared" si="19"/>
        <v>44925</v>
      </c>
      <c r="V18" s="3"/>
      <c r="W18" s="4"/>
      <c r="X18" s="110">
        <f t="shared" si="20"/>
        <v>6</v>
      </c>
      <c r="Y18" s="92">
        <f t="shared" si="6"/>
        <v>45076</v>
      </c>
      <c r="Z18" s="113">
        <f t="shared" si="21"/>
        <v>1000</v>
      </c>
      <c r="AA18" s="93">
        <f t="shared" si="22"/>
        <v>20</v>
      </c>
      <c r="AB18" s="113">
        <f t="shared" si="28"/>
        <v>2.1089309900000002</v>
      </c>
      <c r="AC18" s="113">
        <f t="shared" si="29"/>
        <v>0</v>
      </c>
      <c r="AD18" s="111">
        <v>0</v>
      </c>
      <c r="AE18" s="113">
        <f t="shared" si="23"/>
        <v>2.1089309900000002</v>
      </c>
      <c r="AF18" s="110">
        <f t="shared" si="24"/>
        <v>6</v>
      </c>
      <c r="AG18" s="112" t="s">
        <v>59</v>
      </c>
      <c r="AH18" s="92">
        <f t="shared" si="7"/>
        <v>45107</v>
      </c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</row>
    <row r="19" spans="1:154" x14ac:dyDescent="0.15">
      <c r="A19" s="88">
        <f t="shared" si="25"/>
        <v>44903</v>
      </c>
      <c r="B19" s="89">
        <f t="shared" ca="1" si="26"/>
        <v>1004.300827</v>
      </c>
      <c r="C19" s="14">
        <f t="shared" si="8"/>
        <v>1000</v>
      </c>
      <c r="D19" s="62">
        <f t="shared" si="9"/>
        <v>44900</v>
      </c>
      <c r="E19" s="60">
        <f ca="1">IF(D19&lt;$B$1,VLOOKUP(D19,[1]DI!$A$4:$B$15000,2,FALSE),0)</f>
        <v>0.13650000000000001</v>
      </c>
      <c r="F19" s="14">
        <f t="shared" ca="1" si="10"/>
        <v>1.00050788</v>
      </c>
      <c r="G19" s="91">
        <f t="shared" ca="1" si="30"/>
        <v>1.0035605813714299</v>
      </c>
      <c r="H19" s="91">
        <f t="shared" si="11"/>
        <v>1</v>
      </c>
      <c r="I19" s="14">
        <f t="shared" ca="1" si="27"/>
        <v>1.00356058</v>
      </c>
      <c r="J19" s="13">
        <f t="shared" si="12"/>
        <v>2.69E-2</v>
      </c>
      <c r="K19" s="29">
        <f t="shared" si="13"/>
        <v>44894</v>
      </c>
      <c r="L19" s="2">
        <f t="shared" si="14"/>
        <v>7</v>
      </c>
      <c r="M19" s="17">
        <f t="shared" si="15"/>
        <v>7</v>
      </c>
      <c r="N19" s="12">
        <f t="shared" si="2"/>
        <v>1.0007376210000001</v>
      </c>
      <c r="O19" s="12">
        <f t="shared" ca="1" si="3"/>
        <v>1.004300827</v>
      </c>
      <c r="P19" s="17">
        <f t="shared" si="16"/>
        <v>0</v>
      </c>
      <c r="Q19" s="14">
        <f t="shared" ca="1" si="4"/>
        <v>4.300827</v>
      </c>
      <c r="R19" s="20">
        <f t="shared" si="5"/>
        <v>0</v>
      </c>
      <c r="S19" s="14">
        <f t="shared" si="17"/>
        <v>0</v>
      </c>
      <c r="T19" s="4" t="str">
        <f t="shared" si="18"/>
        <v>J=</v>
      </c>
      <c r="U19" s="29">
        <f t="shared" si="19"/>
        <v>44925</v>
      </c>
      <c r="V19" s="3"/>
      <c r="W19" s="4"/>
      <c r="X19" s="110">
        <f t="shared" si="20"/>
        <v>7</v>
      </c>
      <c r="Y19" s="92">
        <f t="shared" si="6"/>
        <v>45107</v>
      </c>
      <c r="Z19" s="113">
        <f t="shared" si="21"/>
        <v>1000</v>
      </c>
      <c r="AA19" s="93">
        <f t="shared" si="22"/>
        <v>22</v>
      </c>
      <c r="AB19" s="113">
        <f t="shared" si="28"/>
        <v>2.3200690000000002</v>
      </c>
      <c r="AC19" s="113">
        <f t="shared" si="29"/>
        <v>0</v>
      </c>
      <c r="AD19" s="111">
        <v>0</v>
      </c>
      <c r="AE19" s="113">
        <f t="shared" si="23"/>
        <v>2.3200690000000002</v>
      </c>
      <c r="AF19" s="110">
        <f t="shared" si="24"/>
        <v>7</v>
      </c>
      <c r="AG19" s="112" t="s">
        <v>59</v>
      </c>
      <c r="AH19" s="92">
        <f t="shared" si="7"/>
        <v>45138</v>
      </c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</row>
    <row r="20" spans="1:154" x14ac:dyDescent="0.15">
      <c r="A20" s="88">
        <f t="shared" si="25"/>
        <v>44904</v>
      </c>
      <c r="B20" s="89">
        <f t="shared" ca="1" si="26"/>
        <v>1004.91674</v>
      </c>
      <c r="C20" s="14">
        <f t="shared" si="8"/>
        <v>1000</v>
      </c>
      <c r="D20" s="62">
        <f t="shared" si="9"/>
        <v>44901</v>
      </c>
      <c r="E20" s="60">
        <f ca="1">IF(D20&lt;$B$1,VLOOKUP(D20,[1]DI!$A$4:$B$15000,2,FALSE),0)</f>
        <v>0.13650000000000001</v>
      </c>
      <c r="F20" s="14">
        <f t="shared" ca="1" si="10"/>
        <v>1.00050788</v>
      </c>
      <c r="G20" s="91">
        <f t="shared" ca="1" si="30"/>
        <v>1.0040702697195001</v>
      </c>
      <c r="H20" s="91">
        <f t="shared" si="11"/>
        <v>1</v>
      </c>
      <c r="I20" s="14">
        <f t="shared" ca="1" si="27"/>
        <v>1.0040702699999999</v>
      </c>
      <c r="J20" s="13">
        <f t="shared" si="12"/>
        <v>2.69E-2</v>
      </c>
      <c r="K20" s="29">
        <f t="shared" si="13"/>
        <v>44894</v>
      </c>
      <c r="L20" s="2">
        <f t="shared" si="14"/>
        <v>8</v>
      </c>
      <c r="M20" s="17">
        <f t="shared" si="15"/>
        <v>8</v>
      </c>
      <c r="N20" s="12">
        <f t="shared" si="2"/>
        <v>1.000843039</v>
      </c>
      <c r="O20" s="12">
        <f t="shared" ca="1" si="3"/>
        <v>1.0049167400000001</v>
      </c>
      <c r="P20" s="17">
        <f t="shared" si="16"/>
        <v>0</v>
      </c>
      <c r="Q20" s="14">
        <f t="shared" ca="1" si="4"/>
        <v>4.9167399999999999</v>
      </c>
      <c r="R20" s="20">
        <f t="shared" si="5"/>
        <v>0</v>
      </c>
      <c r="S20" s="14">
        <f t="shared" si="17"/>
        <v>0</v>
      </c>
      <c r="T20" s="4" t="str">
        <f t="shared" si="18"/>
        <v>J=</v>
      </c>
      <c r="U20" s="29">
        <f t="shared" si="19"/>
        <v>44925</v>
      </c>
      <c r="V20" s="3"/>
      <c r="W20" s="4"/>
      <c r="X20" s="110">
        <f t="shared" si="20"/>
        <v>8</v>
      </c>
      <c r="Y20" s="92">
        <f t="shared" si="6"/>
        <v>45138</v>
      </c>
      <c r="Z20" s="113">
        <f t="shared" si="21"/>
        <v>1000</v>
      </c>
      <c r="AA20" s="93">
        <f t="shared" si="22"/>
        <v>21</v>
      </c>
      <c r="AB20" s="113">
        <f t="shared" si="28"/>
        <v>2.2144949999999999</v>
      </c>
      <c r="AC20" s="113">
        <f t="shared" si="29"/>
        <v>0</v>
      </c>
      <c r="AD20" s="111">
        <v>0</v>
      </c>
      <c r="AE20" s="113">
        <f t="shared" si="23"/>
        <v>2.2144949999999999</v>
      </c>
      <c r="AF20" s="110">
        <f t="shared" si="24"/>
        <v>8</v>
      </c>
      <c r="AG20" s="112" t="s">
        <v>59</v>
      </c>
      <c r="AH20" s="92">
        <f t="shared" si="7"/>
        <v>45168</v>
      </c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</row>
    <row r="21" spans="1:154" x14ac:dyDescent="0.15">
      <c r="A21" s="88">
        <f t="shared" si="25"/>
        <v>44907</v>
      </c>
      <c r="B21" s="89">
        <f t="shared" ca="1" si="26"/>
        <v>1005.533033</v>
      </c>
      <c r="C21" s="14">
        <f t="shared" si="8"/>
        <v>1000</v>
      </c>
      <c r="D21" s="62">
        <f t="shared" si="9"/>
        <v>44902</v>
      </c>
      <c r="E21" s="60">
        <f ca="1">IF(D21&lt;$B$1,VLOOKUP(D21,[1]DI!$A$4:$B$15000,2,FALSE),0)</f>
        <v>0.13650000000000001</v>
      </c>
      <c r="F21" s="14">
        <f t="shared" ca="1" si="10"/>
        <v>1.00050788</v>
      </c>
      <c r="G21" s="91">
        <f t="shared" ca="1" si="30"/>
        <v>1.00458021692809</v>
      </c>
      <c r="H21" s="91">
        <f t="shared" si="11"/>
        <v>1</v>
      </c>
      <c r="I21" s="14">
        <f t="shared" ca="1" si="27"/>
        <v>1.00458022</v>
      </c>
      <c r="J21" s="13">
        <f t="shared" si="12"/>
        <v>2.69E-2</v>
      </c>
      <c r="K21" s="29">
        <f t="shared" si="13"/>
        <v>44894</v>
      </c>
      <c r="L21" s="2">
        <f t="shared" si="14"/>
        <v>9</v>
      </c>
      <c r="M21" s="17">
        <f t="shared" si="15"/>
        <v>9</v>
      </c>
      <c r="N21" s="12">
        <f t="shared" si="2"/>
        <v>1.0009484689999999</v>
      </c>
      <c r="O21" s="12">
        <f t="shared" ca="1" si="3"/>
        <v>1.0055330330000001</v>
      </c>
      <c r="P21" s="17">
        <f t="shared" si="16"/>
        <v>0</v>
      </c>
      <c r="Q21" s="14">
        <f t="shared" ca="1" si="4"/>
        <v>5.5330329999999996</v>
      </c>
      <c r="R21" s="20">
        <f t="shared" si="5"/>
        <v>0</v>
      </c>
      <c r="S21" s="14">
        <f t="shared" si="17"/>
        <v>0</v>
      </c>
      <c r="T21" s="4" t="str">
        <f t="shared" si="18"/>
        <v>J=</v>
      </c>
      <c r="U21" s="29">
        <f t="shared" si="19"/>
        <v>44925</v>
      </c>
      <c r="V21" s="3"/>
      <c r="W21" s="4"/>
      <c r="X21" s="110">
        <f t="shared" si="20"/>
        <v>9</v>
      </c>
      <c r="Y21" s="92">
        <f t="shared" si="6"/>
        <v>45168</v>
      </c>
      <c r="Z21" s="113">
        <f t="shared" si="21"/>
        <v>1000</v>
      </c>
      <c r="AA21" s="93">
        <f t="shared" si="22"/>
        <v>22</v>
      </c>
      <c r="AB21" s="113">
        <f t="shared" si="28"/>
        <v>2.3200690000000002</v>
      </c>
      <c r="AC21" s="113">
        <f t="shared" si="29"/>
        <v>0</v>
      </c>
      <c r="AD21" s="111">
        <v>0</v>
      </c>
      <c r="AE21" s="113">
        <f t="shared" si="23"/>
        <v>2.3200690000000002</v>
      </c>
      <c r="AF21" s="110">
        <f t="shared" si="24"/>
        <v>9</v>
      </c>
      <c r="AG21" s="112" t="s">
        <v>59</v>
      </c>
      <c r="AH21" s="92">
        <f t="shared" si="7"/>
        <v>45201</v>
      </c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</row>
    <row r="22" spans="1:154" x14ac:dyDescent="0.15">
      <c r="A22" s="88">
        <f t="shared" si="25"/>
        <v>44908</v>
      </c>
      <c r="B22" s="89">
        <f t="shared" ca="1" si="26"/>
        <v>1006.1496949899999</v>
      </c>
      <c r="C22" s="14">
        <f t="shared" si="8"/>
        <v>1000</v>
      </c>
      <c r="D22" s="62">
        <f t="shared" si="9"/>
        <v>44903</v>
      </c>
      <c r="E22" s="60">
        <f ca="1">IF(D22&lt;$B$1,VLOOKUP(D22,[1]DI!$A$4:$B$15000,2,FALSE),0)</f>
        <v>0.13650000000000001</v>
      </c>
      <c r="F22" s="14">
        <f t="shared" ca="1" si="10"/>
        <v>1.00050788</v>
      </c>
      <c r="G22" s="91">
        <f t="shared" ca="1" si="30"/>
        <v>1.0050904231286599</v>
      </c>
      <c r="H22" s="91">
        <f t="shared" si="11"/>
        <v>1</v>
      </c>
      <c r="I22" s="14">
        <f t="shared" ca="1" si="27"/>
        <v>1.0050904199999999</v>
      </c>
      <c r="J22" s="13">
        <f t="shared" si="12"/>
        <v>2.69E-2</v>
      </c>
      <c r="K22" s="29">
        <f t="shared" si="13"/>
        <v>44894</v>
      </c>
      <c r="L22" s="2">
        <f t="shared" si="14"/>
        <v>10</v>
      </c>
      <c r="M22" s="17">
        <f t="shared" si="15"/>
        <v>10</v>
      </c>
      <c r="N22" s="12">
        <f t="shared" si="2"/>
        <v>1.00105391</v>
      </c>
      <c r="O22" s="12">
        <f t="shared" ca="1" si="3"/>
        <v>1.006149695</v>
      </c>
      <c r="P22" s="17">
        <f t="shared" si="16"/>
        <v>0</v>
      </c>
      <c r="Q22" s="14">
        <f t="shared" ca="1" si="4"/>
        <v>6.1496949900000004</v>
      </c>
      <c r="R22" s="20">
        <f t="shared" si="5"/>
        <v>0</v>
      </c>
      <c r="S22" s="14">
        <f t="shared" si="17"/>
        <v>0</v>
      </c>
      <c r="T22" s="4" t="str">
        <f t="shared" si="18"/>
        <v>J=</v>
      </c>
      <c r="U22" s="29">
        <f t="shared" si="19"/>
        <v>44925</v>
      </c>
      <c r="V22" s="3"/>
      <c r="W22" s="4"/>
      <c r="X22" s="110">
        <f t="shared" si="20"/>
        <v>10</v>
      </c>
      <c r="Y22" s="92">
        <f t="shared" si="6"/>
        <v>45201</v>
      </c>
      <c r="Z22" s="113">
        <f t="shared" si="21"/>
        <v>1000</v>
      </c>
      <c r="AA22" s="93">
        <f t="shared" si="22"/>
        <v>22</v>
      </c>
      <c r="AB22" s="113">
        <f t="shared" si="28"/>
        <v>2.3200690000000002</v>
      </c>
      <c r="AC22" s="113">
        <f t="shared" si="29"/>
        <v>0</v>
      </c>
      <c r="AD22" s="111">
        <v>0</v>
      </c>
      <c r="AE22" s="113">
        <f t="shared" si="23"/>
        <v>2.3200690000000002</v>
      </c>
      <c r="AF22" s="110">
        <f t="shared" si="24"/>
        <v>10</v>
      </c>
      <c r="AG22" s="112" t="s">
        <v>59</v>
      </c>
      <c r="AH22" s="92">
        <f t="shared" si="7"/>
        <v>45229</v>
      </c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</row>
    <row r="23" spans="1:154" x14ac:dyDescent="0.15">
      <c r="A23" s="88">
        <f t="shared" si="25"/>
        <v>44909</v>
      </c>
      <c r="B23" s="89">
        <f t="shared" ca="1" si="26"/>
        <v>1006.76674499</v>
      </c>
      <c r="C23" s="14">
        <f t="shared" si="8"/>
        <v>1000</v>
      </c>
      <c r="D23" s="62">
        <f t="shared" si="9"/>
        <v>44904</v>
      </c>
      <c r="E23" s="60">
        <f ca="1">IF(D23&lt;$B$1,VLOOKUP(D23,[1]DI!$A$4:$B$15000,2,FALSE),0)</f>
        <v>0.13650000000000001</v>
      </c>
      <c r="F23" s="14">
        <f t="shared" ca="1" si="10"/>
        <v>1.00050788</v>
      </c>
      <c r="G23" s="91">
        <f t="shared" ca="1" si="30"/>
        <v>1.0056008884527601</v>
      </c>
      <c r="H23" s="91">
        <f t="shared" si="11"/>
        <v>1</v>
      </c>
      <c r="I23" s="14">
        <f t="shared" ca="1" si="27"/>
        <v>1.00560089</v>
      </c>
      <c r="J23" s="13">
        <f t="shared" si="12"/>
        <v>2.69E-2</v>
      </c>
      <c r="K23" s="29">
        <f t="shared" si="13"/>
        <v>44894</v>
      </c>
      <c r="L23" s="2">
        <f t="shared" si="14"/>
        <v>11</v>
      </c>
      <c r="M23" s="17">
        <f t="shared" si="15"/>
        <v>11</v>
      </c>
      <c r="N23" s="12">
        <f t="shared" si="2"/>
        <v>1.0011593620000001</v>
      </c>
      <c r="O23" s="12">
        <f t="shared" ca="1" si="3"/>
        <v>1.006766745</v>
      </c>
      <c r="P23" s="17">
        <f t="shared" si="16"/>
        <v>0</v>
      </c>
      <c r="Q23" s="14">
        <f t="shared" ca="1" si="4"/>
        <v>6.7667449900000003</v>
      </c>
      <c r="R23" s="20">
        <f t="shared" si="5"/>
        <v>0</v>
      </c>
      <c r="S23" s="14">
        <f t="shared" si="17"/>
        <v>0</v>
      </c>
      <c r="T23" s="4" t="str">
        <f t="shared" si="18"/>
        <v>J=</v>
      </c>
      <c r="U23" s="29">
        <f t="shared" si="19"/>
        <v>44925</v>
      </c>
      <c r="V23" s="3"/>
      <c r="W23" s="4"/>
      <c r="X23" s="110">
        <f t="shared" si="20"/>
        <v>11</v>
      </c>
      <c r="Y23" s="92">
        <f t="shared" si="6"/>
        <v>45229</v>
      </c>
      <c r="Z23" s="113">
        <f t="shared" si="21"/>
        <v>1000</v>
      </c>
      <c r="AA23" s="93">
        <f t="shared" si="22"/>
        <v>19</v>
      </c>
      <c r="AB23" s="113">
        <f t="shared" si="28"/>
        <v>2.0033789999999998</v>
      </c>
      <c r="AC23" s="113">
        <f t="shared" si="29"/>
        <v>0</v>
      </c>
      <c r="AD23" s="111">
        <v>0</v>
      </c>
      <c r="AE23" s="113">
        <f t="shared" si="23"/>
        <v>2.0033789999999998</v>
      </c>
      <c r="AF23" s="110">
        <f t="shared" si="24"/>
        <v>11</v>
      </c>
      <c r="AG23" s="112" t="s">
        <v>59</v>
      </c>
      <c r="AH23" s="92">
        <f t="shared" si="7"/>
        <v>45260</v>
      </c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</row>
    <row r="24" spans="1:154" x14ac:dyDescent="0.15">
      <c r="A24" s="88">
        <f t="shared" si="25"/>
        <v>44910</v>
      </c>
      <c r="B24" s="89">
        <f t="shared" ca="1" si="26"/>
        <v>1007.3841660000001</v>
      </c>
      <c r="C24" s="14">
        <f t="shared" si="8"/>
        <v>1000</v>
      </c>
      <c r="D24" s="62">
        <f t="shared" si="9"/>
        <v>44907</v>
      </c>
      <c r="E24" s="60">
        <f ca="1">IF(D24&lt;$B$1,VLOOKUP(D24,[1]DI!$A$4:$B$15000,2,FALSE),0)</f>
        <v>0.13650000000000001</v>
      </c>
      <c r="F24" s="14">
        <f t="shared" ca="1" si="10"/>
        <v>1.00050788</v>
      </c>
      <c r="G24" s="91">
        <f t="shared" ca="1" si="30"/>
        <v>1.00611161303199</v>
      </c>
      <c r="H24" s="91">
        <f t="shared" si="11"/>
        <v>1</v>
      </c>
      <c r="I24" s="14">
        <f t="shared" ca="1" si="27"/>
        <v>1.00611161</v>
      </c>
      <c r="J24" s="13">
        <f t="shared" si="12"/>
        <v>2.69E-2</v>
      </c>
      <c r="K24" s="29">
        <f t="shared" si="13"/>
        <v>44894</v>
      </c>
      <c r="L24" s="2">
        <f t="shared" si="14"/>
        <v>12</v>
      </c>
      <c r="M24" s="17">
        <f t="shared" si="15"/>
        <v>12</v>
      </c>
      <c r="N24" s="12">
        <f t="shared" si="2"/>
        <v>1.0012648260000001</v>
      </c>
      <c r="O24" s="12">
        <f t="shared" ca="1" si="3"/>
        <v>1.007384166</v>
      </c>
      <c r="P24" s="17">
        <f t="shared" si="16"/>
        <v>0</v>
      </c>
      <c r="Q24" s="14">
        <f t="shared" ca="1" si="4"/>
        <v>7.3841659999999996</v>
      </c>
      <c r="R24" s="20">
        <f t="shared" si="5"/>
        <v>0</v>
      </c>
      <c r="S24" s="14">
        <f t="shared" si="17"/>
        <v>0</v>
      </c>
      <c r="T24" s="4" t="str">
        <f t="shared" si="18"/>
        <v>J=</v>
      </c>
      <c r="U24" s="29">
        <f t="shared" si="19"/>
        <v>44925</v>
      </c>
      <c r="V24" s="3"/>
      <c r="W24" s="4"/>
      <c r="X24" s="110">
        <f t="shared" si="20"/>
        <v>12</v>
      </c>
      <c r="Y24" s="92">
        <f t="shared" si="6"/>
        <v>45260</v>
      </c>
      <c r="Z24" s="113">
        <f t="shared" ref="Z24:Z62" si="31">(Z23-AC24)</f>
        <v>1000</v>
      </c>
      <c r="AA24" s="93">
        <f t="shared" ref="AA24:AA62" si="32">NETWORKDAYS(Y23,Y24,X$160:X$444)-1</f>
        <v>21</v>
      </c>
      <c r="AB24" s="113">
        <f t="shared" ref="AB24:AB62" si="33">TRUNC((ROUND(((1+AB$11)^(AA24/252)),9)-1)*Z23,8)</f>
        <v>2.2144949999999999</v>
      </c>
      <c r="AC24" s="113">
        <f t="shared" ref="AC24:AC62" si="34">TRUNC(Z23*AD24,8)</f>
        <v>0</v>
      </c>
      <c r="AD24" s="111">
        <v>0</v>
      </c>
      <c r="AE24" s="113">
        <f t="shared" ref="AE24:AE62" si="35">(AB24+AC24)</f>
        <v>2.2144949999999999</v>
      </c>
      <c r="AF24" s="110">
        <f t="shared" si="24"/>
        <v>12</v>
      </c>
      <c r="AG24" s="112" t="s">
        <v>51</v>
      </c>
      <c r="AH24" s="92">
        <f t="shared" ref="AH24:AH62" si="36">Y25</f>
        <v>45293</v>
      </c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</row>
    <row r="25" spans="1:154" x14ac:dyDescent="0.15">
      <c r="A25" s="88">
        <f t="shared" si="25"/>
        <v>44911</v>
      </c>
      <c r="B25" s="89">
        <f t="shared" ca="1" si="26"/>
        <v>1008.00197499</v>
      </c>
      <c r="C25" s="14">
        <f t="shared" si="8"/>
        <v>1000</v>
      </c>
      <c r="D25" s="62">
        <f t="shared" si="9"/>
        <v>44908</v>
      </c>
      <c r="E25" s="60">
        <f ca="1">IF(D25&lt;$B$1,VLOOKUP(D25,[1]DI!$A$4:$B$15000,2,FALSE),0)</f>
        <v>0.13650000000000001</v>
      </c>
      <c r="F25" s="14">
        <f t="shared" ca="1" si="10"/>
        <v>1.00050788</v>
      </c>
      <c r="G25" s="91">
        <f t="shared" ca="1" si="30"/>
        <v>1.00662259699802</v>
      </c>
      <c r="H25" s="91">
        <f t="shared" si="11"/>
        <v>1</v>
      </c>
      <c r="I25" s="14">
        <f t="shared" ca="1" si="27"/>
        <v>1.0066226</v>
      </c>
      <c r="J25" s="13">
        <f t="shared" si="12"/>
        <v>2.69E-2</v>
      </c>
      <c r="K25" s="29">
        <f t="shared" si="13"/>
        <v>44894</v>
      </c>
      <c r="L25" s="2">
        <f t="shared" si="14"/>
        <v>13</v>
      </c>
      <c r="M25" s="17">
        <f t="shared" si="15"/>
        <v>13</v>
      </c>
      <c r="N25" s="12">
        <f t="shared" si="2"/>
        <v>1.0013703</v>
      </c>
      <c r="O25" s="12">
        <f t="shared" ca="1" si="3"/>
        <v>1.008001975</v>
      </c>
      <c r="P25" s="17">
        <f t="shared" si="16"/>
        <v>0</v>
      </c>
      <c r="Q25" s="14">
        <f t="shared" ca="1" si="4"/>
        <v>8.0019749900000008</v>
      </c>
      <c r="R25" s="20">
        <f t="shared" si="5"/>
        <v>0</v>
      </c>
      <c r="S25" s="14">
        <f t="shared" si="17"/>
        <v>0</v>
      </c>
      <c r="T25" s="4" t="str">
        <f t="shared" si="18"/>
        <v>J=</v>
      </c>
      <c r="U25" s="29">
        <f t="shared" si="19"/>
        <v>44925</v>
      </c>
      <c r="V25" s="3"/>
      <c r="W25" s="4"/>
      <c r="X25" s="110">
        <f t="shared" si="20"/>
        <v>13</v>
      </c>
      <c r="Y25" s="92">
        <f t="shared" si="6"/>
        <v>45293</v>
      </c>
      <c r="Z25" s="113">
        <f t="shared" si="31"/>
        <v>983.64400000000001</v>
      </c>
      <c r="AA25" s="93">
        <f t="shared" si="32"/>
        <v>21</v>
      </c>
      <c r="AB25" s="113">
        <f t="shared" si="33"/>
        <v>2.2144949999999999</v>
      </c>
      <c r="AC25" s="113">
        <f t="shared" si="34"/>
        <v>16.356000000000002</v>
      </c>
      <c r="AD25" s="111">
        <v>1.6355999999999999E-2</v>
      </c>
      <c r="AE25" s="113">
        <f t="shared" si="35"/>
        <v>18.570495000000001</v>
      </c>
      <c r="AF25" s="110">
        <f t="shared" si="24"/>
        <v>13</v>
      </c>
      <c r="AG25" s="112" t="s">
        <v>51</v>
      </c>
      <c r="AH25" s="92">
        <f t="shared" si="36"/>
        <v>45321</v>
      </c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</row>
    <row r="26" spans="1:154" x14ac:dyDescent="0.15">
      <c r="A26" s="88">
        <f t="shared" si="25"/>
        <v>44914</v>
      </c>
      <c r="B26" s="89">
        <f t="shared" ca="1" si="26"/>
        <v>1008.620153</v>
      </c>
      <c r="C26" s="14">
        <f t="shared" si="8"/>
        <v>1000</v>
      </c>
      <c r="D26" s="62">
        <f t="shared" si="9"/>
        <v>44909</v>
      </c>
      <c r="E26" s="60">
        <f ca="1">IF(D26&lt;$B$1,VLOOKUP(D26,[1]DI!$A$4:$B$15000,2,FALSE),0)</f>
        <v>0.13650000000000001</v>
      </c>
      <c r="F26" s="14">
        <f t="shared" ca="1" si="10"/>
        <v>1.00050788</v>
      </c>
      <c r="G26" s="91">
        <f t="shared" ca="1" si="30"/>
        <v>1.00713384048258</v>
      </c>
      <c r="H26" s="91">
        <f t="shared" si="11"/>
        <v>1</v>
      </c>
      <c r="I26" s="14">
        <f t="shared" ca="1" si="27"/>
        <v>1.0071338400000001</v>
      </c>
      <c r="J26" s="13">
        <f t="shared" si="12"/>
        <v>2.69E-2</v>
      </c>
      <c r="K26" s="29">
        <f t="shared" si="13"/>
        <v>44894</v>
      </c>
      <c r="L26" s="2">
        <f t="shared" si="14"/>
        <v>14</v>
      </c>
      <c r="M26" s="17">
        <f t="shared" si="15"/>
        <v>14</v>
      </c>
      <c r="N26" s="12">
        <f t="shared" si="2"/>
        <v>1.001475785</v>
      </c>
      <c r="O26" s="12">
        <f t="shared" ca="1" si="3"/>
        <v>1.0086201530000001</v>
      </c>
      <c r="P26" s="17">
        <f t="shared" si="16"/>
        <v>0</v>
      </c>
      <c r="Q26" s="14">
        <f t="shared" ca="1" si="4"/>
        <v>8.6201530000000002</v>
      </c>
      <c r="R26" s="20">
        <f t="shared" si="5"/>
        <v>0</v>
      </c>
      <c r="S26" s="14">
        <f t="shared" si="17"/>
        <v>0</v>
      </c>
      <c r="T26" s="4" t="str">
        <f t="shared" si="18"/>
        <v>J=</v>
      </c>
      <c r="U26" s="29">
        <f t="shared" si="19"/>
        <v>44925</v>
      </c>
      <c r="V26" s="3"/>
      <c r="W26" s="4"/>
      <c r="X26" s="110">
        <f t="shared" si="20"/>
        <v>14</v>
      </c>
      <c r="Y26" s="92">
        <f t="shared" si="6"/>
        <v>45321</v>
      </c>
      <c r="Z26" s="113">
        <f t="shared" si="31"/>
        <v>968.31784284000003</v>
      </c>
      <c r="AA26" s="93">
        <f t="shared" si="32"/>
        <v>20</v>
      </c>
      <c r="AB26" s="113">
        <f t="shared" si="33"/>
        <v>2.0744373199999999</v>
      </c>
      <c r="AC26" s="113">
        <f t="shared" si="34"/>
        <v>15.326157159999999</v>
      </c>
      <c r="AD26" s="111">
        <v>1.5581000000000001E-2</v>
      </c>
      <c r="AE26" s="113">
        <f t="shared" si="35"/>
        <v>17.400594479999999</v>
      </c>
      <c r="AF26" s="110">
        <f t="shared" si="24"/>
        <v>14</v>
      </c>
      <c r="AG26" s="112" t="s">
        <v>51</v>
      </c>
      <c r="AH26" s="92">
        <f t="shared" si="36"/>
        <v>45352</v>
      </c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</row>
    <row r="27" spans="1:154" x14ac:dyDescent="0.15">
      <c r="A27" s="88">
        <f t="shared" si="25"/>
        <v>44915</v>
      </c>
      <c r="B27" s="89">
        <f t="shared" ca="1" si="26"/>
        <v>1009.238711</v>
      </c>
      <c r="C27" s="14">
        <f t="shared" si="8"/>
        <v>1000</v>
      </c>
      <c r="D27" s="62">
        <f t="shared" si="9"/>
        <v>44910</v>
      </c>
      <c r="E27" s="60">
        <f ca="1">IF(D27&lt;$B$1,VLOOKUP(D27,[1]DI!$A$4:$B$15000,2,FALSE),0)</f>
        <v>0.13650000000000001</v>
      </c>
      <c r="F27" s="14">
        <f t="shared" ca="1" si="10"/>
        <v>1.00050788</v>
      </c>
      <c r="G27" s="91">
        <f t="shared" ca="1" si="30"/>
        <v>1.0076453436174799</v>
      </c>
      <c r="H27" s="91">
        <f t="shared" si="11"/>
        <v>1</v>
      </c>
      <c r="I27" s="14">
        <f t="shared" ca="1" si="27"/>
        <v>1.0076453400000001</v>
      </c>
      <c r="J27" s="13">
        <f t="shared" si="12"/>
        <v>2.69E-2</v>
      </c>
      <c r="K27" s="29">
        <f t="shared" si="13"/>
        <v>44894</v>
      </c>
      <c r="L27" s="2">
        <f t="shared" si="14"/>
        <v>15</v>
      </c>
      <c r="M27" s="17">
        <f t="shared" si="15"/>
        <v>15</v>
      </c>
      <c r="N27" s="12">
        <f t="shared" si="2"/>
        <v>1.0015812820000001</v>
      </c>
      <c r="O27" s="12">
        <f t="shared" ca="1" si="3"/>
        <v>1.0092387110000001</v>
      </c>
      <c r="P27" s="17">
        <f t="shared" si="16"/>
        <v>0</v>
      </c>
      <c r="Q27" s="14">
        <f t="shared" ca="1" si="4"/>
        <v>9.2387110000000003</v>
      </c>
      <c r="R27" s="20">
        <f t="shared" si="5"/>
        <v>0</v>
      </c>
      <c r="S27" s="14">
        <f t="shared" si="17"/>
        <v>0</v>
      </c>
      <c r="T27" s="4" t="str">
        <f t="shared" si="18"/>
        <v>J=</v>
      </c>
      <c r="U27" s="29">
        <f t="shared" si="19"/>
        <v>44925</v>
      </c>
      <c r="V27" s="3"/>
      <c r="W27" s="4"/>
      <c r="X27" s="110">
        <f t="shared" si="20"/>
        <v>15</v>
      </c>
      <c r="Y27" s="92">
        <f t="shared" si="6"/>
        <v>45352</v>
      </c>
      <c r="Z27" s="113">
        <f t="shared" si="31"/>
        <v>952.79280287000006</v>
      </c>
      <c r="AA27" s="93">
        <f t="shared" si="32"/>
        <v>21</v>
      </c>
      <c r="AB27" s="113">
        <f t="shared" si="33"/>
        <v>2.1443350200000002</v>
      </c>
      <c r="AC27" s="113">
        <f t="shared" si="34"/>
        <v>15.52503997</v>
      </c>
      <c r="AD27" s="111">
        <v>1.6032999999999999E-2</v>
      </c>
      <c r="AE27" s="113">
        <f t="shared" si="35"/>
        <v>17.669374990000001</v>
      </c>
      <c r="AF27" s="110">
        <f t="shared" si="24"/>
        <v>15</v>
      </c>
      <c r="AG27" s="112" t="s">
        <v>51</v>
      </c>
      <c r="AH27" s="92">
        <f t="shared" si="36"/>
        <v>45383</v>
      </c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</row>
    <row r="28" spans="1:154" x14ac:dyDescent="0.15">
      <c r="A28" s="88">
        <f t="shared" si="25"/>
        <v>44916</v>
      </c>
      <c r="B28" s="89">
        <f t="shared" ca="1" si="26"/>
        <v>1009.85765899</v>
      </c>
      <c r="C28" s="14">
        <f t="shared" si="8"/>
        <v>1000</v>
      </c>
      <c r="D28" s="62">
        <f t="shared" si="9"/>
        <v>44911</v>
      </c>
      <c r="E28" s="60">
        <f ca="1">IF(D28&lt;$B$1,VLOOKUP(D28,[1]DI!$A$4:$B$15000,2,FALSE),0)</f>
        <v>0.13650000000000001</v>
      </c>
      <c r="F28" s="14">
        <f t="shared" ca="1" si="10"/>
        <v>1.00050788</v>
      </c>
      <c r="G28" s="91">
        <f t="shared" ca="1" si="30"/>
        <v>1.0081571065346</v>
      </c>
      <c r="H28" s="91">
        <f t="shared" si="11"/>
        <v>1</v>
      </c>
      <c r="I28" s="14">
        <f t="shared" ca="1" si="27"/>
        <v>1.00815711</v>
      </c>
      <c r="J28" s="13">
        <f t="shared" si="12"/>
        <v>2.69E-2</v>
      </c>
      <c r="K28" s="29">
        <f t="shared" si="13"/>
        <v>44894</v>
      </c>
      <c r="L28" s="2">
        <f t="shared" si="14"/>
        <v>16</v>
      </c>
      <c r="M28" s="17">
        <f t="shared" si="15"/>
        <v>16</v>
      </c>
      <c r="N28" s="12">
        <f t="shared" si="2"/>
        <v>1.0016867899999999</v>
      </c>
      <c r="O28" s="12">
        <f t="shared" ca="1" si="3"/>
        <v>1.0098576589999999</v>
      </c>
      <c r="P28" s="17">
        <f t="shared" si="16"/>
        <v>0</v>
      </c>
      <c r="Q28" s="14">
        <f t="shared" ca="1" si="4"/>
        <v>9.8576589899999991</v>
      </c>
      <c r="R28" s="20">
        <f t="shared" si="5"/>
        <v>0</v>
      </c>
      <c r="S28" s="14">
        <f t="shared" si="17"/>
        <v>0</v>
      </c>
      <c r="T28" s="4" t="str">
        <f t="shared" si="18"/>
        <v>J=</v>
      </c>
      <c r="U28" s="29">
        <f t="shared" si="19"/>
        <v>44925</v>
      </c>
      <c r="V28" s="3"/>
      <c r="W28" s="4"/>
      <c r="X28" s="110">
        <f t="shared" si="20"/>
        <v>16</v>
      </c>
      <c r="Y28" s="92">
        <f t="shared" si="6"/>
        <v>45383</v>
      </c>
      <c r="Z28" s="113">
        <f t="shared" si="31"/>
        <v>936.47527333000005</v>
      </c>
      <c r="AA28" s="93">
        <f t="shared" si="32"/>
        <v>20</v>
      </c>
      <c r="AB28" s="113">
        <f t="shared" si="33"/>
        <v>2.0093742699999999</v>
      </c>
      <c r="AC28" s="113">
        <f t="shared" si="34"/>
        <v>16.317529539999999</v>
      </c>
      <c r="AD28" s="111">
        <v>1.7125999999999999E-2</v>
      </c>
      <c r="AE28" s="113">
        <f t="shared" si="35"/>
        <v>18.326903809999997</v>
      </c>
      <c r="AF28" s="110">
        <f t="shared" si="24"/>
        <v>16</v>
      </c>
      <c r="AG28" s="112" t="s">
        <v>51</v>
      </c>
      <c r="AH28" s="92">
        <f t="shared" si="36"/>
        <v>45412</v>
      </c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</row>
    <row r="29" spans="1:154" x14ac:dyDescent="0.15">
      <c r="A29" s="88">
        <f t="shared" si="25"/>
        <v>44917</v>
      </c>
      <c r="B29" s="89">
        <f t="shared" ca="1" si="26"/>
        <v>1010.476976</v>
      </c>
      <c r="C29" s="14">
        <f t="shared" si="8"/>
        <v>1000</v>
      </c>
      <c r="D29" s="62">
        <f t="shared" si="9"/>
        <v>44914</v>
      </c>
      <c r="E29" s="60">
        <f ca="1">IF(D29&lt;$B$1,VLOOKUP(D29,[1]DI!$A$4:$B$15000,2,FALSE),0)</f>
        <v>0.13650000000000001</v>
      </c>
      <c r="F29" s="14">
        <f t="shared" ca="1" si="10"/>
        <v>1.00050788</v>
      </c>
      <c r="G29" s="91">
        <f t="shared" ca="1" si="30"/>
        <v>1.0086691293658701</v>
      </c>
      <c r="H29" s="91">
        <f t="shared" si="11"/>
        <v>1</v>
      </c>
      <c r="I29" s="14">
        <f t="shared" ca="1" si="27"/>
        <v>1.0086691299999999</v>
      </c>
      <c r="J29" s="13">
        <f t="shared" si="12"/>
        <v>2.69E-2</v>
      </c>
      <c r="K29" s="29">
        <f t="shared" si="13"/>
        <v>44894</v>
      </c>
      <c r="L29" s="2">
        <f t="shared" si="14"/>
        <v>17</v>
      </c>
      <c r="M29" s="17">
        <f t="shared" si="15"/>
        <v>17</v>
      </c>
      <c r="N29" s="12">
        <f t="shared" si="2"/>
        <v>1.001792308</v>
      </c>
      <c r="O29" s="12">
        <f t="shared" ca="1" si="3"/>
        <v>1.0104769760000001</v>
      </c>
      <c r="P29" s="17">
        <f t="shared" si="16"/>
        <v>0</v>
      </c>
      <c r="Q29" s="14">
        <f t="shared" ca="1" si="4"/>
        <v>10.476976000000001</v>
      </c>
      <c r="R29" s="20">
        <f t="shared" si="5"/>
        <v>0</v>
      </c>
      <c r="S29" s="14">
        <f t="shared" si="17"/>
        <v>0</v>
      </c>
      <c r="T29" s="4" t="str">
        <f t="shared" si="18"/>
        <v>J=</v>
      </c>
      <c r="U29" s="29">
        <f t="shared" si="19"/>
        <v>44925</v>
      </c>
      <c r="V29" s="3"/>
      <c r="W29" s="4"/>
      <c r="X29" s="110">
        <f t="shared" si="20"/>
        <v>17</v>
      </c>
      <c r="Y29" s="92">
        <f t="shared" si="6"/>
        <v>45412</v>
      </c>
      <c r="Z29" s="113">
        <f t="shared" si="31"/>
        <v>920.53740066</v>
      </c>
      <c r="AA29" s="93">
        <f t="shared" si="32"/>
        <v>21</v>
      </c>
      <c r="AB29" s="113">
        <f t="shared" si="33"/>
        <v>2.0738198099999998</v>
      </c>
      <c r="AC29" s="113">
        <f t="shared" si="34"/>
        <v>15.937872670000001</v>
      </c>
      <c r="AD29" s="111">
        <v>1.7018999999999999E-2</v>
      </c>
      <c r="AE29" s="113">
        <f t="shared" si="35"/>
        <v>18.011692480000001</v>
      </c>
      <c r="AF29" s="110">
        <f t="shared" si="24"/>
        <v>17</v>
      </c>
      <c r="AG29" s="112" t="s">
        <v>51</v>
      </c>
      <c r="AH29" s="92">
        <f t="shared" si="36"/>
        <v>45443</v>
      </c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</row>
    <row r="30" spans="1:154" x14ac:dyDescent="0.15">
      <c r="A30" s="88">
        <f t="shared" si="25"/>
        <v>44918</v>
      </c>
      <c r="B30" s="89">
        <f t="shared" ca="1" si="26"/>
        <v>1011.09667299</v>
      </c>
      <c r="C30" s="14">
        <f t="shared" si="8"/>
        <v>1000</v>
      </c>
      <c r="D30" s="62">
        <f t="shared" si="9"/>
        <v>44915</v>
      </c>
      <c r="E30" s="60">
        <f ca="1">IF(D30&lt;$B$1,VLOOKUP(D30,[1]DI!$A$4:$B$15000,2,FALSE),0)</f>
        <v>0.13650000000000001</v>
      </c>
      <c r="F30" s="14">
        <f t="shared" ca="1" si="10"/>
        <v>1.00050788</v>
      </c>
      <c r="G30" s="91">
        <f t="shared" ca="1" si="30"/>
        <v>1.0091814122432901</v>
      </c>
      <c r="H30" s="91">
        <f t="shared" si="11"/>
        <v>1</v>
      </c>
      <c r="I30" s="14">
        <f t="shared" ca="1" si="27"/>
        <v>1.0091814100000001</v>
      </c>
      <c r="J30" s="13">
        <f t="shared" si="12"/>
        <v>2.69E-2</v>
      </c>
      <c r="K30" s="29">
        <f t="shared" si="13"/>
        <v>44894</v>
      </c>
      <c r="L30" s="2">
        <f t="shared" si="14"/>
        <v>18</v>
      </c>
      <c r="M30" s="17">
        <f t="shared" si="15"/>
        <v>18</v>
      </c>
      <c r="N30" s="12">
        <f t="shared" si="2"/>
        <v>1.0018978380000001</v>
      </c>
      <c r="O30" s="12">
        <f t="shared" ca="1" si="3"/>
        <v>1.0110966729999999</v>
      </c>
      <c r="P30" s="17">
        <f t="shared" si="16"/>
        <v>0</v>
      </c>
      <c r="Q30" s="14">
        <f t="shared" ca="1" si="4"/>
        <v>11.09667299</v>
      </c>
      <c r="R30" s="20">
        <f t="shared" si="5"/>
        <v>0</v>
      </c>
      <c r="S30" s="14">
        <f t="shared" si="17"/>
        <v>0</v>
      </c>
      <c r="T30" s="4" t="str">
        <f t="shared" si="18"/>
        <v>J=</v>
      </c>
      <c r="U30" s="29">
        <f t="shared" si="19"/>
        <v>44925</v>
      </c>
      <c r="V30" s="3"/>
      <c r="W30" s="4"/>
      <c r="X30" s="110">
        <f t="shared" si="20"/>
        <v>18</v>
      </c>
      <c r="Y30" s="92">
        <f t="shared" si="6"/>
        <v>45443</v>
      </c>
      <c r="Z30" s="113">
        <f t="shared" si="31"/>
        <v>904.39301573</v>
      </c>
      <c r="AA30" s="93">
        <f t="shared" si="32"/>
        <v>21</v>
      </c>
      <c r="AB30" s="113">
        <f t="shared" si="33"/>
        <v>2.0385254700000002</v>
      </c>
      <c r="AC30" s="113">
        <f t="shared" si="34"/>
        <v>16.144384930000001</v>
      </c>
      <c r="AD30" s="111">
        <v>1.7538000000000002E-2</v>
      </c>
      <c r="AE30" s="113">
        <f t="shared" si="35"/>
        <v>18.182910400000001</v>
      </c>
      <c r="AF30" s="110">
        <f t="shared" si="24"/>
        <v>18</v>
      </c>
      <c r="AG30" s="112" t="s">
        <v>51</v>
      </c>
      <c r="AH30" s="92">
        <f t="shared" si="36"/>
        <v>45474</v>
      </c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</row>
    <row r="31" spans="1:154" x14ac:dyDescent="0.15">
      <c r="A31" s="88">
        <f t="shared" si="25"/>
        <v>44921</v>
      </c>
      <c r="B31" s="89">
        <f t="shared" ca="1" si="26"/>
        <v>1011.71676</v>
      </c>
      <c r="C31" s="14">
        <f t="shared" si="8"/>
        <v>1000</v>
      </c>
      <c r="D31" s="62">
        <f t="shared" si="9"/>
        <v>44916</v>
      </c>
      <c r="E31" s="60">
        <f ca="1">IF(D31&lt;$B$1,VLOOKUP(D31,[1]DI!$A$4:$B$15000,2,FALSE),0)</f>
        <v>0.13650000000000001</v>
      </c>
      <c r="F31" s="14">
        <f t="shared" ca="1" si="10"/>
        <v>1.00050788</v>
      </c>
      <c r="G31" s="91">
        <f t="shared" ca="1" si="30"/>
        <v>1.0096939552989399</v>
      </c>
      <c r="H31" s="91">
        <f t="shared" si="11"/>
        <v>1</v>
      </c>
      <c r="I31" s="14">
        <f t="shared" ca="1" si="27"/>
        <v>1.0096939599999999</v>
      </c>
      <c r="J31" s="13">
        <f t="shared" si="12"/>
        <v>2.69E-2</v>
      </c>
      <c r="K31" s="29">
        <f t="shared" si="13"/>
        <v>44894</v>
      </c>
      <c r="L31" s="2">
        <f t="shared" si="14"/>
        <v>19</v>
      </c>
      <c r="M31" s="17">
        <f t="shared" si="15"/>
        <v>19</v>
      </c>
      <c r="N31" s="12">
        <f t="shared" si="2"/>
        <v>1.002003379</v>
      </c>
      <c r="O31" s="12">
        <f t="shared" ca="1" si="3"/>
        <v>1.0117167600000001</v>
      </c>
      <c r="P31" s="17">
        <f t="shared" si="16"/>
        <v>0</v>
      </c>
      <c r="Q31" s="14">
        <f t="shared" ca="1" si="4"/>
        <v>11.716760000000001</v>
      </c>
      <c r="R31" s="20">
        <f t="shared" si="5"/>
        <v>0</v>
      </c>
      <c r="S31" s="14">
        <f t="shared" si="17"/>
        <v>0</v>
      </c>
      <c r="T31" s="4" t="str">
        <f t="shared" si="18"/>
        <v>J=</v>
      </c>
      <c r="U31" s="29">
        <f t="shared" si="19"/>
        <v>44925</v>
      </c>
      <c r="V31" s="3"/>
      <c r="W31" s="4"/>
      <c r="X31" s="110">
        <f t="shared" si="20"/>
        <v>19</v>
      </c>
      <c r="Y31" s="92">
        <f t="shared" si="6"/>
        <v>45474</v>
      </c>
      <c r="Z31" s="113">
        <f t="shared" si="31"/>
        <v>887.47815316000003</v>
      </c>
      <c r="AA31" s="93">
        <f t="shared" si="32"/>
        <v>21</v>
      </c>
      <c r="AB31" s="113">
        <f t="shared" si="33"/>
        <v>2.0027738099999999</v>
      </c>
      <c r="AC31" s="113">
        <f t="shared" si="34"/>
        <v>16.91486257</v>
      </c>
      <c r="AD31" s="111">
        <v>1.8703000000000001E-2</v>
      </c>
      <c r="AE31" s="113">
        <f t="shared" si="35"/>
        <v>18.917636380000001</v>
      </c>
      <c r="AF31" s="110">
        <f t="shared" si="24"/>
        <v>19</v>
      </c>
      <c r="AG31" s="112" t="s">
        <v>51</v>
      </c>
      <c r="AH31" s="92">
        <f t="shared" si="36"/>
        <v>45503</v>
      </c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</row>
    <row r="32" spans="1:154" x14ac:dyDescent="0.15">
      <c r="A32" s="88">
        <f t="shared" si="25"/>
        <v>44922</v>
      </c>
      <c r="B32" s="89">
        <f t="shared" ca="1" si="26"/>
        <v>1012.33721599</v>
      </c>
      <c r="C32" s="14">
        <f t="shared" si="8"/>
        <v>1000</v>
      </c>
      <c r="D32" s="62">
        <f t="shared" si="9"/>
        <v>44917</v>
      </c>
      <c r="E32" s="60">
        <f ca="1">IF(D32&lt;$B$1,VLOOKUP(D32,[1]DI!$A$4:$B$15000,2,FALSE),0)</f>
        <v>0.13650000000000001</v>
      </c>
      <c r="F32" s="14">
        <f t="shared" ca="1" si="10"/>
        <v>1.00050788</v>
      </c>
      <c r="G32" s="91">
        <f t="shared" ca="1" si="30"/>
        <v>1.0102067586649599</v>
      </c>
      <c r="H32" s="91">
        <f t="shared" si="11"/>
        <v>1</v>
      </c>
      <c r="I32" s="14">
        <f t="shared" ca="1" si="27"/>
        <v>1.01020676</v>
      </c>
      <c r="J32" s="13">
        <f t="shared" si="12"/>
        <v>2.69E-2</v>
      </c>
      <c r="K32" s="29">
        <f t="shared" si="13"/>
        <v>44894</v>
      </c>
      <c r="L32" s="2">
        <f t="shared" si="14"/>
        <v>20</v>
      </c>
      <c r="M32" s="17">
        <f t="shared" si="15"/>
        <v>20</v>
      </c>
      <c r="N32" s="12">
        <f t="shared" si="2"/>
        <v>1.002108931</v>
      </c>
      <c r="O32" s="12">
        <f t="shared" ca="1" si="3"/>
        <v>1.0123372159999999</v>
      </c>
      <c r="P32" s="17">
        <f t="shared" si="16"/>
        <v>0</v>
      </c>
      <c r="Q32" s="14">
        <f t="shared" ca="1" si="4"/>
        <v>12.337215990000001</v>
      </c>
      <c r="R32" s="20">
        <f t="shared" si="5"/>
        <v>0</v>
      </c>
      <c r="S32" s="14">
        <f t="shared" si="17"/>
        <v>0</v>
      </c>
      <c r="T32" s="4" t="str">
        <f t="shared" si="18"/>
        <v>J=</v>
      </c>
      <c r="U32" s="29">
        <f t="shared" si="19"/>
        <v>44925</v>
      </c>
      <c r="V32" s="3"/>
      <c r="W32" s="4"/>
      <c r="X32" s="110">
        <f t="shared" si="20"/>
        <v>20</v>
      </c>
      <c r="Y32" s="92">
        <f t="shared" si="6"/>
        <v>45503</v>
      </c>
      <c r="Z32" s="113">
        <f t="shared" si="31"/>
        <v>871.45739753999999</v>
      </c>
      <c r="AA32" s="93">
        <f t="shared" si="32"/>
        <v>21</v>
      </c>
      <c r="AB32" s="113">
        <f t="shared" si="33"/>
        <v>1.96531593</v>
      </c>
      <c r="AC32" s="113">
        <f t="shared" si="34"/>
        <v>16.020755619999999</v>
      </c>
      <c r="AD32" s="111">
        <v>1.8051999999999999E-2</v>
      </c>
      <c r="AE32" s="113">
        <f t="shared" si="35"/>
        <v>17.986071549999998</v>
      </c>
      <c r="AF32" s="110">
        <f t="shared" si="24"/>
        <v>20</v>
      </c>
      <c r="AG32" s="112" t="s">
        <v>51</v>
      </c>
      <c r="AH32" s="92">
        <f t="shared" si="36"/>
        <v>45534</v>
      </c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</row>
    <row r="33" spans="1:154" x14ac:dyDescent="0.15">
      <c r="A33" s="88">
        <f t="shared" si="25"/>
        <v>44923</v>
      </c>
      <c r="B33" s="89">
        <f t="shared" ca="1" si="26"/>
        <v>1012.9580539999999</v>
      </c>
      <c r="C33" s="14">
        <f t="shared" si="8"/>
        <v>1000</v>
      </c>
      <c r="D33" s="62">
        <f t="shared" si="9"/>
        <v>44918</v>
      </c>
      <c r="E33" s="60">
        <f ca="1">IF(D33&lt;$B$1,VLOOKUP(D33,[1]DI!$A$4:$B$15000,2,FALSE),0)</f>
        <v>0.13650000000000001</v>
      </c>
      <c r="F33" s="14">
        <f t="shared" ca="1" si="10"/>
        <v>1.00050788</v>
      </c>
      <c r="G33" s="91">
        <f t="shared" ca="1" si="30"/>
        <v>1.0107198224735501</v>
      </c>
      <c r="H33" s="91">
        <f t="shared" si="11"/>
        <v>1</v>
      </c>
      <c r="I33" s="14">
        <f t="shared" ca="1" si="27"/>
        <v>1.01071982</v>
      </c>
      <c r="J33" s="13">
        <f t="shared" si="12"/>
        <v>2.69E-2</v>
      </c>
      <c r="K33" s="29">
        <f t="shared" si="13"/>
        <v>44894</v>
      </c>
      <c r="L33" s="2">
        <f t="shared" si="14"/>
        <v>21</v>
      </c>
      <c r="M33" s="17">
        <f t="shared" si="15"/>
        <v>21</v>
      </c>
      <c r="N33" s="12">
        <f t="shared" si="2"/>
        <v>1.002214495</v>
      </c>
      <c r="O33" s="12">
        <f t="shared" ca="1" si="3"/>
        <v>1.0129580540000001</v>
      </c>
      <c r="P33" s="17">
        <f t="shared" si="16"/>
        <v>0</v>
      </c>
      <c r="Q33" s="14">
        <f t="shared" ca="1" si="4"/>
        <v>12.958054000000001</v>
      </c>
      <c r="R33" s="20">
        <f t="shared" si="5"/>
        <v>0</v>
      </c>
      <c r="S33" s="14">
        <f t="shared" si="17"/>
        <v>0</v>
      </c>
      <c r="T33" s="4" t="str">
        <f t="shared" si="18"/>
        <v>J=</v>
      </c>
      <c r="U33" s="29">
        <f t="shared" si="19"/>
        <v>44925</v>
      </c>
      <c r="V33" s="3"/>
      <c r="W33" s="4"/>
      <c r="X33" s="110">
        <f t="shared" si="20"/>
        <v>21</v>
      </c>
      <c r="Y33" s="92">
        <f t="shared" si="6"/>
        <v>45534</v>
      </c>
      <c r="Z33" s="113">
        <f t="shared" si="31"/>
        <v>854.67748535999999</v>
      </c>
      <c r="AA33" s="93">
        <f t="shared" si="32"/>
        <v>23</v>
      </c>
      <c r="AB33" s="113">
        <f t="shared" si="33"/>
        <v>2.1138541200000001</v>
      </c>
      <c r="AC33" s="113">
        <f t="shared" si="34"/>
        <v>16.77991218</v>
      </c>
      <c r="AD33" s="111">
        <v>1.9255000000000001E-2</v>
      </c>
      <c r="AE33" s="113">
        <f t="shared" si="35"/>
        <v>18.893766299999999</v>
      </c>
      <c r="AF33" s="110">
        <f t="shared" si="24"/>
        <v>21</v>
      </c>
      <c r="AG33" s="112" t="s">
        <v>51</v>
      </c>
      <c r="AH33" s="92">
        <f t="shared" si="36"/>
        <v>45565</v>
      </c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</row>
    <row r="34" spans="1:154" x14ac:dyDescent="0.15">
      <c r="A34" s="88">
        <f t="shared" si="25"/>
        <v>44924</v>
      </c>
      <c r="B34" s="89">
        <f ca="1">IF(A34&lt;=TODAY(),C34+Q34,IF(AND(A34&gt;TODAY(),A34&lt;=$B$1),IF(VLOOKUP(TODAY(),$A$10:$E$5000,4,FALSE)=0,"n.d",C34+Q34),"n.d"))</f>
        <v>1013.57928099</v>
      </c>
      <c r="C34" s="14">
        <f t="shared" si="8"/>
        <v>1000</v>
      </c>
      <c r="D34" s="62">
        <f t="shared" si="9"/>
        <v>44921</v>
      </c>
      <c r="E34" s="60">
        <f ca="1">IF(D34&lt;$B$1,VLOOKUP(D34,[1]DI!$A$4:$B$15000,2,FALSE),0)</f>
        <v>0.13650000000000001</v>
      </c>
      <c r="F34" s="14">
        <f t="shared" ca="1" si="10"/>
        <v>1.00050788</v>
      </c>
      <c r="G34" s="91">
        <f t="shared" ca="1" si="30"/>
        <v>1.01123314685699</v>
      </c>
      <c r="H34" s="91">
        <f t="shared" si="11"/>
        <v>1</v>
      </c>
      <c r="I34" s="14">
        <f t="shared" ca="1" si="27"/>
        <v>1.01123315</v>
      </c>
      <c r="J34" s="13">
        <f t="shared" si="12"/>
        <v>2.69E-2</v>
      </c>
      <c r="K34" s="29">
        <f t="shared" si="13"/>
        <v>44894</v>
      </c>
      <c r="L34" s="2">
        <f t="shared" si="14"/>
        <v>22</v>
      </c>
      <c r="M34" s="17">
        <f t="shared" si="15"/>
        <v>22</v>
      </c>
      <c r="N34" s="12">
        <f t="shared" si="2"/>
        <v>1.002320069</v>
      </c>
      <c r="O34" s="12">
        <f t="shared" ca="1" si="3"/>
        <v>1.0135792809999999</v>
      </c>
      <c r="P34" s="17">
        <f t="shared" si="16"/>
        <v>0</v>
      </c>
      <c r="Q34" s="14">
        <f t="shared" ca="1" si="4"/>
        <v>13.579280990000001</v>
      </c>
      <c r="R34" s="20">
        <f t="shared" si="5"/>
        <v>0</v>
      </c>
      <c r="S34" s="14">
        <f t="shared" si="17"/>
        <v>0</v>
      </c>
      <c r="T34" s="4" t="str">
        <f t="shared" si="18"/>
        <v>J=</v>
      </c>
      <c r="U34" s="29">
        <f t="shared" si="19"/>
        <v>44925</v>
      </c>
      <c r="V34" s="3"/>
      <c r="W34" s="4"/>
      <c r="X34" s="110">
        <f t="shared" si="20"/>
        <v>22</v>
      </c>
      <c r="Y34" s="92">
        <f t="shared" si="6"/>
        <v>45565</v>
      </c>
      <c r="Z34" s="113">
        <f t="shared" si="31"/>
        <v>838.21041424999999</v>
      </c>
      <c r="AA34" s="93">
        <f t="shared" si="32"/>
        <v>21</v>
      </c>
      <c r="AB34" s="113">
        <f t="shared" si="33"/>
        <v>1.8926790099999999</v>
      </c>
      <c r="AC34" s="113">
        <f t="shared" si="34"/>
        <v>16.467071109999999</v>
      </c>
      <c r="AD34" s="111">
        <v>1.9266999999999999E-2</v>
      </c>
      <c r="AE34" s="113">
        <f t="shared" si="35"/>
        <v>18.359750119999998</v>
      </c>
      <c r="AF34" s="110">
        <f t="shared" si="24"/>
        <v>22</v>
      </c>
      <c r="AG34" s="112" t="s">
        <v>51</v>
      </c>
      <c r="AH34" s="92">
        <f t="shared" si="36"/>
        <v>45595</v>
      </c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</row>
    <row r="35" spans="1:154" x14ac:dyDescent="0.15">
      <c r="A35" s="88">
        <f t="shared" si="25"/>
        <v>44925</v>
      </c>
      <c r="B35" s="89">
        <f t="shared" ca="1" si="26"/>
        <v>1014.200878</v>
      </c>
      <c r="C35" s="14">
        <f t="shared" si="8"/>
        <v>1000</v>
      </c>
      <c r="D35" s="62">
        <f t="shared" si="9"/>
        <v>44922</v>
      </c>
      <c r="E35" s="60">
        <f ca="1">IF(D35&lt;$B$1,VLOOKUP(D35,[1]DI!$A$4:$B$15000,2,FALSE),0)</f>
        <v>0.13650000000000001</v>
      </c>
      <c r="F35" s="14">
        <f t="shared" ca="1" si="10"/>
        <v>1.00050788</v>
      </c>
      <c r="G35" s="91">
        <f t="shared" ca="1" si="30"/>
        <v>1.0117467319476201</v>
      </c>
      <c r="H35" s="91">
        <f t="shared" si="11"/>
        <v>1</v>
      </c>
      <c r="I35" s="14">
        <f t="shared" ca="1" si="27"/>
        <v>1.01174673</v>
      </c>
      <c r="J35" s="13">
        <f t="shared" si="12"/>
        <v>2.69E-2</v>
      </c>
      <c r="K35" s="29">
        <f t="shared" si="13"/>
        <v>44894</v>
      </c>
      <c r="L35" s="2">
        <f t="shared" si="14"/>
        <v>23</v>
      </c>
      <c r="M35" s="17">
        <f t="shared" si="15"/>
        <v>23</v>
      </c>
      <c r="N35" s="12">
        <f t="shared" si="2"/>
        <v>1.0024256540000001</v>
      </c>
      <c r="O35" s="12">
        <f t="shared" ca="1" si="3"/>
        <v>1.014200878</v>
      </c>
      <c r="P35" s="17">
        <f t="shared" si="16"/>
        <v>1</v>
      </c>
      <c r="Q35" s="14">
        <f t="shared" ca="1" si="4"/>
        <v>14.200877999999999</v>
      </c>
      <c r="R35" s="20">
        <f t="shared" si="5"/>
        <v>0</v>
      </c>
      <c r="S35" s="14">
        <f t="shared" si="17"/>
        <v>0</v>
      </c>
      <c r="T35" s="4" t="str">
        <f t="shared" si="18"/>
        <v>J=</v>
      </c>
      <c r="U35" s="29">
        <f t="shared" si="19"/>
        <v>44925</v>
      </c>
      <c r="V35" s="3"/>
      <c r="W35" s="4"/>
      <c r="X35" s="110">
        <f t="shared" si="20"/>
        <v>23</v>
      </c>
      <c r="Y35" s="92">
        <f t="shared" si="6"/>
        <v>45595</v>
      </c>
      <c r="Z35" s="113">
        <f t="shared" si="31"/>
        <v>822.04133535999995</v>
      </c>
      <c r="AA35" s="93">
        <f t="shared" si="32"/>
        <v>22</v>
      </c>
      <c r="AB35" s="113">
        <f t="shared" si="33"/>
        <v>1.9447059900000001</v>
      </c>
      <c r="AC35" s="113">
        <f t="shared" si="34"/>
        <v>16.169078890000002</v>
      </c>
      <c r="AD35" s="111">
        <v>1.9290000000000002E-2</v>
      </c>
      <c r="AE35" s="113">
        <f t="shared" si="35"/>
        <v>18.113784880000001</v>
      </c>
      <c r="AF35" s="110">
        <f t="shared" si="24"/>
        <v>23</v>
      </c>
      <c r="AG35" s="112" t="s">
        <v>51</v>
      </c>
      <c r="AH35" s="92">
        <f t="shared" si="36"/>
        <v>45628</v>
      </c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</row>
    <row r="36" spans="1:154" x14ac:dyDescent="0.15">
      <c r="A36" s="88">
        <f t="shared" si="25"/>
        <v>44928</v>
      </c>
      <c r="B36" s="89">
        <f t="shared" ca="1" si="26"/>
        <v>1000.613275</v>
      </c>
      <c r="C36" s="14">
        <f t="shared" si="8"/>
        <v>1000</v>
      </c>
      <c r="D36" s="62">
        <f t="shared" si="9"/>
        <v>44923</v>
      </c>
      <c r="E36" s="60">
        <f ca="1">IF(D36&lt;$B$1,VLOOKUP(D36,[1]DI!$A$4:$B$15000,2,FALSE),0)</f>
        <v>0.13650000000000001</v>
      </c>
      <c r="F36" s="14">
        <f t="shared" ca="1" si="10"/>
        <v>1.00050788</v>
      </c>
      <c r="G36" s="91">
        <f t="shared" ca="1" si="30"/>
        <v>1.01226057787784</v>
      </c>
      <c r="H36" s="91">
        <f t="shared" ca="1" si="11"/>
        <v>1.0117467319476201</v>
      </c>
      <c r="I36" s="14">
        <f t="shared" ca="1" si="27"/>
        <v>1.00050788</v>
      </c>
      <c r="J36" s="13">
        <f t="shared" si="12"/>
        <v>2.69E-2</v>
      </c>
      <c r="K36" s="29">
        <f t="shared" si="13"/>
        <v>44925</v>
      </c>
      <c r="L36" s="2">
        <f t="shared" si="14"/>
        <v>1</v>
      </c>
      <c r="M36" s="17">
        <f t="shared" si="15"/>
        <v>1</v>
      </c>
      <c r="N36" s="12">
        <f t="shared" si="2"/>
        <v>1.000105341</v>
      </c>
      <c r="O36" s="12">
        <f t="shared" ca="1" si="3"/>
        <v>1.0006132750000001</v>
      </c>
      <c r="P36" s="17">
        <f t="shared" si="16"/>
        <v>0</v>
      </c>
      <c r="Q36" s="14">
        <f t="shared" ca="1" si="4"/>
        <v>0.61327500000000001</v>
      </c>
      <c r="R36" s="20">
        <f t="shared" si="5"/>
        <v>0</v>
      </c>
      <c r="S36" s="14">
        <f t="shared" si="17"/>
        <v>0</v>
      </c>
      <c r="T36" s="4" t="str">
        <f t="shared" si="18"/>
        <v>J=</v>
      </c>
      <c r="U36" s="29">
        <f t="shared" si="19"/>
        <v>44956</v>
      </c>
      <c r="V36" s="3"/>
      <c r="W36" s="4"/>
      <c r="X36" s="110">
        <f t="shared" si="20"/>
        <v>24</v>
      </c>
      <c r="Y36" s="92">
        <f t="shared" si="6"/>
        <v>45628</v>
      </c>
      <c r="Z36" s="113">
        <f t="shared" si="31"/>
        <v>804.11014771999999</v>
      </c>
      <c r="AA36" s="93">
        <f t="shared" si="32"/>
        <v>21</v>
      </c>
      <c r="AB36" s="113">
        <f t="shared" si="33"/>
        <v>1.8204064200000001</v>
      </c>
      <c r="AC36" s="113">
        <f t="shared" si="34"/>
        <v>17.931187640000001</v>
      </c>
      <c r="AD36" s="111">
        <v>2.1812999999999999E-2</v>
      </c>
      <c r="AE36" s="113">
        <f t="shared" si="35"/>
        <v>19.751594060000002</v>
      </c>
      <c r="AF36" s="110">
        <f t="shared" si="24"/>
        <v>24</v>
      </c>
      <c r="AG36" s="112" t="s">
        <v>51</v>
      </c>
      <c r="AH36" s="92">
        <f t="shared" si="36"/>
        <v>45656</v>
      </c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</row>
    <row r="37" spans="1:154" x14ac:dyDescent="0.15">
      <c r="A37" s="88">
        <f t="shared" si="25"/>
        <v>44929</v>
      </c>
      <c r="B37" s="89">
        <f t="shared" ca="1" si="26"/>
        <v>1001.226927</v>
      </c>
      <c r="C37" s="14">
        <f t="shared" si="8"/>
        <v>1000</v>
      </c>
      <c r="D37" s="62">
        <f t="shared" si="9"/>
        <v>44924</v>
      </c>
      <c r="E37" s="60">
        <f ca="1">IF(D37&lt;$B$1,VLOOKUP(D37,[1]DI!$A$4:$B$15000,2,FALSE),0)</f>
        <v>0.13650000000000001</v>
      </c>
      <c r="F37" s="14">
        <f t="shared" ca="1" si="10"/>
        <v>1.00050788</v>
      </c>
      <c r="G37" s="91">
        <f t="shared" ca="1" si="30"/>
        <v>1.01277468478013</v>
      </c>
      <c r="H37" s="91">
        <f t="shared" ca="1" si="11"/>
        <v>1.0117467319476201</v>
      </c>
      <c r="I37" s="14">
        <f t="shared" ca="1" si="27"/>
        <v>1.00101602</v>
      </c>
      <c r="J37" s="13">
        <f t="shared" si="12"/>
        <v>2.69E-2</v>
      </c>
      <c r="K37" s="29">
        <f t="shared" si="13"/>
        <v>44925</v>
      </c>
      <c r="L37" s="2">
        <f t="shared" si="14"/>
        <v>2</v>
      </c>
      <c r="M37" s="17">
        <f t="shared" si="15"/>
        <v>2</v>
      </c>
      <c r="N37" s="12">
        <f t="shared" si="2"/>
        <v>1.0002106930000001</v>
      </c>
      <c r="O37" s="12">
        <f t="shared" ca="1" si="3"/>
        <v>1.001226927</v>
      </c>
      <c r="P37" s="17">
        <f t="shared" si="16"/>
        <v>0</v>
      </c>
      <c r="Q37" s="14">
        <f t="shared" ca="1" si="4"/>
        <v>1.2269270000000001</v>
      </c>
      <c r="R37" s="20">
        <f t="shared" si="5"/>
        <v>0</v>
      </c>
      <c r="S37" s="14">
        <f t="shared" si="17"/>
        <v>0</v>
      </c>
      <c r="T37" s="4" t="str">
        <f t="shared" si="18"/>
        <v>J=</v>
      </c>
      <c r="U37" s="29">
        <f t="shared" si="19"/>
        <v>44956</v>
      </c>
      <c r="V37" s="3"/>
      <c r="W37" s="4"/>
      <c r="X37" s="110">
        <f t="shared" si="20"/>
        <v>25</v>
      </c>
      <c r="Y37" s="92">
        <f t="shared" si="6"/>
        <v>45656</v>
      </c>
      <c r="Z37" s="113">
        <f t="shared" si="31"/>
        <v>786.95687005000002</v>
      </c>
      <c r="AA37" s="93">
        <f t="shared" si="32"/>
        <v>19</v>
      </c>
      <c r="AB37" s="113">
        <f t="shared" si="33"/>
        <v>1.61093738</v>
      </c>
      <c r="AC37" s="113">
        <f t="shared" si="34"/>
        <v>17.153277670000001</v>
      </c>
      <c r="AD37" s="111">
        <v>2.1332E-2</v>
      </c>
      <c r="AE37" s="113">
        <f t="shared" si="35"/>
        <v>18.764215050000001</v>
      </c>
      <c r="AF37" s="110">
        <f t="shared" si="24"/>
        <v>25</v>
      </c>
      <c r="AG37" s="112" t="s">
        <v>51</v>
      </c>
      <c r="AH37" s="92">
        <f t="shared" si="36"/>
        <v>45687</v>
      </c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</row>
    <row r="38" spans="1:154" x14ac:dyDescent="0.15">
      <c r="A38" s="88">
        <f t="shared" si="25"/>
        <v>44930</v>
      </c>
      <c r="B38" s="89">
        <f t="shared" ca="1" si="26"/>
        <v>1001.84094899</v>
      </c>
      <c r="C38" s="14">
        <f t="shared" si="8"/>
        <v>1000</v>
      </c>
      <c r="D38" s="62">
        <f t="shared" si="9"/>
        <v>44925</v>
      </c>
      <c r="E38" s="60">
        <f ca="1">IF(D38&lt;$B$1,VLOOKUP(D38,[1]DI!$A$4:$B$15000,2,FALSE),0)</f>
        <v>0.13650000000000001</v>
      </c>
      <c r="F38" s="14">
        <f t="shared" ca="1" si="10"/>
        <v>1.00050788</v>
      </c>
      <c r="G38" s="91">
        <f t="shared" ca="1" si="30"/>
        <v>1.01328905278704</v>
      </c>
      <c r="H38" s="91">
        <f t="shared" ca="1" si="11"/>
        <v>1.0117467319476201</v>
      </c>
      <c r="I38" s="14">
        <f t="shared" ca="1" si="27"/>
        <v>1.00152441</v>
      </c>
      <c r="J38" s="13">
        <f t="shared" si="12"/>
        <v>2.69E-2</v>
      </c>
      <c r="K38" s="29">
        <f t="shared" si="13"/>
        <v>44925</v>
      </c>
      <c r="L38" s="2">
        <f t="shared" si="14"/>
        <v>3</v>
      </c>
      <c r="M38" s="17">
        <f t="shared" si="15"/>
        <v>3</v>
      </c>
      <c r="N38" s="12">
        <f t="shared" si="2"/>
        <v>1.000316057</v>
      </c>
      <c r="O38" s="12">
        <f t="shared" ca="1" si="3"/>
        <v>1.001840949</v>
      </c>
      <c r="P38" s="17">
        <f t="shared" si="16"/>
        <v>0</v>
      </c>
      <c r="Q38" s="14">
        <f t="shared" ca="1" si="4"/>
        <v>1.84094899</v>
      </c>
      <c r="R38" s="20">
        <f t="shared" si="5"/>
        <v>0</v>
      </c>
      <c r="S38" s="14">
        <f t="shared" si="17"/>
        <v>0</v>
      </c>
      <c r="T38" s="4" t="str">
        <f t="shared" si="18"/>
        <v>J=</v>
      </c>
      <c r="U38" s="29">
        <f t="shared" si="19"/>
        <v>44956</v>
      </c>
      <c r="V38" s="3"/>
      <c r="W38" s="4"/>
      <c r="X38" s="110">
        <f t="shared" si="20"/>
        <v>26</v>
      </c>
      <c r="Y38" s="92">
        <f t="shared" si="6"/>
        <v>45687</v>
      </c>
      <c r="Z38" s="113">
        <f t="shared" si="31"/>
        <v>769.08193171000005</v>
      </c>
      <c r="AA38" s="93">
        <f t="shared" si="32"/>
        <v>22</v>
      </c>
      <c r="AB38" s="113">
        <f t="shared" si="33"/>
        <v>1.8257942300000001</v>
      </c>
      <c r="AC38" s="113">
        <f t="shared" si="34"/>
        <v>17.87493834</v>
      </c>
      <c r="AD38" s="111">
        <v>2.2713999999999998E-2</v>
      </c>
      <c r="AE38" s="113">
        <f t="shared" si="35"/>
        <v>19.70073257</v>
      </c>
      <c r="AF38" s="110">
        <f t="shared" si="24"/>
        <v>26</v>
      </c>
      <c r="AG38" s="112" t="s">
        <v>51</v>
      </c>
      <c r="AH38" s="92">
        <f t="shared" si="36"/>
        <v>45722</v>
      </c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</row>
    <row r="39" spans="1:154" x14ac:dyDescent="0.15">
      <c r="A39" s="88">
        <f t="shared" si="25"/>
        <v>44931</v>
      </c>
      <c r="B39" s="89">
        <f t="shared" ca="1" si="26"/>
        <v>1002.45535799</v>
      </c>
      <c r="C39" s="14">
        <f t="shared" si="8"/>
        <v>1000</v>
      </c>
      <c r="D39" s="62">
        <f t="shared" si="9"/>
        <v>44928</v>
      </c>
      <c r="E39" s="60">
        <f ca="1">IF(D39&lt;$B$1,VLOOKUP(D39,[1]DI!$A$4:$B$15000,2,FALSE),0)</f>
        <v>0.13650000000000001</v>
      </c>
      <c r="F39" s="14">
        <f t="shared" ca="1" si="10"/>
        <v>1.00050788</v>
      </c>
      <c r="G39" s="91">
        <f t="shared" ca="1" si="30"/>
        <v>1.01380368203117</v>
      </c>
      <c r="H39" s="91">
        <f t="shared" ca="1" si="11"/>
        <v>1.0117467319476201</v>
      </c>
      <c r="I39" s="14">
        <f t="shared" ca="1" si="27"/>
        <v>1.00203307</v>
      </c>
      <c r="J39" s="13">
        <f t="shared" si="12"/>
        <v>2.69E-2</v>
      </c>
      <c r="K39" s="29">
        <f t="shared" si="13"/>
        <v>44925</v>
      </c>
      <c r="L39" s="2">
        <f t="shared" si="14"/>
        <v>4</v>
      </c>
      <c r="M39" s="17">
        <f t="shared" si="15"/>
        <v>4</v>
      </c>
      <c r="N39" s="12">
        <f t="shared" si="2"/>
        <v>1.0004214309999999</v>
      </c>
      <c r="O39" s="12">
        <f t="shared" ca="1" si="3"/>
        <v>1.002455358</v>
      </c>
      <c r="P39" s="17">
        <f t="shared" si="16"/>
        <v>0</v>
      </c>
      <c r="Q39" s="14">
        <f t="shared" ca="1" si="4"/>
        <v>2.45535799</v>
      </c>
      <c r="R39" s="20">
        <f t="shared" si="5"/>
        <v>0</v>
      </c>
      <c r="S39" s="14">
        <f t="shared" si="17"/>
        <v>0</v>
      </c>
      <c r="T39" s="4" t="str">
        <f t="shared" si="18"/>
        <v>J=</v>
      </c>
      <c r="U39" s="29">
        <f t="shared" si="19"/>
        <v>44956</v>
      </c>
      <c r="V39" s="3"/>
      <c r="W39" s="4"/>
      <c r="X39" s="110">
        <f t="shared" si="20"/>
        <v>27</v>
      </c>
      <c r="Y39" s="92">
        <v>45722</v>
      </c>
      <c r="Z39" s="113">
        <f t="shared" si="31"/>
        <v>750.49783592000006</v>
      </c>
      <c r="AA39" s="93">
        <f t="shared" si="32"/>
        <v>23</v>
      </c>
      <c r="AB39" s="113">
        <f t="shared" si="33"/>
        <v>1.86552666</v>
      </c>
      <c r="AC39" s="113">
        <f t="shared" si="34"/>
        <v>18.584095789999999</v>
      </c>
      <c r="AD39" s="111">
        <v>2.4163999999999998E-2</v>
      </c>
      <c r="AE39" s="113">
        <f t="shared" si="35"/>
        <v>20.44962245</v>
      </c>
      <c r="AF39" s="110">
        <f t="shared" si="24"/>
        <v>27</v>
      </c>
      <c r="AG39" s="112" t="s">
        <v>51</v>
      </c>
      <c r="AH39" s="92">
        <f t="shared" si="36"/>
        <v>45747</v>
      </c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</row>
    <row r="40" spans="1:154" x14ac:dyDescent="0.15">
      <c r="A40" s="88">
        <f t="shared" si="25"/>
        <v>44932</v>
      </c>
      <c r="B40" s="89">
        <f t="shared" ca="1" si="26"/>
        <v>1003.07013499</v>
      </c>
      <c r="C40" s="14">
        <f t="shared" si="8"/>
        <v>1000</v>
      </c>
      <c r="D40" s="62">
        <f t="shared" si="9"/>
        <v>44929</v>
      </c>
      <c r="E40" s="60">
        <f ca="1">IF(D40&lt;$B$1,VLOOKUP(D40,[1]DI!$A$4:$B$15000,2,FALSE),0)</f>
        <v>0.13650000000000001</v>
      </c>
      <c r="F40" s="14">
        <f t="shared" ca="1" si="10"/>
        <v>1.00050788</v>
      </c>
      <c r="G40" s="91">
        <f t="shared" ca="1" si="30"/>
        <v>1.0143185726452</v>
      </c>
      <c r="H40" s="91">
        <f t="shared" ca="1" si="11"/>
        <v>1.0117467319476201</v>
      </c>
      <c r="I40" s="14">
        <f t="shared" ca="1" si="27"/>
        <v>1.0025419799999999</v>
      </c>
      <c r="J40" s="13">
        <f t="shared" si="12"/>
        <v>2.69E-2</v>
      </c>
      <c r="K40" s="29">
        <f t="shared" si="13"/>
        <v>44925</v>
      </c>
      <c r="L40" s="2">
        <f t="shared" si="14"/>
        <v>5</v>
      </c>
      <c r="M40" s="17">
        <f t="shared" si="15"/>
        <v>5</v>
      </c>
      <c r="N40" s="12">
        <f t="shared" si="2"/>
        <v>1.000526816</v>
      </c>
      <c r="O40" s="12">
        <f t="shared" ca="1" si="3"/>
        <v>1.003070135</v>
      </c>
      <c r="P40" s="17">
        <f t="shared" si="16"/>
        <v>0</v>
      </c>
      <c r="Q40" s="14">
        <f t="shared" ca="1" si="4"/>
        <v>3.0701349900000001</v>
      </c>
      <c r="R40" s="20">
        <f t="shared" si="5"/>
        <v>0</v>
      </c>
      <c r="S40" s="14">
        <f t="shared" si="17"/>
        <v>0</v>
      </c>
      <c r="T40" s="4" t="str">
        <f t="shared" si="18"/>
        <v>J=</v>
      </c>
      <c r="U40" s="29">
        <f t="shared" si="19"/>
        <v>44956</v>
      </c>
      <c r="V40" s="3"/>
      <c r="W40" s="4"/>
      <c r="X40" s="110">
        <f t="shared" si="20"/>
        <v>28</v>
      </c>
      <c r="Y40" s="92">
        <f t="shared" ref="Y40:Y50" si="37">AF188</f>
        <v>45747</v>
      </c>
      <c r="Z40" s="113">
        <f t="shared" si="31"/>
        <v>733.08253364000007</v>
      </c>
      <c r="AA40" s="93">
        <f t="shared" si="32"/>
        <v>17</v>
      </c>
      <c r="AB40" s="113">
        <f t="shared" si="33"/>
        <v>1.34512327</v>
      </c>
      <c r="AC40" s="113">
        <f t="shared" si="34"/>
        <v>17.415302279999999</v>
      </c>
      <c r="AD40" s="111">
        <v>2.3205E-2</v>
      </c>
      <c r="AE40" s="113">
        <f t="shared" si="35"/>
        <v>18.760425549999997</v>
      </c>
      <c r="AF40" s="110">
        <f t="shared" si="24"/>
        <v>28</v>
      </c>
      <c r="AG40" s="112" t="s">
        <v>51</v>
      </c>
      <c r="AH40" s="92">
        <f t="shared" si="36"/>
        <v>45777</v>
      </c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</row>
    <row r="41" spans="1:154" x14ac:dyDescent="0.15">
      <c r="A41" s="88">
        <f t="shared" si="25"/>
        <v>44935</v>
      </c>
      <c r="B41" s="89">
        <f t="shared" ca="1" si="26"/>
        <v>1003.68529199</v>
      </c>
      <c r="C41" s="14">
        <f t="shared" si="8"/>
        <v>1000</v>
      </c>
      <c r="D41" s="62">
        <f t="shared" si="9"/>
        <v>44930</v>
      </c>
      <c r="E41" s="60">
        <f ca="1">IF(D41&lt;$B$1,VLOOKUP(D41,[1]DI!$A$4:$B$15000,2,FALSE),0)</f>
        <v>0.13650000000000001</v>
      </c>
      <c r="F41" s="14">
        <f t="shared" ca="1" si="10"/>
        <v>1.00050788</v>
      </c>
      <c r="G41" s="91">
        <f t="shared" ca="1" si="30"/>
        <v>1.0148337247618799</v>
      </c>
      <c r="H41" s="91">
        <f t="shared" ca="1" si="11"/>
        <v>1.0117467319476201</v>
      </c>
      <c r="I41" s="14">
        <f t="shared" ca="1" si="27"/>
        <v>1.0030511499999999</v>
      </c>
      <c r="J41" s="13">
        <f t="shared" si="12"/>
        <v>2.69E-2</v>
      </c>
      <c r="K41" s="29">
        <f t="shared" si="13"/>
        <v>44925</v>
      </c>
      <c r="L41" s="2">
        <f t="shared" si="14"/>
        <v>6</v>
      </c>
      <c r="M41" s="17">
        <f t="shared" si="15"/>
        <v>6</v>
      </c>
      <c r="N41" s="12">
        <f t="shared" si="2"/>
        <v>1.000632213</v>
      </c>
      <c r="O41" s="12">
        <f t="shared" ca="1" si="3"/>
        <v>1.0036852919999999</v>
      </c>
      <c r="P41" s="17">
        <f t="shared" si="16"/>
        <v>0</v>
      </c>
      <c r="Q41" s="14">
        <f t="shared" ca="1" si="4"/>
        <v>3.6852919900000001</v>
      </c>
      <c r="R41" s="20">
        <f t="shared" si="5"/>
        <v>0</v>
      </c>
      <c r="S41" s="14">
        <f t="shared" si="17"/>
        <v>0</v>
      </c>
      <c r="T41" s="4" t="str">
        <f t="shared" si="18"/>
        <v>J=</v>
      </c>
      <c r="U41" s="29">
        <f t="shared" si="19"/>
        <v>44956</v>
      </c>
      <c r="V41" s="3"/>
      <c r="W41" s="4"/>
      <c r="X41" s="110">
        <f t="shared" si="20"/>
        <v>29</v>
      </c>
      <c r="Y41" s="92">
        <f t="shared" si="37"/>
        <v>45777</v>
      </c>
      <c r="Z41" s="113">
        <f t="shared" si="31"/>
        <v>713.14488798000002</v>
      </c>
      <c r="AA41" s="93">
        <f t="shared" si="32"/>
        <v>20</v>
      </c>
      <c r="AB41" s="113">
        <f t="shared" si="33"/>
        <v>1.5460204799999999</v>
      </c>
      <c r="AC41" s="113">
        <f t="shared" si="34"/>
        <v>19.937645660000001</v>
      </c>
      <c r="AD41" s="111">
        <v>2.7196999999999999E-2</v>
      </c>
      <c r="AE41" s="113">
        <f t="shared" si="35"/>
        <v>21.48366614</v>
      </c>
      <c r="AF41" s="110">
        <f t="shared" si="24"/>
        <v>29</v>
      </c>
      <c r="AG41" s="112" t="s">
        <v>51</v>
      </c>
      <c r="AH41" s="92">
        <f t="shared" si="36"/>
        <v>45807</v>
      </c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</row>
    <row r="42" spans="1:154" x14ac:dyDescent="0.15">
      <c r="A42" s="88">
        <f t="shared" si="25"/>
        <v>44936</v>
      </c>
      <c r="B42" s="89">
        <f t="shared" ca="1" si="26"/>
        <v>1004.300827</v>
      </c>
      <c r="C42" s="14">
        <f t="shared" si="8"/>
        <v>1000</v>
      </c>
      <c r="D42" s="62">
        <f t="shared" si="9"/>
        <v>44931</v>
      </c>
      <c r="E42" s="60">
        <f ca="1">IF(D42&lt;$B$1,VLOOKUP(D42,[1]DI!$A$4:$B$15000,2,FALSE),0)</f>
        <v>0.13650000000000001</v>
      </c>
      <c r="F42" s="14">
        <f t="shared" ca="1" si="10"/>
        <v>1.00050788</v>
      </c>
      <c r="G42" s="91">
        <f t="shared" ca="1" si="30"/>
        <v>1.0153491385140101</v>
      </c>
      <c r="H42" s="91">
        <f t="shared" ca="1" si="11"/>
        <v>1.0117467319476201</v>
      </c>
      <c r="I42" s="14">
        <f t="shared" ca="1" si="27"/>
        <v>1.00356058</v>
      </c>
      <c r="J42" s="13">
        <f t="shared" si="12"/>
        <v>2.69E-2</v>
      </c>
      <c r="K42" s="29">
        <f t="shared" si="13"/>
        <v>44925</v>
      </c>
      <c r="L42" s="2">
        <f t="shared" si="14"/>
        <v>7</v>
      </c>
      <c r="M42" s="17">
        <f t="shared" si="15"/>
        <v>7</v>
      </c>
      <c r="N42" s="12">
        <f t="shared" si="2"/>
        <v>1.0007376210000001</v>
      </c>
      <c r="O42" s="12">
        <f t="shared" ca="1" si="3"/>
        <v>1.004300827</v>
      </c>
      <c r="P42" s="17">
        <f t="shared" si="16"/>
        <v>0</v>
      </c>
      <c r="Q42" s="14">
        <f t="shared" ca="1" si="4"/>
        <v>4.300827</v>
      </c>
      <c r="R42" s="20">
        <f t="shared" si="5"/>
        <v>0</v>
      </c>
      <c r="S42" s="14">
        <f t="shared" si="17"/>
        <v>0</v>
      </c>
      <c r="T42" s="4" t="str">
        <f t="shared" si="18"/>
        <v>J=</v>
      </c>
      <c r="U42" s="29">
        <f t="shared" si="19"/>
        <v>44956</v>
      </c>
      <c r="V42" s="3"/>
      <c r="W42" s="4"/>
      <c r="X42" s="110">
        <f t="shared" si="20"/>
        <v>30</v>
      </c>
      <c r="Y42" s="92">
        <f t="shared" si="37"/>
        <v>45807</v>
      </c>
      <c r="Z42" s="113">
        <f t="shared" si="31"/>
        <v>693.42785812</v>
      </c>
      <c r="AA42" s="93">
        <f t="shared" si="32"/>
        <v>21</v>
      </c>
      <c r="AB42" s="113">
        <f t="shared" si="33"/>
        <v>1.57925578</v>
      </c>
      <c r="AC42" s="113">
        <f t="shared" si="34"/>
        <v>19.71702986</v>
      </c>
      <c r="AD42" s="111">
        <v>2.7648000000000002E-2</v>
      </c>
      <c r="AE42" s="113">
        <f t="shared" si="35"/>
        <v>21.296285640000001</v>
      </c>
      <c r="AF42" s="110">
        <f t="shared" si="24"/>
        <v>30</v>
      </c>
      <c r="AG42" s="112" t="s">
        <v>51</v>
      </c>
      <c r="AH42" s="92">
        <f t="shared" si="36"/>
        <v>45838</v>
      </c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</row>
    <row r="43" spans="1:154" x14ac:dyDescent="0.15">
      <c r="A43" s="88">
        <f t="shared" si="25"/>
        <v>44937</v>
      </c>
      <c r="B43" s="89">
        <f t="shared" ca="1" si="26"/>
        <v>1004.91674</v>
      </c>
      <c r="C43" s="14">
        <f t="shared" si="8"/>
        <v>1000</v>
      </c>
      <c r="D43" s="62">
        <f t="shared" si="9"/>
        <v>44932</v>
      </c>
      <c r="E43" s="60">
        <f ca="1">IF(D43&lt;$B$1,VLOOKUP(D43,[1]DI!$A$4:$B$15000,2,FALSE),0)</f>
        <v>0.13650000000000001</v>
      </c>
      <c r="F43" s="14">
        <f t="shared" ca="1" si="10"/>
        <v>1.00050788</v>
      </c>
      <c r="G43" s="91">
        <f t="shared" ca="1" si="30"/>
        <v>1.0158648140344799</v>
      </c>
      <c r="H43" s="91">
        <f t="shared" ca="1" si="11"/>
        <v>1.0117467319476201</v>
      </c>
      <c r="I43" s="14">
        <f t="shared" ca="1" si="27"/>
        <v>1.0040702699999999</v>
      </c>
      <c r="J43" s="13">
        <f t="shared" si="12"/>
        <v>2.69E-2</v>
      </c>
      <c r="K43" s="29">
        <f t="shared" si="13"/>
        <v>44925</v>
      </c>
      <c r="L43" s="2">
        <f t="shared" si="14"/>
        <v>8</v>
      </c>
      <c r="M43" s="17">
        <f t="shared" si="15"/>
        <v>8</v>
      </c>
      <c r="N43" s="12">
        <f t="shared" si="2"/>
        <v>1.000843039</v>
      </c>
      <c r="O43" s="12">
        <f t="shared" ca="1" si="3"/>
        <v>1.0049167400000001</v>
      </c>
      <c r="P43" s="17">
        <f t="shared" si="16"/>
        <v>0</v>
      </c>
      <c r="Q43" s="14">
        <f t="shared" ca="1" si="4"/>
        <v>4.9167399999999999</v>
      </c>
      <c r="R43" s="20">
        <f t="shared" si="5"/>
        <v>0</v>
      </c>
      <c r="S43" s="14">
        <f t="shared" si="17"/>
        <v>0</v>
      </c>
      <c r="T43" s="4" t="str">
        <f t="shared" si="18"/>
        <v>J=</v>
      </c>
      <c r="U43" s="29">
        <f t="shared" si="19"/>
        <v>44956</v>
      </c>
      <c r="V43" s="3"/>
      <c r="W43" s="4"/>
      <c r="X43" s="110">
        <f t="shared" si="20"/>
        <v>31</v>
      </c>
      <c r="Y43" s="92">
        <f t="shared" si="37"/>
        <v>45838</v>
      </c>
      <c r="Z43" s="113">
        <f t="shared" si="31"/>
        <v>674.34056290000001</v>
      </c>
      <c r="AA43" s="93">
        <f t="shared" si="32"/>
        <v>20</v>
      </c>
      <c r="AB43" s="113">
        <f t="shared" si="33"/>
        <v>1.4623915000000001</v>
      </c>
      <c r="AC43" s="113">
        <f t="shared" si="34"/>
        <v>19.087295220000001</v>
      </c>
      <c r="AD43" s="111">
        <v>2.7526000000000002E-2</v>
      </c>
      <c r="AE43" s="113">
        <f t="shared" si="35"/>
        <v>20.54968672</v>
      </c>
      <c r="AF43" s="110">
        <f t="shared" si="24"/>
        <v>31</v>
      </c>
      <c r="AG43" s="112" t="s">
        <v>51</v>
      </c>
      <c r="AH43" s="92">
        <f t="shared" si="36"/>
        <v>45868</v>
      </c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</row>
    <row r="44" spans="1:154" x14ac:dyDescent="0.15">
      <c r="A44" s="88">
        <f t="shared" si="25"/>
        <v>44938</v>
      </c>
      <c r="B44" s="89">
        <f t="shared" ca="1" si="26"/>
        <v>1005.533033</v>
      </c>
      <c r="C44" s="14">
        <f t="shared" si="8"/>
        <v>1000</v>
      </c>
      <c r="D44" s="62">
        <f t="shared" si="9"/>
        <v>44935</v>
      </c>
      <c r="E44" s="60">
        <f ca="1">IF(D44&lt;$B$1,VLOOKUP(D44,[1]DI!$A$4:$B$15000,2,FALSE),0)</f>
        <v>0.13650000000000001</v>
      </c>
      <c r="F44" s="14">
        <f t="shared" ca="1" si="10"/>
        <v>1.00050788</v>
      </c>
      <c r="G44" s="91">
        <f t="shared" ca="1" si="30"/>
        <v>1.01638075145623</v>
      </c>
      <c r="H44" s="91">
        <f t="shared" ca="1" si="11"/>
        <v>1.0117467319476201</v>
      </c>
      <c r="I44" s="14">
        <f t="shared" ca="1" si="27"/>
        <v>1.00458022</v>
      </c>
      <c r="J44" s="13">
        <f t="shared" si="12"/>
        <v>2.69E-2</v>
      </c>
      <c r="K44" s="29">
        <f t="shared" si="13"/>
        <v>44925</v>
      </c>
      <c r="L44" s="2">
        <f t="shared" si="14"/>
        <v>9</v>
      </c>
      <c r="M44" s="17">
        <f t="shared" si="15"/>
        <v>9</v>
      </c>
      <c r="N44" s="12">
        <f t="shared" si="2"/>
        <v>1.0009484689999999</v>
      </c>
      <c r="O44" s="12">
        <f t="shared" ca="1" si="3"/>
        <v>1.0055330330000001</v>
      </c>
      <c r="P44" s="17">
        <f t="shared" si="16"/>
        <v>0</v>
      </c>
      <c r="Q44" s="14">
        <f t="shared" ca="1" si="4"/>
        <v>5.5330329999999996</v>
      </c>
      <c r="R44" s="20">
        <f t="shared" si="5"/>
        <v>0</v>
      </c>
      <c r="S44" s="14">
        <f t="shared" si="17"/>
        <v>0</v>
      </c>
      <c r="T44" s="4" t="str">
        <f t="shared" si="18"/>
        <v>J=</v>
      </c>
      <c r="U44" s="29">
        <f t="shared" si="19"/>
        <v>44956</v>
      </c>
      <c r="V44" s="3"/>
      <c r="W44" s="4"/>
      <c r="X44" s="110">
        <f t="shared" si="20"/>
        <v>32</v>
      </c>
      <c r="Y44" s="92">
        <f t="shared" si="37"/>
        <v>45868</v>
      </c>
      <c r="Z44" s="113">
        <f t="shared" si="31"/>
        <v>655.42463578000002</v>
      </c>
      <c r="AA44" s="93">
        <f t="shared" si="32"/>
        <v>22</v>
      </c>
      <c r="AB44" s="113">
        <f t="shared" si="33"/>
        <v>1.56451663</v>
      </c>
      <c r="AC44" s="113">
        <f t="shared" si="34"/>
        <v>18.915927119999999</v>
      </c>
      <c r="AD44" s="111">
        <v>2.8051E-2</v>
      </c>
      <c r="AE44" s="113">
        <f t="shared" si="35"/>
        <v>20.480443749999999</v>
      </c>
      <c r="AF44" s="110">
        <f t="shared" si="24"/>
        <v>32</v>
      </c>
      <c r="AG44" s="112" t="s">
        <v>51</v>
      </c>
      <c r="AH44" s="92">
        <f t="shared" si="36"/>
        <v>45901</v>
      </c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</row>
    <row r="45" spans="1:154" x14ac:dyDescent="0.15">
      <c r="A45" s="88">
        <f t="shared" si="25"/>
        <v>44939</v>
      </c>
      <c r="B45" s="89">
        <f t="shared" ca="1" si="26"/>
        <v>1006.1496949899999</v>
      </c>
      <c r="C45" s="14">
        <f t="shared" si="8"/>
        <v>1000</v>
      </c>
      <c r="D45" s="62">
        <f t="shared" si="9"/>
        <v>44936</v>
      </c>
      <c r="E45" s="60">
        <f ca="1">IF(D45&lt;$B$1,VLOOKUP(D45,[1]DI!$A$4:$B$15000,2,FALSE),0)</f>
        <v>0.13650000000000001</v>
      </c>
      <c r="F45" s="14">
        <f t="shared" ca="1" si="10"/>
        <v>1.00050788</v>
      </c>
      <c r="G45" s="91">
        <f t="shared" ca="1" si="30"/>
        <v>1.0168969509122801</v>
      </c>
      <c r="H45" s="91">
        <f t="shared" ca="1" si="11"/>
        <v>1.0117467319476201</v>
      </c>
      <c r="I45" s="14">
        <f t="shared" ca="1" si="27"/>
        <v>1.0050904199999999</v>
      </c>
      <c r="J45" s="13">
        <f t="shared" si="12"/>
        <v>2.69E-2</v>
      </c>
      <c r="K45" s="29">
        <f t="shared" si="13"/>
        <v>44925</v>
      </c>
      <c r="L45" s="2">
        <f t="shared" si="14"/>
        <v>10</v>
      </c>
      <c r="M45" s="17">
        <f t="shared" si="15"/>
        <v>10</v>
      </c>
      <c r="N45" s="12">
        <f t="shared" si="2"/>
        <v>1.00105391</v>
      </c>
      <c r="O45" s="12">
        <f t="shared" ca="1" si="3"/>
        <v>1.006149695</v>
      </c>
      <c r="P45" s="17">
        <f t="shared" si="16"/>
        <v>0</v>
      </c>
      <c r="Q45" s="14">
        <f t="shared" ca="1" si="4"/>
        <v>6.1496949900000004</v>
      </c>
      <c r="R45" s="20">
        <f t="shared" si="5"/>
        <v>0</v>
      </c>
      <c r="S45" s="14">
        <f t="shared" si="17"/>
        <v>0</v>
      </c>
      <c r="T45" s="4" t="str">
        <f t="shared" si="18"/>
        <v>J=</v>
      </c>
      <c r="U45" s="29">
        <f t="shared" si="19"/>
        <v>44956</v>
      </c>
      <c r="V45" s="3"/>
      <c r="W45" s="4"/>
      <c r="X45" s="110">
        <f t="shared" si="20"/>
        <v>33</v>
      </c>
      <c r="Y45" s="92">
        <f t="shared" si="37"/>
        <v>45901</v>
      </c>
      <c r="Z45" s="113">
        <f t="shared" si="31"/>
        <v>635.43811693999999</v>
      </c>
      <c r="AA45" s="93">
        <f t="shared" si="32"/>
        <v>23</v>
      </c>
      <c r="AB45" s="113">
        <f t="shared" si="33"/>
        <v>1.58983338</v>
      </c>
      <c r="AC45" s="113">
        <f t="shared" si="34"/>
        <v>19.986518839999999</v>
      </c>
      <c r="AD45" s="111">
        <v>3.0494E-2</v>
      </c>
      <c r="AE45" s="113">
        <f t="shared" si="35"/>
        <v>21.576352219999997</v>
      </c>
      <c r="AF45" s="110">
        <f t="shared" si="24"/>
        <v>33</v>
      </c>
      <c r="AG45" s="112" t="s">
        <v>51</v>
      </c>
      <c r="AH45" s="92">
        <f t="shared" si="36"/>
        <v>45930</v>
      </c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</row>
    <row r="46" spans="1:154" x14ac:dyDescent="0.15">
      <c r="A46" s="88">
        <f t="shared" si="25"/>
        <v>44942</v>
      </c>
      <c r="B46" s="89">
        <f t="shared" ca="1" si="26"/>
        <v>1006.76674499</v>
      </c>
      <c r="C46" s="14">
        <f t="shared" si="8"/>
        <v>1000</v>
      </c>
      <c r="D46" s="62">
        <f t="shared" si="9"/>
        <v>44937</v>
      </c>
      <c r="E46" s="60">
        <f ca="1">IF(D46&lt;$B$1,VLOOKUP(D46,[1]DI!$A$4:$B$15000,2,FALSE),0)</f>
        <v>0.13650000000000001</v>
      </c>
      <c r="F46" s="14">
        <f t="shared" ca="1" si="10"/>
        <v>1.00050788</v>
      </c>
      <c r="G46" s="91">
        <f t="shared" ca="1" si="30"/>
        <v>1.0174134125357099</v>
      </c>
      <c r="H46" s="91">
        <f t="shared" ca="1" si="11"/>
        <v>1.0117467319476201</v>
      </c>
      <c r="I46" s="14">
        <f t="shared" ca="1" si="27"/>
        <v>1.00560089</v>
      </c>
      <c r="J46" s="13">
        <f t="shared" si="12"/>
        <v>2.69E-2</v>
      </c>
      <c r="K46" s="29">
        <f t="shared" si="13"/>
        <v>44925</v>
      </c>
      <c r="L46" s="2">
        <f t="shared" si="14"/>
        <v>11</v>
      </c>
      <c r="M46" s="17">
        <f t="shared" si="15"/>
        <v>11</v>
      </c>
      <c r="N46" s="12">
        <f t="shared" si="2"/>
        <v>1.0011593620000001</v>
      </c>
      <c r="O46" s="12">
        <f t="shared" ca="1" si="3"/>
        <v>1.006766745</v>
      </c>
      <c r="P46" s="17">
        <f t="shared" si="16"/>
        <v>0</v>
      </c>
      <c r="Q46" s="14">
        <f t="shared" ca="1" si="4"/>
        <v>6.7667449900000003</v>
      </c>
      <c r="R46" s="20">
        <f t="shared" si="5"/>
        <v>0</v>
      </c>
      <c r="S46" s="14">
        <f t="shared" si="17"/>
        <v>0</v>
      </c>
      <c r="T46" s="4" t="str">
        <f t="shared" si="18"/>
        <v>J=</v>
      </c>
      <c r="U46" s="29">
        <f t="shared" si="19"/>
        <v>44956</v>
      </c>
      <c r="V46" s="3"/>
      <c r="W46" s="4"/>
      <c r="X46" s="110">
        <f t="shared" si="20"/>
        <v>34</v>
      </c>
      <c r="Y46" s="92">
        <f t="shared" si="37"/>
        <v>45930</v>
      </c>
      <c r="Z46" s="113">
        <f t="shared" si="31"/>
        <v>616.38895307999996</v>
      </c>
      <c r="AA46" s="93">
        <f t="shared" si="32"/>
        <v>21</v>
      </c>
      <c r="AB46" s="113">
        <f t="shared" si="33"/>
        <v>1.40717453</v>
      </c>
      <c r="AC46" s="113">
        <f t="shared" si="34"/>
        <v>19.04916386</v>
      </c>
      <c r="AD46" s="111">
        <v>2.9977999999999998E-2</v>
      </c>
      <c r="AE46" s="113">
        <f t="shared" si="35"/>
        <v>20.456338389999999</v>
      </c>
      <c r="AF46" s="110">
        <f t="shared" si="24"/>
        <v>34</v>
      </c>
      <c r="AG46" s="112" t="s">
        <v>51</v>
      </c>
      <c r="AH46" s="92">
        <f t="shared" si="36"/>
        <v>45960</v>
      </c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</row>
    <row r="47" spans="1:154" x14ac:dyDescent="0.15">
      <c r="A47" s="88">
        <f t="shared" si="25"/>
        <v>44943</v>
      </c>
      <c r="B47" s="89">
        <f t="shared" ca="1" si="26"/>
        <v>1007.3841660000001</v>
      </c>
      <c r="C47" s="14">
        <f t="shared" si="8"/>
        <v>1000</v>
      </c>
      <c r="D47" s="62">
        <f t="shared" si="9"/>
        <v>44938</v>
      </c>
      <c r="E47" s="60">
        <f ca="1">IF(D47&lt;$B$1,VLOOKUP(D47,[1]DI!$A$4:$B$15000,2,FALSE),0)</f>
        <v>0.13650000000000001</v>
      </c>
      <c r="F47" s="14">
        <f t="shared" ca="1" si="10"/>
        <v>1.00050788</v>
      </c>
      <c r="G47" s="91">
        <f t="shared" ca="1" si="30"/>
        <v>1.01793013645967</v>
      </c>
      <c r="H47" s="91">
        <f t="shared" ca="1" si="11"/>
        <v>1.0117467319476201</v>
      </c>
      <c r="I47" s="14">
        <f t="shared" ca="1" si="27"/>
        <v>1.00611161</v>
      </c>
      <c r="J47" s="13">
        <f t="shared" si="12"/>
        <v>2.69E-2</v>
      </c>
      <c r="K47" s="29">
        <f t="shared" si="13"/>
        <v>44925</v>
      </c>
      <c r="L47" s="2">
        <f t="shared" si="14"/>
        <v>12</v>
      </c>
      <c r="M47" s="17">
        <f t="shared" si="15"/>
        <v>12</v>
      </c>
      <c r="N47" s="12">
        <f t="shared" si="2"/>
        <v>1.0012648260000001</v>
      </c>
      <c r="O47" s="12">
        <f t="shared" ca="1" si="3"/>
        <v>1.007384166</v>
      </c>
      <c r="P47" s="17">
        <f t="shared" si="16"/>
        <v>0</v>
      </c>
      <c r="Q47" s="14">
        <f t="shared" ca="1" si="4"/>
        <v>7.3841659999999996</v>
      </c>
      <c r="R47" s="20">
        <f t="shared" si="5"/>
        <v>0</v>
      </c>
      <c r="S47" s="14">
        <f t="shared" si="17"/>
        <v>0</v>
      </c>
      <c r="T47" s="4" t="str">
        <f t="shared" si="18"/>
        <v>J=</v>
      </c>
      <c r="U47" s="29">
        <f t="shared" si="19"/>
        <v>44956</v>
      </c>
      <c r="V47" s="3"/>
      <c r="W47" s="4"/>
      <c r="X47" s="110">
        <f t="shared" si="20"/>
        <v>35</v>
      </c>
      <c r="Y47" s="92">
        <f t="shared" si="37"/>
        <v>45960</v>
      </c>
      <c r="Z47" s="113">
        <f t="shared" si="31"/>
        <v>596.68608019999999</v>
      </c>
      <c r="AA47" s="93">
        <f t="shared" si="32"/>
        <v>22</v>
      </c>
      <c r="AB47" s="113">
        <f t="shared" si="33"/>
        <v>1.4300649000000001</v>
      </c>
      <c r="AC47" s="113">
        <f t="shared" si="34"/>
        <v>19.702872880000001</v>
      </c>
      <c r="AD47" s="111">
        <v>3.1965E-2</v>
      </c>
      <c r="AE47" s="113">
        <f t="shared" si="35"/>
        <v>21.132937780000002</v>
      </c>
      <c r="AF47" s="110">
        <f t="shared" si="24"/>
        <v>35</v>
      </c>
      <c r="AG47" s="112" t="s">
        <v>51</v>
      </c>
      <c r="AH47" s="92">
        <f t="shared" si="36"/>
        <v>45992</v>
      </c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</row>
    <row r="48" spans="1:154" x14ac:dyDescent="0.15">
      <c r="A48" s="88">
        <f t="shared" si="25"/>
        <v>44944</v>
      </c>
      <c r="B48" s="89">
        <f t="shared" ca="1" si="26"/>
        <v>1008.00197499</v>
      </c>
      <c r="C48" s="14">
        <f t="shared" si="8"/>
        <v>1000</v>
      </c>
      <c r="D48" s="62">
        <f t="shared" si="9"/>
        <v>44939</v>
      </c>
      <c r="E48" s="60">
        <f ca="1">IF(D48&lt;$B$1,VLOOKUP(D48,[1]DI!$A$4:$B$15000,2,FALSE),0)</f>
        <v>0.13650000000000001</v>
      </c>
      <c r="F48" s="14">
        <f t="shared" ca="1" si="10"/>
        <v>1.00050788</v>
      </c>
      <c r="G48" s="91">
        <f t="shared" ca="1" si="30"/>
        <v>1.0184471228173799</v>
      </c>
      <c r="H48" s="91">
        <f t="shared" ca="1" si="11"/>
        <v>1.0117467319476201</v>
      </c>
      <c r="I48" s="14">
        <f t="shared" ca="1" si="27"/>
        <v>1.0066226</v>
      </c>
      <c r="J48" s="13">
        <f t="shared" si="12"/>
        <v>2.69E-2</v>
      </c>
      <c r="K48" s="29">
        <f t="shared" si="13"/>
        <v>44925</v>
      </c>
      <c r="L48" s="2">
        <f t="shared" si="14"/>
        <v>13</v>
      </c>
      <c r="M48" s="17">
        <f t="shared" si="15"/>
        <v>13</v>
      </c>
      <c r="N48" s="12">
        <f t="shared" si="2"/>
        <v>1.0013703</v>
      </c>
      <c r="O48" s="12">
        <f t="shared" ca="1" si="3"/>
        <v>1.008001975</v>
      </c>
      <c r="P48" s="17">
        <f t="shared" si="16"/>
        <v>0</v>
      </c>
      <c r="Q48" s="14">
        <f t="shared" ca="1" si="4"/>
        <v>8.0019749900000008</v>
      </c>
      <c r="R48" s="20">
        <f t="shared" si="5"/>
        <v>0</v>
      </c>
      <c r="S48" s="14">
        <f t="shared" si="17"/>
        <v>0</v>
      </c>
      <c r="T48" s="4" t="str">
        <f t="shared" si="18"/>
        <v>J=</v>
      </c>
      <c r="U48" s="29">
        <f t="shared" si="19"/>
        <v>44956</v>
      </c>
      <c r="V48" s="3"/>
      <c r="W48" s="4"/>
      <c r="X48" s="110">
        <f t="shared" si="20"/>
        <v>36</v>
      </c>
      <c r="Y48" s="92">
        <f t="shared" si="37"/>
        <v>45992</v>
      </c>
      <c r="Z48" s="113">
        <f t="shared" si="31"/>
        <v>576.34505173000002</v>
      </c>
      <c r="AA48" s="93">
        <f t="shared" si="32"/>
        <v>21</v>
      </c>
      <c r="AB48" s="113">
        <f t="shared" si="33"/>
        <v>1.32135834</v>
      </c>
      <c r="AC48" s="113">
        <f t="shared" si="34"/>
        <v>20.341028470000001</v>
      </c>
      <c r="AD48" s="111">
        <v>3.4089999999999995E-2</v>
      </c>
      <c r="AE48" s="113">
        <f t="shared" si="35"/>
        <v>21.662386810000001</v>
      </c>
      <c r="AF48" s="110">
        <f t="shared" si="24"/>
        <v>36</v>
      </c>
      <c r="AG48" s="112" t="s">
        <v>51</v>
      </c>
      <c r="AH48" s="92">
        <f t="shared" si="36"/>
        <v>46021</v>
      </c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</row>
    <row r="49" spans="1:154" x14ac:dyDescent="0.15">
      <c r="A49" s="88">
        <f t="shared" si="25"/>
        <v>44945</v>
      </c>
      <c r="B49" s="89">
        <f t="shared" ca="1" si="26"/>
        <v>1008.620153</v>
      </c>
      <c r="C49" s="14">
        <f t="shared" si="8"/>
        <v>1000</v>
      </c>
      <c r="D49" s="62">
        <f t="shared" si="9"/>
        <v>44942</v>
      </c>
      <c r="E49" s="60">
        <f ca="1">IF(D49&lt;$B$1,VLOOKUP(D49,[1]DI!$A$4:$B$15000,2,FALSE),0)</f>
        <v>0.13650000000000001</v>
      </c>
      <c r="F49" s="14">
        <f t="shared" ca="1" si="10"/>
        <v>1.00050788</v>
      </c>
      <c r="G49" s="91">
        <f t="shared" ca="1" si="30"/>
        <v>1.01896437174212</v>
      </c>
      <c r="H49" s="91">
        <f t="shared" ca="1" si="11"/>
        <v>1.0117467319476201</v>
      </c>
      <c r="I49" s="14">
        <f t="shared" ca="1" si="27"/>
        <v>1.0071338400000001</v>
      </c>
      <c r="J49" s="13">
        <f t="shared" si="12"/>
        <v>2.69E-2</v>
      </c>
      <c r="K49" s="29">
        <f t="shared" si="13"/>
        <v>44925</v>
      </c>
      <c r="L49" s="2">
        <f t="shared" si="14"/>
        <v>14</v>
      </c>
      <c r="M49" s="17">
        <f t="shared" si="15"/>
        <v>14</v>
      </c>
      <c r="N49" s="12">
        <f t="shared" si="2"/>
        <v>1.001475785</v>
      </c>
      <c r="O49" s="12">
        <f t="shared" ca="1" si="3"/>
        <v>1.0086201530000001</v>
      </c>
      <c r="P49" s="17">
        <f t="shared" si="16"/>
        <v>0</v>
      </c>
      <c r="Q49" s="14">
        <f t="shared" ca="1" si="4"/>
        <v>8.6201530000000002</v>
      </c>
      <c r="R49" s="20">
        <f t="shared" si="5"/>
        <v>0</v>
      </c>
      <c r="S49" s="14">
        <f t="shared" si="17"/>
        <v>0</v>
      </c>
      <c r="T49" s="4" t="str">
        <f t="shared" si="18"/>
        <v>J=</v>
      </c>
      <c r="U49" s="29">
        <f t="shared" si="19"/>
        <v>44956</v>
      </c>
      <c r="V49" s="3"/>
      <c r="W49" s="4"/>
      <c r="X49" s="110">
        <f t="shared" si="20"/>
        <v>37</v>
      </c>
      <c r="Y49" s="92">
        <f t="shared" si="37"/>
        <v>46021</v>
      </c>
      <c r="Z49" s="113">
        <f t="shared" si="31"/>
        <v>556.45653669000001</v>
      </c>
      <c r="AA49" s="93">
        <f t="shared" si="32"/>
        <v>20</v>
      </c>
      <c r="AB49" s="113">
        <f t="shared" si="33"/>
        <v>1.21547194</v>
      </c>
      <c r="AC49" s="113">
        <f t="shared" si="34"/>
        <v>19.888515040000001</v>
      </c>
      <c r="AD49" s="111">
        <v>3.4508000000000004E-2</v>
      </c>
      <c r="AE49" s="113">
        <f t="shared" si="35"/>
        <v>21.103986980000002</v>
      </c>
      <c r="AF49" s="110">
        <f t="shared" si="24"/>
        <v>37</v>
      </c>
      <c r="AG49" s="112" t="s">
        <v>51</v>
      </c>
      <c r="AH49" s="92">
        <f t="shared" si="36"/>
        <v>46052</v>
      </c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</row>
    <row r="50" spans="1:154" x14ac:dyDescent="0.15">
      <c r="A50" s="88">
        <f t="shared" si="25"/>
        <v>44946</v>
      </c>
      <c r="B50" s="89">
        <f t="shared" ca="1" si="26"/>
        <v>1009.238711</v>
      </c>
      <c r="C50" s="14">
        <f t="shared" si="8"/>
        <v>1000</v>
      </c>
      <c r="D50" s="62">
        <f t="shared" si="9"/>
        <v>44943</v>
      </c>
      <c r="E50" s="60">
        <f ca="1">IF(D50&lt;$B$1,VLOOKUP(D50,[1]DI!$A$4:$B$15000,2,FALSE),0)</f>
        <v>0.13650000000000001</v>
      </c>
      <c r="F50" s="14">
        <f t="shared" ca="1" si="10"/>
        <v>1.00050788</v>
      </c>
      <c r="G50" s="91">
        <f t="shared" ca="1" si="30"/>
        <v>1.0194818833672401</v>
      </c>
      <c r="H50" s="91">
        <f t="shared" ca="1" si="11"/>
        <v>1.0117467319476201</v>
      </c>
      <c r="I50" s="14">
        <f t="shared" ca="1" si="27"/>
        <v>1.0076453400000001</v>
      </c>
      <c r="J50" s="13">
        <f t="shared" si="12"/>
        <v>2.69E-2</v>
      </c>
      <c r="K50" s="29">
        <f t="shared" si="13"/>
        <v>44925</v>
      </c>
      <c r="L50" s="2">
        <f t="shared" si="14"/>
        <v>15</v>
      </c>
      <c r="M50" s="17">
        <f t="shared" si="15"/>
        <v>15</v>
      </c>
      <c r="N50" s="12">
        <f t="shared" si="2"/>
        <v>1.0015812820000001</v>
      </c>
      <c r="O50" s="12">
        <f t="shared" ca="1" si="3"/>
        <v>1.0092387110000001</v>
      </c>
      <c r="P50" s="17">
        <f t="shared" si="16"/>
        <v>0</v>
      </c>
      <c r="Q50" s="14">
        <f t="shared" ca="1" si="4"/>
        <v>9.2387110000000003</v>
      </c>
      <c r="R50" s="20">
        <f t="shared" si="5"/>
        <v>0</v>
      </c>
      <c r="S50" s="14">
        <f t="shared" si="17"/>
        <v>0</v>
      </c>
      <c r="T50" s="4" t="str">
        <f t="shared" si="18"/>
        <v>J=</v>
      </c>
      <c r="U50" s="29">
        <f t="shared" si="19"/>
        <v>44956</v>
      </c>
      <c r="V50" s="3"/>
      <c r="W50" s="4"/>
      <c r="X50" s="110">
        <f t="shared" si="20"/>
        <v>38</v>
      </c>
      <c r="Y50" s="92">
        <f t="shared" si="37"/>
        <v>46052</v>
      </c>
      <c r="Z50" s="113">
        <f t="shared" si="31"/>
        <v>535.24886517000004</v>
      </c>
      <c r="AA50" s="93">
        <f t="shared" si="32"/>
        <v>22</v>
      </c>
      <c r="AB50" s="113">
        <f t="shared" si="33"/>
        <v>1.29101756</v>
      </c>
      <c r="AC50" s="113">
        <f t="shared" si="34"/>
        <v>21.207671520000002</v>
      </c>
      <c r="AD50" s="111">
        <v>3.8112E-2</v>
      </c>
      <c r="AE50" s="113">
        <f t="shared" si="35"/>
        <v>22.498689080000002</v>
      </c>
      <c r="AF50" s="110">
        <f t="shared" si="24"/>
        <v>38</v>
      </c>
      <c r="AG50" s="112" t="s">
        <v>51</v>
      </c>
      <c r="AH50" s="92">
        <f t="shared" si="36"/>
        <v>46085</v>
      </c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</row>
    <row r="51" spans="1:154" x14ac:dyDescent="0.15">
      <c r="A51" s="88">
        <f t="shared" si="25"/>
        <v>44949</v>
      </c>
      <c r="B51" s="89">
        <f t="shared" ca="1" si="26"/>
        <v>1009.85765899</v>
      </c>
      <c r="C51" s="14">
        <f t="shared" si="8"/>
        <v>1000</v>
      </c>
      <c r="D51" s="62">
        <f t="shared" si="9"/>
        <v>44944</v>
      </c>
      <c r="E51" s="60">
        <f ca="1">IF(D51&lt;$B$1,VLOOKUP(D51,[1]DI!$A$4:$B$15000,2,FALSE),0)</f>
        <v>0.13650000000000001</v>
      </c>
      <c r="F51" s="14">
        <f t="shared" ca="1" si="10"/>
        <v>1.00050788</v>
      </c>
      <c r="G51" s="91">
        <f t="shared" ca="1" si="30"/>
        <v>1.0199996578261601</v>
      </c>
      <c r="H51" s="91">
        <f t="shared" ca="1" si="11"/>
        <v>1.0117467319476201</v>
      </c>
      <c r="I51" s="14">
        <f t="shared" ca="1" si="27"/>
        <v>1.00815711</v>
      </c>
      <c r="J51" s="13">
        <f t="shared" si="12"/>
        <v>2.69E-2</v>
      </c>
      <c r="K51" s="29">
        <f t="shared" si="13"/>
        <v>44925</v>
      </c>
      <c r="L51" s="2">
        <f t="shared" si="14"/>
        <v>16</v>
      </c>
      <c r="M51" s="17">
        <f t="shared" si="15"/>
        <v>16</v>
      </c>
      <c r="N51" s="12">
        <f t="shared" si="2"/>
        <v>1.0016867899999999</v>
      </c>
      <c r="O51" s="12">
        <f t="shared" ca="1" si="3"/>
        <v>1.0098576589999999</v>
      </c>
      <c r="P51" s="17">
        <f t="shared" si="16"/>
        <v>0</v>
      </c>
      <c r="Q51" s="14">
        <f t="shared" ca="1" si="4"/>
        <v>9.8576589899999991</v>
      </c>
      <c r="R51" s="20">
        <f t="shared" si="5"/>
        <v>0</v>
      </c>
      <c r="S51" s="14">
        <f t="shared" si="17"/>
        <v>0</v>
      </c>
      <c r="T51" s="4" t="str">
        <f t="shared" si="18"/>
        <v>J=</v>
      </c>
      <c r="U51" s="29">
        <f t="shared" si="19"/>
        <v>44956</v>
      </c>
      <c r="V51" s="3"/>
      <c r="W51" s="4"/>
      <c r="X51" s="110">
        <f t="shared" si="20"/>
        <v>39</v>
      </c>
      <c r="Y51" s="92">
        <v>46085</v>
      </c>
      <c r="Z51" s="113">
        <f t="shared" si="31"/>
        <v>514.11188749000007</v>
      </c>
      <c r="AA51" s="93">
        <f t="shared" si="32"/>
        <v>21</v>
      </c>
      <c r="AB51" s="113">
        <f t="shared" si="33"/>
        <v>1.18530593</v>
      </c>
      <c r="AC51" s="113">
        <f t="shared" si="34"/>
        <v>21.136977680000001</v>
      </c>
      <c r="AD51" s="111">
        <v>3.9489999999999997E-2</v>
      </c>
      <c r="AE51" s="113">
        <f t="shared" si="35"/>
        <v>22.322283609999999</v>
      </c>
      <c r="AF51" s="110">
        <f t="shared" si="24"/>
        <v>39</v>
      </c>
      <c r="AG51" s="112" t="s">
        <v>51</v>
      </c>
      <c r="AH51" s="92">
        <f t="shared" si="36"/>
        <v>46111</v>
      </c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</row>
    <row r="52" spans="1:154" x14ac:dyDescent="0.15">
      <c r="A52" s="88">
        <f t="shared" si="25"/>
        <v>44950</v>
      </c>
      <c r="B52" s="89">
        <f t="shared" ca="1" si="26"/>
        <v>1010.476976</v>
      </c>
      <c r="C52" s="14">
        <f t="shared" si="8"/>
        <v>1000</v>
      </c>
      <c r="D52" s="62">
        <f t="shared" si="9"/>
        <v>44945</v>
      </c>
      <c r="E52" s="60">
        <f ca="1">IF(D52&lt;$B$1,VLOOKUP(D52,[1]DI!$A$4:$B$15000,2,FALSE),0)</f>
        <v>0.13650000000000001</v>
      </c>
      <c r="F52" s="14">
        <f t="shared" ca="1" si="10"/>
        <v>1.00050788</v>
      </c>
      <c r="G52" s="91">
        <f t="shared" ca="1" si="30"/>
        <v>1.02051769525238</v>
      </c>
      <c r="H52" s="91">
        <f t="shared" ca="1" si="11"/>
        <v>1.0117467319476201</v>
      </c>
      <c r="I52" s="14">
        <f t="shared" ca="1" si="27"/>
        <v>1.0086691299999999</v>
      </c>
      <c r="J52" s="13">
        <f t="shared" si="12"/>
        <v>2.69E-2</v>
      </c>
      <c r="K52" s="29">
        <f t="shared" si="13"/>
        <v>44925</v>
      </c>
      <c r="L52" s="2">
        <f t="shared" si="14"/>
        <v>17</v>
      </c>
      <c r="M52" s="17">
        <f t="shared" si="15"/>
        <v>17</v>
      </c>
      <c r="N52" s="12">
        <f t="shared" si="2"/>
        <v>1.001792308</v>
      </c>
      <c r="O52" s="12">
        <f t="shared" ca="1" si="3"/>
        <v>1.0104769760000001</v>
      </c>
      <c r="P52" s="17">
        <f t="shared" si="16"/>
        <v>0</v>
      </c>
      <c r="Q52" s="14">
        <f t="shared" ca="1" si="4"/>
        <v>10.476976000000001</v>
      </c>
      <c r="R52" s="20">
        <f t="shared" si="5"/>
        <v>0</v>
      </c>
      <c r="S52" s="14">
        <f t="shared" si="17"/>
        <v>0</v>
      </c>
      <c r="T52" s="4" t="str">
        <f t="shared" si="18"/>
        <v>J=</v>
      </c>
      <c r="U52" s="29">
        <f t="shared" si="19"/>
        <v>44956</v>
      </c>
      <c r="V52" s="3"/>
      <c r="W52" s="4"/>
      <c r="X52" s="110">
        <f t="shared" si="20"/>
        <v>40</v>
      </c>
      <c r="Y52" s="92">
        <f t="shared" ref="Y52:Y62" si="38">AF200</f>
        <v>46111</v>
      </c>
      <c r="Z52" s="113">
        <f t="shared" si="31"/>
        <v>492.70066972000006</v>
      </c>
      <c r="AA52" s="93">
        <f t="shared" si="32"/>
        <v>18</v>
      </c>
      <c r="AB52" s="113">
        <f t="shared" si="33"/>
        <v>0.97570106999999995</v>
      </c>
      <c r="AC52" s="113">
        <f t="shared" si="34"/>
        <v>21.41121777</v>
      </c>
      <c r="AD52" s="111">
        <v>4.1646999999999997E-2</v>
      </c>
      <c r="AE52" s="113">
        <f t="shared" si="35"/>
        <v>22.38691884</v>
      </c>
      <c r="AF52" s="110">
        <f t="shared" si="24"/>
        <v>40</v>
      </c>
      <c r="AG52" s="112" t="s">
        <v>51</v>
      </c>
      <c r="AH52" s="92">
        <f t="shared" si="36"/>
        <v>46142</v>
      </c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</row>
    <row r="53" spans="1:154" x14ac:dyDescent="0.15">
      <c r="A53" s="88">
        <f t="shared" si="25"/>
        <v>44951</v>
      </c>
      <c r="B53" s="89">
        <f t="shared" ca="1" si="26"/>
        <v>1011.09667299</v>
      </c>
      <c r="C53" s="14">
        <f t="shared" si="8"/>
        <v>1000</v>
      </c>
      <c r="D53" s="62">
        <f t="shared" si="9"/>
        <v>44946</v>
      </c>
      <c r="E53" s="60">
        <f ca="1">IF(D53&lt;$B$1,VLOOKUP(D53,[1]DI!$A$4:$B$15000,2,FALSE),0)</f>
        <v>0.13650000000000001</v>
      </c>
      <c r="F53" s="14">
        <f t="shared" ca="1" si="10"/>
        <v>1.00050788</v>
      </c>
      <c r="G53" s="91">
        <f t="shared" ca="1" si="30"/>
        <v>1.0210359957794399</v>
      </c>
      <c r="H53" s="91">
        <f t="shared" ca="1" si="11"/>
        <v>1.0117467319476201</v>
      </c>
      <c r="I53" s="14">
        <f t="shared" ca="1" si="27"/>
        <v>1.0091814100000001</v>
      </c>
      <c r="J53" s="13">
        <f t="shared" si="12"/>
        <v>2.69E-2</v>
      </c>
      <c r="K53" s="29">
        <f t="shared" si="13"/>
        <v>44925</v>
      </c>
      <c r="L53" s="2">
        <f t="shared" si="14"/>
        <v>18</v>
      </c>
      <c r="M53" s="17">
        <f t="shared" si="15"/>
        <v>18</v>
      </c>
      <c r="N53" s="12">
        <f t="shared" si="2"/>
        <v>1.0018978380000001</v>
      </c>
      <c r="O53" s="12">
        <f t="shared" ca="1" si="3"/>
        <v>1.0110966729999999</v>
      </c>
      <c r="P53" s="17">
        <f t="shared" si="16"/>
        <v>0</v>
      </c>
      <c r="Q53" s="14">
        <f t="shared" ca="1" si="4"/>
        <v>11.09667299</v>
      </c>
      <c r="R53" s="20">
        <f t="shared" si="5"/>
        <v>0</v>
      </c>
      <c r="S53" s="14">
        <f t="shared" si="17"/>
        <v>0</v>
      </c>
      <c r="T53" s="4" t="str">
        <f t="shared" si="18"/>
        <v>J=</v>
      </c>
      <c r="U53" s="29">
        <f t="shared" si="19"/>
        <v>44956</v>
      </c>
      <c r="V53" s="3"/>
      <c r="W53" s="4"/>
      <c r="X53" s="110">
        <f t="shared" si="20"/>
        <v>41</v>
      </c>
      <c r="Y53" s="92">
        <f t="shared" si="38"/>
        <v>46142</v>
      </c>
      <c r="Z53" s="113">
        <f t="shared" si="31"/>
        <v>470.70601913000007</v>
      </c>
      <c r="AA53" s="93">
        <f t="shared" si="32"/>
        <v>21</v>
      </c>
      <c r="AB53" s="113">
        <f t="shared" si="33"/>
        <v>1.0910831599999999</v>
      </c>
      <c r="AC53" s="113">
        <f t="shared" si="34"/>
        <v>21.994650589999999</v>
      </c>
      <c r="AD53" s="111">
        <v>4.4641E-2</v>
      </c>
      <c r="AE53" s="113">
        <f t="shared" si="35"/>
        <v>23.085733749999999</v>
      </c>
      <c r="AF53" s="110">
        <f t="shared" si="24"/>
        <v>41</v>
      </c>
      <c r="AG53" s="112" t="s">
        <v>51</v>
      </c>
      <c r="AH53" s="92">
        <f t="shared" si="36"/>
        <v>46174</v>
      </c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</row>
    <row r="54" spans="1:154" x14ac:dyDescent="0.15">
      <c r="A54" s="88">
        <f t="shared" si="25"/>
        <v>44952</v>
      </c>
      <c r="B54" s="89">
        <f t="shared" ca="1" si="26"/>
        <v>1011.71676</v>
      </c>
      <c r="C54" s="14">
        <f t="shared" si="8"/>
        <v>1000</v>
      </c>
      <c r="D54" s="62">
        <f t="shared" si="9"/>
        <v>44949</v>
      </c>
      <c r="E54" s="60">
        <f ca="1">IF(D54&lt;$B$1,VLOOKUP(D54,[1]DI!$A$4:$B$15000,2,FALSE),0)</f>
        <v>0.13650000000000001</v>
      </c>
      <c r="F54" s="14">
        <f t="shared" ca="1" si="10"/>
        <v>1.00050788</v>
      </c>
      <c r="G54" s="91">
        <f t="shared" ca="1" si="30"/>
        <v>1.0215545595409801</v>
      </c>
      <c r="H54" s="91">
        <f t="shared" ca="1" si="11"/>
        <v>1.0117467319476201</v>
      </c>
      <c r="I54" s="14">
        <f t="shared" ca="1" si="27"/>
        <v>1.0096939599999999</v>
      </c>
      <c r="J54" s="13">
        <f t="shared" si="12"/>
        <v>2.69E-2</v>
      </c>
      <c r="K54" s="29">
        <f t="shared" si="13"/>
        <v>44925</v>
      </c>
      <c r="L54" s="2">
        <f t="shared" si="14"/>
        <v>19</v>
      </c>
      <c r="M54" s="17">
        <f t="shared" si="15"/>
        <v>19</v>
      </c>
      <c r="N54" s="12">
        <f t="shared" si="2"/>
        <v>1.002003379</v>
      </c>
      <c r="O54" s="12">
        <f t="shared" ca="1" si="3"/>
        <v>1.0117167600000001</v>
      </c>
      <c r="P54" s="17">
        <f t="shared" si="16"/>
        <v>0</v>
      </c>
      <c r="Q54" s="14">
        <f t="shared" ca="1" si="4"/>
        <v>11.716760000000001</v>
      </c>
      <c r="R54" s="20">
        <f t="shared" si="5"/>
        <v>0</v>
      </c>
      <c r="S54" s="14">
        <f t="shared" si="17"/>
        <v>0</v>
      </c>
      <c r="T54" s="4" t="str">
        <f t="shared" si="18"/>
        <v>J=</v>
      </c>
      <c r="U54" s="29">
        <f t="shared" si="19"/>
        <v>44956</v>
      </c>
      <c r="V54" s="3"/>
      <c r="W54" s="4"/>
      <c r="X54" s="110">
        <f t="shared" si="20"/>
        <v>42</v>
      </c>
      <c r="Y54" s="92">
        <f t="shared" si="38"/>
        <v>46174</v>
      </c>
      <c r="Z54" s="113">
        <f t="shared" si="31"/>
        <v>448.14790387000005</v>
      </c>
      <c r="AA54" s="93">
        <f t="shared" si="32"/>
        <v>21</v>
      </c>
      <c r="AB54" s="113">
        <f t="shared" si="33"/>
        <v>1.0423761199999999</v>
      </c>
      <c r="AC54" s="113">
        <f t="shared" si="34"/>
        <v>22.558115260000001</v>
      </c>
      <c r="AD54" s="111">
        <v>4.7923999999999994E-2</v>
      </c>
      <c r="AE54" s="113">
        <f t="shared" si="35"/>
        <v>23.600491380000001</v>
      </c>
      <c r="AF54" s="110">
        <f t="shared" si="24"/>
        <v>42</v>
      </c>
      <c r="AG54" s="112" t="s">
        <v>51</v>
      </c>
      <c r="AH54" s="92">
        <f t="shared" si="36"/>
        <v>46203</v>
      </c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</row>
    <row r="55" spans="1:154" x14ac:dyDescent="0.15">
      <c r="A55" s="88">
        <f t="shared" si="25"/>
        <v>44953</v>
      </c>
      <c r="B55" s="89">
        <f t="shared" ca="1" si="26"/>
        <v>1012.33721599</v>
      </c>
      <c r="C55" s="14">
        <f t="shared" si="8"/>
        <v>1000</v>
      </c>
      <c r="D55" s="62">
        <f t="shared" si="9"/>
        <v>44950</v>
      </c>
      <c r="E55" s="60">
        <f ca="1">IF(D55&lt;$B$1,VLOOKUP(D55,[1]DI!$A$4:$B$15000,2,FALSE),0)</f>
        <v>0.13650000000000001</v>
      </c>
      <c r="F55" s="14">
        <f t="shared" ca="1" si="10"/>
        <v>1.00050788</v>
      </c>
      <c r="G55" s="91">
        <f t="shared" ca="1" si="30"/>
        <v>1.0220733866706799</v>
      </c>
      <c r="H55" s="91">
        <f t="shared" ca="1" si="11"/>
        <v>1.0117467319476201</v>
      </c>
      <c r="I55" s="14">
        <f t="shared" ca="1" si="27"/>
        <v>1.01020676</v>
      </c>
      <c r="J55" s="13">
        <f t="shared" si="12"/>
        <v>2.69E-2</v>
      </c>
      <c r="K55" s="29">
        <f t="shared" si="13"/>
        <v>44925</v>
      </c>
      <c r="L55" s="2">
        <f t="shared" si="14"/>
        <v>20</v>
      </c>
      <c r="M55" s="17">
        <f t="shared" si="15"/>
        <v>20</v>
      </c>
      <c r="N55" s="12">
        <f t="shared" si="2"/>
        <v>1.002108931</v>
      </c>
      <c r="O55" s="12">
        <f t="shared" ca="1" si="3"/>
        <v>1.0123372159999999</v>
      </c>
      <c r="P55" s="17">
        <f t="shared" si="16"/>
        <v>0</v>
      </c>
      <c r="Q55" s="14">
        <f t="shared" ca="1" si="4"/>
        <v>12.337215990000001</v>
      </c>
      <c r="R55" s="20">
        <f t="shared" si="5"/>
        <v>0</v>
      </c>
      <c r="S55" s="14">
        <f t="shared" si="17"/>
        <v>0</v>
      </c>
      <c r="T55" s="4" t="str">
        <f t="shared" si="18"/>
        <v>J=</v>
      </c>
      <c r="U55" s="29">
        <f t="shared" si="19"/>
        <v>44956</v>
      </c>
      <c r="V55" s="3"/>
      <c r="W55" s="4"/>
      <c r="X55" s="110">
        <f t="shared" si="20"/>
        <v>43</v>
      </c>
      <c r="Y55" s="92">
        <f t="shared" si="38"/>
        <v>46203</v>
      </c>
      <c r="Z55" s="113">
        <f t="shared" si="31"/>
        <v>425.88212342000003</v>
      </c>
      <c r="AA55" s="93">
        <f t="shared" si="32"/>
        <v>20</v>
      </c>
      <c r="AB55" s="113">
        <f t="shared" si="33"/>
        <v>0.94511299999999998</v>
      </c>
      <c r="AC55" s="113">
        <f t="shared" si="34"/>
        <v>22.265780450000001</v>
      </c>
      <c r="AD55" s="111">
        <v>4.9683999999999999E-2</v>
      </c>
      <c r="AE55" s="113">
        <f t="shared" si="35"/>
        <v>23.21089345</v>
      </c>
      <c r="AF55" s="110">
        <f t="shared" si="24"/>
        <v>43</v>
      </c>
      <c r="AG55" s="112" t="s">
        <v>51</v>
      </c>
      <c r="AH55" s="92">
        <f t="shared" si="36"/>
        <v>46233</v>
      </c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</row>
    <row r="56" spans="1:154" x14ac:dyDescent="0.15">
      <c r="A56" s="88">
        <f t="shared" si="25"/>
        <v>44956</v>
      </c>
      <c r="B56" s="89">
        <f t="shared" ca="1" si="26"/>
        <v>1012.9580539999999</v>
      </c>
      <c r="C56" s="14">
        <f t="shared" si="8"/>
        <v>1000</v>
      </c>
      <c r="D56" s="62">
        <f t="shared" si="9"/>
        <v>44951</v>
      </c>
      <c r="E56" s="60">
        <f ca="1">IF(D56&lt;$B$1,VLOOKUP(D56,[1]DI!$A$4:$B$15000,2,FALSE),0)</f>
        <v>0.13650000000000001</v>
      </c>
      <c r="F56" s="14">
        <f t="shared" ca="1" si="10"/>
        <v>1.00050788</v>
      </c>
      <c r="G56" s="91">
        <f t="shared" ca="1" si="30"/>
        <v>1.0225924773023001</v>
      </c>
      <c r="H56" s="91">
        <f t="shared" ca="1" si="11"/>
        <v>1.0117467319476201</v>
      </c>
      <c r="I56" s="14">
        <f t="shared" ca="1" si="27"/>
        <v>1.01071982</v>
      </c>
      <c r="J56" s="13">
        <f t="shared" si="12"/>
        <v>2.69E-2</v>
      </c>
      <c r="K56" s="29">
        <f t="shared" si="13"/>
        <v>44925</v>
      </c>
      <c r="L56" s="2">
        <f t="shared" si="14"/>
        <v>21</v>
      </c>
      <c r="M56" s="17">
        <f t="shared" si="15"/>
        <v>21</v>
      </c>
      <c r="N56" s="12">
        <f t="shared" si="2"/>
        <v>1.002214495</v>
      </c>
      <c r="O56" s="12">
        <f t="shared" ca="1" si="3"/>
        <v>1.0129580540000001</v>
      </c>
      <c r="P56" s="17">
        <f t="shared" si="16"/>
        <v>2</v>
      </c>
      <c r="Q56" s="14">
        <f t="shared" ca="1" si="4"/>
        <v>12.958054000000001</v>
      </c>
      <c r="R56" s="20">
        <f t="shared" si="5"/>
        <v>0</v>
      </c>
      <c r="S56" s="14">
        <f t="shared" si="17"/>
        <v>0</v>
      </c>
      <c r="T56" s="4" t="str">
        <f t="shared" si="18"/>
        <v>J=</v>
      </c>
      <c r="U56" s="29">
        <f t="shared" si="19"/>
        <v>44956</v>
      </c>
      <c r="V56" s="3"/>
      <c r="W56" s="4"/>
      <c r="X56" s="110">
        <f t="shared" si="20"/>
        <v>44</v>
      </c>
      <c r="Y56" s="92">
        <f t="shared" si="38"/>
        <v>46233</v>
      </c>
      <c r="Z56" s="113">
        <f t="shared" si="31"/>
        <v>403.32740617000002</v>
      </c>
      <c r="AA56" s="93">
        <f t="shared" si="32"/>
        <v>22</v>
      </c>
      <c r="AB56" s="113">
        <f t="shared" si="33"/>
        <v>0.98807590999999995</v>
      </c>
      <c r="AC56" s="113">
        <f t="shared" si="34"/>
        <v>22.554717249999999</v>
      </c>
      <c r="AD56" s="111">
        <v>5.296E-2</v>
      </c>
      <c r="AE56" s="113">
        <f t="shared" si="35"/>
        <v>23.542793159999999</v>
      </c>
      <c r="AF56" s="110">
        <f t="shared" si="24"/>
        <v>44</v>
      </c>
      <c r="AG56" s="112" t="s">
        <v>51</v>
      </c>
      <c r="AH56" s="92">
        <f t="shared" si="36"/>
        <v>46265</v>
      </c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</row>
    <row r="57" spans="1:154" x14ac:dyDescent="0.15">
      <c r="A57" s="88">
        <f t="shared" si="25"/>
        <v>44957</v>
      </c>
      <c r="B57" s="89">
        <f t="shared" ca="1" si="26"/>
        <v>1000.613275</v>
      </c>
      <c r="C57" s="14">
        <f t="shared" si="8"/>
        <v>1000</v>
      </c>
      <c r="D57" s="62">
        <f t="shared" si="9"/>
        <v>44952</v>
      </c>
      <c r="E57" s="60">
        <f ca="1">IF(D57&lt;$B$1,VLOOKUP(D57,[1]DI!$A$4:$B$15000,2,FALSE),0)</f>
        <v>0.13650000000000001</v>
      </c>
      <c r="F57" s="14">
        <f t="shared" ca="1" si="10"/>
        <v>1.00050788</v>
      </c>
      <c r="G57" s="91">
        <f t="shared" ca="1" si="30"/>
        <v>1.0231118315696699</v>
      </c>
      <c r="H57" s="91">
        <f t="shared" ca="1" si="11"/>
        <v>1.0225924773023001</v>
      </c>
      <c r="I57" s="14">
        <f t="shared" ca="1" si="27"/>
        <v>1.00050788</v>
      </c>
      <c r="J57" s="13">
        <f t="shared" si="12"/>
        <v>2.69E-2</v>
      </c>
      <c r="K57" s="29">
        <f t="shared" si="13"/>
        <v>44956</v>
      </c>
      <c r="L57" s="2">
        <f t="shared" si="14"/>
        <v>1</v>
      </c>
      <c r="M57" s="17">
        <f t="shared" si="15"/>
        <v>1</v>
      </c>
      <c r="N57" s="12">
        <f t="shared" si="2"/>
        <v>1.000105341</v>
      </c>
      <c r="O57" s="12">
        <f t="shared" ca="1" si="3"/>
        <v>1.0006132750000001</v>
      </c>
      <c r="P57" s="17">
        <f t="shared" si="16"/>
        <v>0</v>
      </c>
      <c r="Q57" s="14">
        <f t="shared" ca="1" si="4"/>
        <v>0.61327500000000001</v>
      </c>
      <c r="R57" s="20">
        <f t="shared" si="5"/>
        <v>0</v>
      </c>
      <c r="S57" s="14">
        <f t="shared" si="17"/>
        <v>0</v>
      </c>
      <c r="T57" s="4" t="str">
        <f t="shared" si="18"/>
        <v>J=</v>
      </c>
      <c r="U57" s="29">
        <f t="shared" si="19"/>
        <v>44987</v>
      </c>
      <c r="V57" s="3"/>
      <c r="W57" s="4"/>
      <c r="X57" s="110">
        <f t="shared" si="20"/>
        <v>45</v>
      </c>
      <c r="Y57" s="92">
        <f t="shared" si="38"/>
        <v>46265</v>
      </c>
      <c r="Z57" s="113">
        <f t="shared" si="31"/>
        <v>380.48052193000001</v>
      </c>
      <c r="AA57" s="93">
        <f t="shared" si="32"/>
        <v>22</v>
      </c>
      <c r="AB57" s="113">
        <f t="shared" si="33"/>
        <v>0.93574740999999995</v>
      </c>
      <c r="AC57" s="113">
        <f t="shared" si="34"/>
        <v>22.846884240000001</v>
      </c>
      <c r="AD57" s="111">
        <v>5.6646000000000002E-2</v>
      </c>
      <c r="AE57" s="113">
        <f t="shared" si="35"/>
        <v>23.782631650000003</v>
      </c>
      <c r="AF57" s="110">
        <f t="shared" si="24"/>
        <v>45</v>
      </c>
      <c r="AG57" s="112" t="s">
        <v>51</v>
      </c>
      <c r="AH57" s="92">
        <f t="shared" si="36"/>
        <v>46295</v>
      </c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</row>
    <row r="58" spans="1:154" x14ac:dyDescent="0.15">
      <c r="A58" s="88">
        <f t="shared" si="25"/>
        <v>44958</v>
      </c>
      <c r="B58" s="89">
        <f t="shared" ca="1" si="26"/>
        <v>1001.226927</v>
      </c>
      <c r="C58" s="14">
        <f t="shared" si="8"/>
        <v>1000</v>
      </c>
      <c r="D58" s="62">
        <f t="shared" si="9"/>
        <v>44953</v>
      </c>
      <c r="E58" s="60">
        <f ca="1">IF(D58&lt;$B$1,VLOOKUP(D58,[1]DI!$A$4:$B$15000,2,FALSE),0)</f>
        <v>0.13650000000000001</v>
      </c>
      <c r="F58" s="14">
        <f t="shared" ca="1" si="10"/>
        <v>1.00050788</v>
      </c>
      <c r="G58" s="91">
        <f t="shared" ca="1" si="30"/>
        <v>1.0236314496066901</v>
      </c>
      <c r="H58" s="91">
        <f t="shared" ca="1" si="11"/>
        <v>1.0225924773023001</v>
      </c>
      <c r="I58" s="14">
        <f t="shared" ca="1" si="27"/>
        <v>1.00101602</v>
      </c>
      <c r="J58" s="13">
        <f t="shared" si="12"/>
        <v>2.69E-2</v>
      </c>
      <c r="K58" s="29">
        <f t="shared" si="13"/>
        <v>44956</v>
      </c>
      <c r="L58" s="2">
        <f t="shared" si="14"/>
        <v>2</v>
      </c>
      <c r="M58" s="17">
        <f t="shared" si="15"/>
        <v>2</v>
      </c>
      <c r="N58" s="12">
        <f t="shared" si="2"/>
        <v>1.0002106930000001</v>
      </c>
      <c r="O58" s="12">
        <f t="shared" ca="1" si="3"/>
        <v>1.001226927</v>
      </c>
      <c r="P58" s="17">
        <f t="shared" si="16"/>
        <v>0</v>
      </c>
      <c r="Q58" s="14">
        <f t="shared" ca="1" si="4"/>
        <v>1.2269270000000001</v>
      </c>
      <c r="R58" s="20">
        <f t="shared" si="5"/>
        <v>0</v>
      </c>
      <c r="S58" s="14">
        <f t="shared" si="17"/>
        <v>0</v>
      </c>
      <c r="T58" s="4" t="str">
        <f t="shared" si="18"/>
        <v>J=</v>
      </c>
      <c r="U58" s="29">
        <f t="shared" si="19"/>
        <v>44987</v>
      </c>
      <c r="V58" s="3"/>
      <c r="W58" s="4"/>
      <c r="X58" s="110">
        <f t="shared" si="20"/>
        <v>46</v>
      </c>
      <c r="Y58" s="92">
        <f t="shared" si="38"/>
        <v>46295</v>
      </c>
      <c r="Z58" s="113">
        <f t="shared" si="31"/>
        <v>357.81035100000003</v>
      </c>
      <c r="AA58" s="93">
        <f t="shared" si="32"/>
        <v>21</v>
      </c>
      <c r="AB58" s="113">
        <f t="shared" si="33"/>
        <v>0.84257221000000004</v>
      </c>
      <c r="AC58" s="113">
        <f t="shared" si="34"/>
        <v>22.670170930000001</v>
      </c>
      <c r="AD58" s="111">
        <v>5.9583000000000004E-2</v>
      </c>
      <c r="AE58" s="113">
        <f t="shared" si="35"/>
        <v>23.512743140000001</v>
      </c>
      <c r="AF58" s="110">
        <f t="shared" si="24"/>
        <v>46</v>
      </c>
      <c r="AG58" s="112" t="s">
        <v>51</v>
      </c>
      <c r="AH58" s="92">
        <f t="shared" si="36"/>
        <v>46325</v>
      </c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</row>
    <row r="59" spans="1:154" x14ac:dyDescent="0.15">
      <c r="A59" s="88">
        <f t="shared" si="25"/>
        <v>44959</v>
      </c>
      <c r="B59" s="89">
        <f t="shared" ca="1" si="26"/>
        <v>1001.84094899</v>
      </c>
      <c r="C59" s="14">
        <f t="shared" si="8"/>
        <v>1000</v>
      </c>
      <c r="D59" s="62">
        <f t="shared" si="9"/>
        <v>44956</v>
      </c>
      <c r="E59" s="60">
        <f ca="1">IF(D59&lt;$B$1,VLOOKUP(D59,[1]DI!$A$4:$B$15000,2,FALSE),0)</f>
        <v>0.13650000000000001</v>
      </c>
      <c r="F59" s="14">
        <f t="shared" ca="1" si="10"/>
        <v>1.00050788</v>
      </c>
      <c r="G59" s="91">
        <f t="shared" ca="1" si="30"/>
        <v>1.0241513315473201</v>
      </c>
      <c r="H59" s="91">
        <f t="shared" ca="1" si="11"/>
        <v>1.0225924773023001</v>
      </c>
      <c r="I59" s="14">
        <f t="shared" ca="1" si="27"/>
        <v>1.00152441</v>
      </c>
      <c r="J59" s="13">
        <f t="shared" si="12"/>
        <v>2.69E-2</v>
      </c>
      <c r="K59" s="29">
        <f t="shared" si="13"/>
        <v>44956</v>
      </c>
      <c r="L59" s="2">
        <f t="shared" si="14"/>
        <v>3</v>
      </c>
      <c r="M59" s="17">
        <f t="shared" si="15"/>
        <v>3</v>
      </c>
      <c r="N59" s="12">
        <f t="shared" si="2"/>
        <v>1.000316057</v>
      </c>
      <c r="O59" s="12">
        <f t="shared" ca="1" si="3"/>
        <v>1.001840949</v>
      </c>
      <c r="P59" s="17">
        <f t="shared" si="16"/>
        <v>0</v>
      </c>
      <c r="Q59" s="14">
        <f t="shared" ca="1" si="4"/>
        <v>1.84094899</v>
      </c>
      <c r="R59" s="20">
        <f t="shared" si="5"/>
        <v>0</v>
      </c>
      <c r="S59" s="14">
        <f t="shared" si="17"/>
        <v>0</v>
      </c>
      <c r="T59" s="4" t="str">
        <f t="shared" si="18"/>
        <v>J=</v>
      </c>
      <c r="U59" s="29">
        <f t="shared" si="19"/>
        <v>44987</v>
      </c>
      <c r="V59" s="3"/>
      <c r="W59" s="4"/>
      <c r="X59" s="110">
        <f t="shared" si="20"/>
        <v>47</v>
      </c>
      <c r="Y59" s="92">
        <f t="shared" si="38"/>
        <v>46325</v>
      </c>
      <c r="Z59" s="113">
        <f t="shared" si="31"/>
        <v>332.25231544000002</v>
      </c>
      <c r="AA59" s="93">
        <f t="shared" si="32"/>
        <v>21</v>
      </c>
      <c r="AB59" s="113">
        <f t="shared" si="33"/>
        <v>0.79236923000000004</v>
      </c>
      <c r="AC59" s="113">
        <f t="shared" si="34"/>
        <v>25.55803556</v>
      </c>
      <c r="AD59" s="111">
        <v>7.1429000000000006E-2</v>
      </c>
      <c r="AE59" s="113">
        <f t="shared" si="35"/>
        <v>26.350404789999999</v>
      </c>
      <c r="AF59" s="110">
        <f t="shared" si="24"/>
        <v>47</v>
      </c>
      <c r="AG59" s="112" t="s">
        <v>51</v>
      </c>
      <c r="AH59" s="92">
        <f t="shared" si="36"/>
        <v>46356</v>
      </c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</row>
    <row r="60" spans="1:154" x14ac:dyDescent="0.15">
      <c r="A60" s="88">
        <f t="shared" si="25"/>
        <v>44960</v>
      </c>
      <c r="B60" s="89">
        <f t="shared" ca="1" si="26"/>
        <v>1002.45535799</v>
      </c>
      <c r="C60" s="14">
        <f t="shared" si="8"/>
        <v>1000</v>
      </c>
      <c r="D60" s="62">
        <f t="shared" si="9"/>
        <v>44957</v>
      </c>
      <c r="E60" s="60">
        <f ca="1">IF(D60&lt;$B$1,VLOOKUP(D60,[1]DI!$A$4:$B$15000,2,FALSE),0)</f>
        <v>0.13650000000000001</v>
      </c>
      <c r="F60" s="14">
        <f t="shared" ca="1" si="10"/>
        <v>1.00050788</v>
      </c>
      <c r="G60" s="91">
        <f t="shared" ca="1" si="30"/>
        <v>1.0246714775255901</v>
      </c>
      <c r="H60" s="91">
        <f t="shared" ca="1" si="11"/>
        <v>1.0225924773023001</v>
      </c>
      <c r="I60" s="14">
        <f t="shared" ca="1" si="27"/>
        <v>1.00203307</v>
      </c>
      <c r="J60" s="13">
        <f t="shared" si="12"/>
        <v>2.69E-2</v>
      </c>
      <c r="K60" s="29">
        <f t="shared" si="13"/>
        <v>44956</v>
      </c>
      <c r="L60" s="2">
        <f t="shared" si="14"/>
        <v>4</v>
      </c>
      <c r="M60" s="17">
        <f t="shared" si="15"/>
        <v>4</v>
      </c>
      <c r="N60" s="12">
        <f t="shared" si="2"/>
        <v>1.0004214309999999</v>
      </c>
      <c r="O60" s="12">
        <f t="shared" ca="1" si="3"/>
        <v>1.002455358</v>
      </c>
      <c r="P60" s="17">
        <f t="shared" si="16"/>
        <v>0</v>
      </c>
      <c r="Q60" s="14">
        <f t="shared" ca="1" si="4"/>
        <v>2.45535799</v>
      </c>
      <c r="R60" s="20">
        <f t="shared" si="5"/>
        <v>0</v>
      </c>
      <c r="S60" s="14">
        <f t="shared" si="17"/>
        <v>0</v>
      </c>
      <c r="T60" s="4" t="str">
        <f t="shared" si="18"/>
        <v>J=</v>
      </c>
      <c r="U60" s="29">
        <f t="shared" si="19"/>
        <v>44987</v>
      </c>
      <c r="V60" s="3"/>
      <c r="W60" s="4"/>
      <c r="X60" s="110">
        <f t="shared" si="20"/>
        <v>48</v>
      </c>
      <c r="Y60" s="92">
        <f t="shared" si="38"/>
        <v>46356</v>
      </c>
      <c r="Z60" s="113">
        <f t="shared" si="31"/>
        <v>308.64412717000005</v>
      </c>
      <c r="AA60" s="93">
        <f t="shared" si="32"/>
        <v>19</v>
      </c>
      <c r="AB60" s="113">
        <f t="shared" si="33"/>
        <v>0.66562730999999997</v>
      </c>
      <c r="AC60" s="113">
        <f t="shared" si="34"/>
        <v>23.608188269999999</v>
      </c>
      <c r="AD60" s="111">
        <v>7.1055000000000007E-2</v>
      </c>
      <c r="AE60" s="113">
        <f t="shared" si="35"/>
        <v>24.273815580000001</v>
      </c>
      <c r="AF60" s="110">
        <f t="shared" si="24"/>
        <v>48</v>
      </c>
      <c r="AG60" s="112" t="s">
        <v>51</v>
      </c>
      <c r="AH60" s="92">
        <f t="shared" si="36"/>
        <v>46386</v>
      </c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</row>
    <row r="61" spans="1:154" x14ac:dyDescent="0.15">
      <c r="A61" s="88">
        <f t="shared" si="25"/>
        <v>44963</v>
      </c>
      <c r="B61" s="89">
        <f t="shared" ca="1" si="26"/>
        <v>1003.07013499</v>
      </c>
      <c r="C61" s="14">
        <f t="shared" si="8"/>
        <v>1000</v>
      </c>
      <c r="D61" s="62">
        <f t="shared" si="9"/>
        <v>44958</v>
      </c>
      <c r="E61" s="60">
        <f ca="1">IF(D61&lt;$B$1,VLOOKUP(D61,[1]DI!$A$4:$B$15000,2,FALSE),0)</f>
        <v>0.13650000000000001</v>
      </c>
      <c r="F61" s="14">
        <f t="shared" ca="1" si="10"/>
        <v>1.00050788</v>
      </c>
      <c r="G61" s="91">
        <f t="shared" ca="1" si="30"/>
        <v>1.0251918876756001</v>
      </c>
      <c r="H61" s="91">
        <f t="shared" ca="1" si="11"/>
        <v>1.0225924773023001</v>
      </c>
      <c r="I61" s="14">
        <f t="shared" ca="1" si="27"/>
        <v>1.0025419799999999</v>
      </c>
      <c r="J61" s="13">
        <f t="shared" si="12"/>
        <v>2.69E-2</v>
      </c>
      <c r="K61" s="29">
        <f t="shared" si="13"/>
        <v>44956</v>
      </c>
      <c r="L61" s="2">
        <f t="shared" si="14"/>
        <v>5</v>
      </c>
      <c r="M61" s="17">
        <f t="shared" si="15"/>
        <v>5</v>
      </c>
      <c r="N61" s="12">
        <f t="shared" si="2"/>
        <v>1.000526816</v>
      </c>
      <c r="O61" s="12">
        <f t="shared" ca="1" si="3"/>
        <v>1.003070135</v>
      </c>
      <c r="P61" s="17">
        <f t="shared" si="16"/>
        <v>0</v>
      </c>
      <c r="Q61" s="14">
        <f t="shared" ca="1" si="4"/>
        <v>3.0701349900000001</v>
      </c>
      <c r="R61" s="20">
        <f t="shared" si="5"/>
        <v>0</v>
      </c>
      <c r="S61" s="14">
        <f t="shared" si="17"/>
        <v>0</v>
      </c>
      <c r="T61" s="4" t="str">
        <f t="shared" si="18"/>
        <v>J=</v>
      </c>
      <c r="U61" s="29">
        <f t="shared" si="19"/>
        <v>44987</v>
      </c>
      <c r="V61" s="3"/>
      <c r="W61" s="4"/>
      <c r="X61" s="110">
        <f t="shared" si="20"/>
        <v>49</v>
      </c>
      <c r="Y61" s="92">
        <f t="shared" si="38"/>
        <v>46386</v>
      </c>
      <c r="Z61" s="113">
        <f t="shared" si="31"/>
        <v>284.92173956000005</v>
      </c>
      <c r="AA61" s="93">
        <f t="shared" si="32"/>
        <v>21</v>
      </c>
      <c r="AB61" s="113">
        <f t="shared" si="33"/>
        <v>0.68349086999999997</v>
      </c>
      <c r="AC61" s="113">
        <f t="shared" si="34"/>
        <v>23.722387609999998</v>
      </c>
      <c r="AD61" s="111">
        <v>7.6859999999999998E-2</v>
      </c>
      <c r="AE61" s="113">
        <f t="shared" si="35"/>
        <v>24.405878479999998</v>
      </c>
      <c r="AF61" s="110">
        <f t="shared" si="24"/>
        <v>49</v>
      </c>
      <c r="AG61" s="112" t="s">
        <v>51</v>
      </c>
      <c r="AH61" s="92">
        <f t="shared" si="36"/>
        <v>46419</v>
      </c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</row>
    <row r="62" spans="1:154" x14ac:dyDescent="0.15">
      <c r="A62" s="88">
        <f t="shared" si="25"/>
        <v>44964</v>
      </c>
      <c r="B62" s="89">
        <f t="shared" ca="1" si="26"/>
        <v>1003.68529199</v>
      </c>
      <c r="C62" s="14">
        <f t="shared" si="8"/>
        <v>1000</v>
      </c>
      <c r="D62" s="62">
        <f t="shared" si="9"/>
        <v>44959</v>
      </c>
      <c r="E62" s="60">
        <f ca="1">IF(D62&lt;$B$1,VLOOKUP(D62,[1]DI!$A$4:$B$15000,2,FALSE),0)</f>
        <v>0.13650000000000001</v>
      </c>
      <c r="F62" s="14">
        <f t="shared" ca="1" si="10"/>
        <v>1.00050788</v>
      </c>
      <c r="G62" s="91">
        <f t="shared" ca="1" si="30"/>
        <v>1.02571256213151</v>
      </c>
      <c r="H62" s="91">
        <f t="shared" ca="1" si="11"/>
        <v>1.0225924773023001</v>
      </c>
      <c r="I62" s="14">
        <f t="shared" ca="1" si="27"/>
        <v>1.0030511499999999</v>
      </c>
      <c r="J62" s="13">
        <f t="shared" si="12"/>
        <v>2.69E-2</v>
      </c>
      <c r="K62" s="29">
        <f t="shared" si="13"/>
        <v>44956</v>
      </c>
      <c r="L62" s="2">
        <f t="shared" si="14"/>
        <v>6</v>
      </c>
      <c r="M62" s="17">
        <f t="shared" si="15"/>
        <v>6</v>
      </c>
      <c r="N62" s="12">
        <f t="shared" si="2"/>
        <v>1.000632213</v>
      </c>
      <c r="O62" s="12">
        <f t="shared" ca="1" si="3"/>
        <v>1.0036852919999999</v>
      </c>
      <c r="P62" s="17">
        <f t="shared" si="16"/>
        <v>0</v>
      </c>
      <c r="Q62" s="14">
        <f t="shared" ca="1" si="4"/>
        <v>3.6852919900000001</v>
      </c>
      <c r="R62" s="20">
        <f t="shared" si="5"/>
        <v>0</v>
      </c>
      <c r="S62" s="14">
        <f t="shared" si="17"/>
        <v>0</v>
      </c>
      <c r="T62" s="4" t="str">
        <f t="shared" si="18"/>
        <v>J=</v>
      </c>
      <c r="U62" s="29">
        <f t="shared" si="19"/>
        <v>44987</v>
      </c>
      <c r="V62" s="3"/>
      <c r="W62" s="4"/>
      <c r="X62" s="110">
        <f t="shared" si="20"/>
        <v>50</v>
      </c>
      <c r="Y62" s="92">
        <f t="shared" si="38"/>
        <v>46419</v>
      </c>
      <c r="Z62" s="113">
        <f t="shared" si="31"/>
        <v>260.34638476000003</v>
      </c>
      <c r="AA62" s="93">
        <f t="shared" si="32"/>
        <v>22</v>
      </c>
      <c r="AB62" s="113">
        <f t="shared" si="33"/>
        <v>0.66103809000000002</v>
      </c>
      <c r="AC62" s="113">
        <f t="shared" si="34"/>
        <v>24.575354799999999</v>
      </c>
      <c r="AD62" s="111">
        <v>8.6252999999999996E-2</v>
      </c>
      <c r="AE62" s="113">
        <f t="shared" si="35"/>
        <v>25.236392890000001</v>
      </c>
      <c r="AF62" s="110">
        <f t="shared" si="24"/>
        <v>50</v>
      </c>
      <c r="AG62" s="112" t="s">
        <v>51</v>
      </c>
      <c r="AH62" s="92">
        <f t="shared" si="36"/>
        <v>46449</v>
      </c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</row>
    <row r="63" spans="1:154" x14ac:dyDescent="0.15">
      <c r="A63" s="88">
        <f t="shared" si="25"/>
        <v>44965</v>
      </c>
      <c r="B63" s="89">
        <f t="shared" ca="1" si="26"/>
        <v>1004.300827</v>
      </c>
      <c r="C63" s="14">
        <f t="shared" si="8"/>
        <v>1000</v>
      </c>
      <c r="D63" s="62">
        <f t="shared" si="9"/>
        <v>44960</v>
      </c>
      <c r="E63" s="60">
        <f ca="1">IF(D63&lt;$B$1,VLOOKUP(D63,[1]DI!$A$4:$B$15000,2,FALSE),0)</f>
        <v>0.13650000000000001</v>
      </c>
      <c r="F63" s="14">
        <f t="shared" ca="1" si="10"/>
        <v>1.00050788</v>
      </c>
      <c r="G63" s="91">
        <f t="shared" ca="1" si="30"/>
        <v>1.02623350102757</v>
      </c>
      <c r="H63" s="91">
        <f t="shared" ca="1" si="11"/>
        <v>1.0225924773023001</v>
      </c>
      <c r="I63" s="14">
        <f t="shared" ca="1" si="27"/>
        <v>1.00356058</v>
      </c>
      <c r="J63" s="13">
        <f t="shared" si="12"/>
        <v>2.69E-2</v>
      </c>
      <c r="K63" s="29">
        <f t="shared" si="13"/>
        <v>44956</v>
      </c>
      <c r="L63" s="2">
        <f t="shared" si="14"/>
        <v>7</v>
      </c>
      <c r="M63" s="17">
        <f t="shared" si="15"/>
        <v>7</v>
      </c>
      <c r="N63" s="12">
        <f t="shared" si="2"/>
        <v>1.0007376210000001</v>
      </c>
      <c r="O63" s="12">
        <f t="shared" ca="1" si="3"/>
        <v>1.004300827</v>
      </c>
      <c r="P63" s="17">
        <f t="shared" si="16"/>
        <v>0</v>
      </c>
      <c r="Q63" s="14">
        <f t="shared" ca="1" si="4"/>
        <v>4.300827</v>
      </c>
      <c r="R63" s="20">
        <f t="shared" si="5"/>
        <v>0</v>
      </c>
      <c r="S63" s="14">
        <f t="shared" si="17"/>
        <v>0</v>
      </c>
      <c r="T63" s="4" t="str">
        <f t="shared" si="18"/>
        <v>J=</v>
      </c>
      <c r="U63" s="29">
        <f t="shared" si="19"/>
        <v>44987</v>
      </c>
      <c r="V63" s="3"/>
      <c r="W63" s="4"/>
      <c r="X63" s="110">
        <f t="shared" si="20"/>
        <v>51</v>
      </c>
      <c r="Y63" s="92">
        <v>46449</v>
      </c>
      <c r="Z63" s="113">
        <f t="shared" ref="Z63:Z72" si="39">(Z62-AC63)</f>
        <v>235.96806999000003</v>
      </c>
      <c r="AA63" s="93">
        <f t="shared" ref="AA63:AA72" si="40">NETWORKDAYS(Y62,Y63,X$160:X$444)-1</f>
        <v>20</v>
      </c>
      <c r="AB63" s="113">
        <f t="shared" ref="AB63:AB72" si="41">TRUNC((ROUND(((1+AB$11)^(AA63/252)),9)-1)*Z62,8)</f>
        <v>0.54905256000000002</v>
      </c>
      <c r="AC63" s="113">
        <f t="shared" ref="AC63:AC72" si="42">TRUNC(Z62*AD63,8)</f>
        <v>24.378314769999999</v>
      </c>
      <c r="AD63" s="111">
        <v>9.3637999999999999E-2</v>
      </c>
      <c r="AE63" s="113">
        <f t="shared" ref="AE63:AE72" si="43">(AB63+AC63)</f>
        <v>24.927367329999999</v>
      </c>
      <c r="AF63" s="110">
        <f t="shared" si="24"/>
        <v>51</v>
      </c>
      <c r="AG63" s="112" t="s">
        <v>51</v>
      </c>
      <c r="AH63" s="92">
        <f t="shared" ref="AH63:AH71" si="44">Y64</f>
        <v>46476</v>
      </c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</row>
    <row r="64" spans="1:154" x14ac:dyDescent="0.15">
      <c r="A64" s="88">
        <f t="shared" si="25"/>
        <v>44966</v>
      </c>
      <c r="B64" s="89">
        <f t="shared" ca="1" si="26"/>
        <v>1004.91674</v>
      </c>
      <c r="C64" s="14">
        <f t="shared" si="8"/>
        <v>1000</v>
      </c>
      <c r="D64" s="62">
        <f t="shared" si="9"/>
        <v>44963</v>
      </c>
      <c r="E64" s="60">
        <f ca="1">IF(D64&lt;$B$1,VLOOKUP(D64,[1]DI!$A$4:$B$15000,2,FALSE),0)</f>
        <v>0.13650000000000001</v>
      </c>
      <c r="F64" s="14">
        <f t="shared" ca="1" si="10"/>
        <v>1.00050788</v>
      </c>
      <c r="G64" s="91">
        <f t="shared" ca="1" si="30"/>
        <v>1.02675470449807</v>
      </c>
      <c r="H64" s="91">
        <f t="shared" ca="1" si="11"/>
        <v>1.0225924773023001</v>
      </c>
      <c r="I64" s="14">
        <f t="shared" ca="1" si="27"/>
        <v>1.0040702699999999</v>
      </c>
      <c r="J64" s="13">
        <f t="shared" si="12"/>
        <v>2.69E-2</v>
      </c>
      <c r="K64" s="29">
        <f t="shared" si="13"/>
        <v>44956</v>
      </c>
      <c r="L64" s="2">
        <f t="shared" si="14"/>
        <v>8</v>
      </c>
      <c r="M64" s="17">
        <f t="shared" si="15"/>
        <v>8</v>
      </c>
      <c r="N64" s="12">
        <f t="shared" si="2"/>
        <v>1.000843039</v>
      </c>
      <c r="O64" s="12">
        <f t="shared" ca="1" si="3"/>
        <v>1.0049167400000001</v>
      </c>
      <c r="P64" s="17">
        <f t="shared" si="16"/>
        <v>0</v>
      </c>
      <c r="Q64" s="14">
        <f t="shared" ca="1" si="4"/>
        <v>4.9167399999999999</v>
      </c>
      <c r="R64" s="20">
        <f t="shared" si="5"/>
        <v>0</v>
      </c>
      <c r="S64" s="14">
        <f t="shared" si="17"/>
        <v>0</v>
      </c>
      <c r="T64" s="4" t="str">
        <f t="shared" si="18"/>
        <v>J=</v>
      </c>
      <c r="U64" s="29">
        <f t="shared" si="19"/>
        <v>44987</v>
      </c>
      <c r="V64" s="3"/>
      <c r="W64" s="4"/>
      <c r="X64" s="110">
        <f t="shared" si="20"/>
        <v>52</v>
      </c>
      <c r="Y64" s="92">
        <f t="shared" ref="Y64:Y72" si="45">AF212</f>
        <v>46476</v>
      </c>
      <c r="Z64" s="113">
        <f t="shared" si="39"/>
        <v>210.96560120000004</v>
      </c>
      <c r="AA64" s="93">
        <f t="shared" si="40"/>
        <v>18</v>
      </c>
      <c r="AB64" s="113">
        <f t="shared" si="41"/>
        <v>0.44782917</v>
      </c>
      <c r="AC64" s="113">
        <f t="shared" si="42"/>
        <v>25.002468790000002</v>
      </c>
      <c r="AD64" s="111">
        <v>0.10595700000000001</v>
      </c>
      <c r="AE64" s="113">
        <f t="shared" si="43"/>
        <v>25.45029796</v>
      </c>
      <c r="AF64" s="110">
        <f t="shared" si="24"/>
        <v>52</v>
      </c>
      <c r="AG64" s="112" t="s">
        <v>51</v>
      </c>
      <c r="AH64" s="92">
        <f t="shared" si="44"/>
        <v>46507</v>
      </c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</row>
    <row r="65" spans="1:154" x14ac:dyDescent="0.15">
      <c r="A65" s="88">
        <f t="shared" si="25"/>
        <v>44967</v>
      </c>
      <c r="B65" s="89">
        <f t="shared" ca="1" si="26"/>
        <v>1005.533033</v>
      </c>
      <c r="C65" s="14">
        <f t="shared" si="8"/>
        <v>1000</v>
      </c>
      <c r="D65" s="62">
        <f t="shared" si="9"/>
        <v>44964</v>
      </c>
      <c r="E65" s="60">
        <f ca="1">IF(D65&lt;$B$1,VLOOKUP(D65,[1]DI!$A$4:$B$15000,2,FALSE),0)</f>
        <v>0.13650000000000001</v>
      </c>
      <c r="F65" s="14">
        <f t="shared" ca="1" si="10"/>
        <v>1.00050788</v>
      </c>
      <c r="G65" s="91">
        <f t="shared" ca="1" si="30"/>
        <v>1.02727617267739</v>
      </c>
      <c r="H65" s="91">
        <f t="shared" ca="1" si="11"/>
        <v>1.0225924773023001</v>
      </c>
      <c r="I65" s="14">
        <f t="shared" ca="1" si="27"/>
        <v>1.00458022</v>
      </c>
      <c r="J65" s="13">
        <f t="shared" si="12"/>
        <v>2.69E-2</v>
      </c>
      <c r="K65" s="29">
        <f t="shared" si="13"/>
        <v>44956</v>
      </c>
      <c r="L65" s="2">
        <f t="shared" si="14"/>
        <v>9</v>
      </c>
      <c r="M65" s="17">
        <f t="shared" si="15"/>
        <v>9</v>
      </c>
      <c r="N65" s="12">
        <f t="shared" si="2"/>
        <v>1.0009484689999999</v>
      </c>
      <c r="O65" s="12">
        <f t="shared" ca="1" si="3"/>
        <v>1.0055330330000001</v>
      </c>
      <c r="P65" s="17">
        <f t="shared" si="16"/>
        <v>0</v>
      </c>
      <c r="Q65" s="14">
        <f t="shared" ca="1" si="4"/>
        <v>5.5330329999999996</v>
      </c>
      <c r="R65" s="20">
        <f t="shared" si="5"/>
        <v>0</v>
      </c>
      <c r="S65" s="14">
        <f t="shared" si="17"/>
        <v>0</v>
      </c>
      <c r="T65" s="4" t="str">
        <f t="shared" si="18"/>
        <v>J=</v>
      </c>
      <c r="U65" s="29">
        <f t="shared" si="19"/>
        <v>44987</v>
      </c>
      <c r="V65" s="3"/>
      <c r="W65" s="4"/>
      <c r="X65" s="110">
        <f t="shared" si="20"/>
        <v>53</v>
      </c>
      <c r="Y65" s="92">
        <f t="shared" si="45"/>
        <v>46507</v>
      </c>
      <c r="Z65" s="113">
        <f t="shared" si="39"/>
        <v>185.52357163000005</v>
      </c>
      <c r="AA65" s="93">
        <f t="shared" si="40"/>
        <v>22</v>
      </c>
      <c r="AB65" s="113">
        <f t="shared" si="41"/>
        <v>0.48945474999999999</v>
      </c>
      <c r="AC65" s="113">
        <f t="shared" si="42"/>
        <v>25.442029569999999</v>
      </c>
      <c r="AD65" s="111">
        <v>0.120598</v>
      </c>
      <c r="AE65" s="113">
        <f t="shared" si="43"/>
        <v>25.931484319999999</v>
      </c>
      <c r="AF65" s="110">
        <f t="shared" si="24"/>
        <v>53</v>
      </c>
      <c r="AG65" s="112" t="s">
        <v>51</v>
      </c>
      <c r="AH65" s="92">
        <f t="shared" si="44"/>
        <v>46538</v>
      </c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</row>
    <row r="66" spans="1:154" x14ac:dyDescent="0.15">
      <c r="A66" s="88">
        <f t="shared" si="25"/>
        <v>44970</v>
      </c>
      <c r="B66" s="89">
        <f t="shared" ca="1" si="26"/>
        <v>1006.1496949899999</v>
      </c>
      <c r="C66" s="14">
        <f t="shared" si="8"/>
        <v>1000</v>
      </c>
      <c r="D66" s="62">
        <f t="shared" si="9"/>
        <v>44965</v>
      </c>
      <c r="E66" s="60">
        <f ca="1">IF(D66&lt;$B$1,VLOOKUP(D66,[1]DI!$A$4:$B$15000,2,FALSE),0)</f>
        <v>0.13650000000000001</v>
      </c>
      <c r="F66" s="14">
        <f t="shared" ca="1" si="10"/>
        <v>1.00050788</v>
      </c>
      <c r="G66" s="91">
        <f t="shared" ca="1" si="30"/>
        <v>1.02779790569997</v>
      </c>
      <c r="H66" s="91">
        <f t="shared" ca="1" si="11"/>
        <v>1.0225924773023001</v>
      </c>
      <c r="I66" s="14">
        <f t="shared" ca="1" si="27"/>
        <v>1.0050904199999999</v>
      </c>
      <c r="J66" s="13">
        <f t="shared" si="12"/>
        <v>2.69E-2</v>
      </c>
      <c r="K66" s="29">
        <f t="shared" si="13"/>
        <v>44956</v>
      </c>
      <c r="L66" s="2">
        <f t="shared" si="14"/>
        <v>10</v>
      </c>
      <c r="M66" s="17">
        <f t="shared" si="15"/>
        <v>10</v>
      </c>
      <c r="N66" s="12">
        <f t="shared" si="2"/>
        <v>1.00105391</v>
      </c>
      <c r="O66" s="12">
        <f t="shared" ca="1" si="3"/>
        <v>1.006149695</v>
      </c>
      <c r="P66" s="17">
        <f t="shared" si="16"/>
        <v>0</v>
      </c>
      <c r="Q66" s="14">
        <f t="shared" ca="1" si="4"/>
        <v>6.1496949900000004</v>
      </c>
      <c r="R66" s="20">
        <f t="shared" si="5"/>
        <v>0</v>
      </c>
      <c r="S66" s="14">
        <f t="shared" si="17"/>
        <v>0</v>
      </c>
      <c r="T66" s="4" t="str">
        <f t="shared" si="18"/>
        <v>J=</v>
      </c>
      <c r="U66" s="29">
        <f t="shared" si="19"/>
        <v>44987</v>
      </c>
      <c r="V66" s="3"/>
      <c r="W66" s="4"/>
      <c r="X66" s="110">
        <f t="shared" si="20"/>
        <v>54</v>
      </c>
      <c r="Y66" s="92">
        <f t="shared" si="45"/>
        <v>46538</v>
      </c>
      <c r="Z66" s="113">
        <f t="shared" si="39"/>
        <v>160.01370949000005</v>
      </c>
      <c r="AA66" s="93">
        <f t="shared" si="40"/>
        <v>20</v>
      </c>
      <c r="AB66" s="113">
        <f t="shared" si="41"/>
        <v>0.39125641</v>
      </c>
      <c r="AC66" s="113">
        <f t="shared" si="42"/>
        <v>25.509862139999999</v>
      </c>
      <c r="AD66" s="111">
        <v>0.13750199999999999</v>
      </c>
      <c r="AE66" s="113">
        <f t="shared" si="43"/>
        <v>25.90111855</v>
      </c>
      <c r="AF66" s="110">
        <f t="shared" si="24"/>
        <v>54</v>
      </c>
      <c r="AG66" s="112" t="s">
        <v>51</v>
      </c>
      <c r="AH66" s="92">
        <f t="shared" si="44"/>
        <v>46568</v>
      </c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</row>
    <row r="67" spans="1:154" x14ac:dyDescent="0.15">
      <c r="A67" s="88">
        <f t="shared" si="25"/>
        <v>44971</v>
      </c>
      <c r="B67" s="89">
        <f t="shared" ca="1" si="26"/>
        <v>1006.76674499</v>
      </c>
      <c r="C67" s="14">
        <f t="shared" si="8"/>
        <v>1000</v>
      </c>
      <c r="D67" s="62">
        <f t="shared" si="9"/>
        <v>44966</v>
      </c>
      <c r="E67" s="60">
        <f ca="1">IF(D67&lt;$B$1,VLOOKUP(D67,[1]DI!$A$4:$B$15000,2,FALSE),0)</f>
        <v>0.13650000000000001</v>
      </c>
      <c r="F67" s="14">
        <f t="shared" ca="1" si="10"/>
        <v>1.00050788</v>
      </c>
      <c r="G67" s="91">
        <f t="shared" ca="1" si="30"/>
        <v>1.0283199037003199</v>
      </c>
      <c r="H67" s="91">
        <f t="shared" ca="1" si="11"/>
        <v>1.0225924773023001</v>
      </c>
      <c r="I67" s="14">
        <f t="shared" ca="1" si="27"/>
        <v>1.00560089</v>
      </c>
      <c r="J67" s="13">
        <f t="shared" si="12"/>
        <v>2.69E-2</v>
      </c>
      <c r="K67" s="29">
        <f t="shared" si="13"/>
        <v>44956</v>
      </c>
      <c r="L67" s="2">
        <f t="shared" si="14"/>
        <v>11</v>
      </c>
      <c r="M67" s="17">
        <f t="shared" si="15"/>
        <v>11</v>
      </c>
      <c r="N67" s="12">
        <f t="shared" si="2"/>
        <v>1.0011593620000001</v>
      </c>
      <c r="O67" s="12">
        <f t="shared" ca="1" si="3"/>
        <v>1.006766745</v>
      </c>
      <c r="P67" s="17">
        <f t="shared" si="16"/>
        <v>0</v>
      </c>
      <c r="Q67" s="14">
        <f t="shared" ca="1" si="4"/>
        <v>6.7667449900000003</v>
      </c>
      <c r="R67" s="20">
        <f t="shared" si="5"/>
        <v>0</v>
      </c>
      <c r="S67" s="14">
        <f t="shared" si="17"/>
        <v>0</v>
      </c>
      <c r="T67" s="4" t="str">
        <f t="shared" si="18"/>
        <v>J=</v>
      </c>
      <c r="U67" s="29">
        <f t="shared" si="19"/>
        <v>44987</v>
      </c>
      <c r="V67" s="3"/>
      <c r="W67" s="4"/>
      <c r="X67" s="110">
        <f t="shared" si="20"/>
        <v>55</v>
      </c>
      <c r="Y67" s="92">
        <f t="shared" si="45"/>
        <v>46568</v>
      </c>
      <c r="Z67" s="113">
        <f t="shared" si="39"/>
        <v>134.17341558000004</v>
      </c>
      <c r="AA67" s="93">
        <f t="shared" si="40"/>
        <v>22</v>
      </c>
      <c r="AB67" s="113">
        <f t="shared" si="41"/>
        <v>0.37124284000000002</v>
      </c>
      <c r="AC67" s="113">
        <f t="shared" si="42"/>
        <v>25.84029391</v>
      </c>
      <c r="AD67" s="111">
        <v>0.16148800000000002</v>
      </c>
      <c r="AE67" s="113">
        <f t="shared" si="43"/>
        <v>26.21153675</v>
      </c>
      <c r="AF67" s="110">
        <f t="shared" si="24"/>
        <v>55</v>
      </c>
      <c r="AG67" s="112" t="s">
        <v>51</v>
      </c>
      <c r="AH67" s="92">
        <f t="shared" si="44"/>
        <v>46598</v>
      </c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</row>
    <row r="68" spans="1:154" x14ac:dyDescent="0.15">
      <c r="A68" s="88">
        <f t="shared" si="25"/>
        <v>44972</v>
      </c>
      <c r="B68" s="89">
        <f t="shared" ca="1" si="26"/>
        <v>1007.3841660000001</v>
      </c>
      <c r="C68" s="14">
        <f t="shared" si="8"/>
        <v>1000</v>
      </c>
      <c r="D68" s="62">
        <f t="shared" si="9"/>
        <v>44967</v>
      </c>
      <c r="E68" s="60">
        <f ca="1">IF(D68&lt;$B$1,VLOOKUP(D68,[1]DI!$A$4:$B$15000,2,FALSE),0)</f>
        <v>0.13650000000000001</v>
      </c>
      <c r="F68" s="14">
        <f t="shared" ca="1" si="10"/>
        <v>1.00050788</v>
      </c>
      <c r="G68" s="91">
        <f t="shared" ca="1" si="30"/>
        <v>1.0288421668130101</v>
      </c>
      <c r="H68" s="91">
        <f t="shared" ca="1" si="11"/>
        <v>1.0225924773023001</v>
      </c>
      <c r="I68" s="14">
        <f t="shared" ca="1" si="27"/>
        <v>1.00611161</v>
      </c>
      <c r="J68" s="13">
        <f t="shared" si="12"/>
        <v>2.69E-2</v>
      </c>
      <c r="K68" s="29">
        <f t="shared" si="13"/>
        <v>44956</v>
      </c>
      <c r="L68" s="2">
        <f t="shared" si="14"/>
        <v>12</v>
      </c>
      <c r="M68" s="17">
        <f t="shared" si="15"/>
        <v>12</v>
      </c>
      <c r="N68" s="12">
        <f t="shared" si="2"/>
        <v>1.0012648260000001</v>
      </c>
      <c r="O68" s="12">
        <f t="shared" ca="1" si="3"/>
        <v>1.007384166</v>
      </c>
      <c r="P68" s="17">
        <f t="shared" si="16"/>
        <v>0</v>
      </c>
      <c r="Q68" s="14">
        <f t="shared" ca="1" si="4"/>
        <v>7.3841659999999996</v>
      </c>
      <c r="R68" s="20">
        <f t="shared" si="5"/>
        <v>0</v>
      </c>
      <c r="S68" s="14">
        <f t="shared" si="17"/>
        <v>0</v>
      </c>
      <c r="T68" s="4" t="str">
        <f t="shared" si="18"/>
        <v>J=</v>
      </c>
      <c r="U68" s="29">
        <f t="shared" si="19"/>
        <v>44987</v>
      </c>
      <c r="V68" s="3"/>
      <c r="W68" s="4"/>
      <c r="X68" s="110">
        <f t="shared" si="20"/>
        <v>56</v>
      </c>
      <c r="Y68" s="92">
        <f t="shared" si="45"/>
        <v>46598</v>
      </c>
      <c r="Z68" s="113">
        <f t="shared" si="39"/>
        <v>107.99819481000004</v>
      </c>
      <c r="AA68" s="93">
        <f t="shared" si="40"/>
        <v>22</v>
      </c>
      <c r="AB68" s="113">
        <f t="shared" si="41"/>
        <v>0.31129158000000001</v>
      </c>
      <c r="AC68" s="113">
        <f t="shared" si="42"/>
        <v>26.175220769999999</v>
      </c>
      <c r="AD68" s="111">
        <v>0.19508500000000001</v>
      </c>
      <c r="AE68" s="113">
        <f t="shared" si="43"/>
        <v>26.486512349999998</v>
      </c>
      <c r="AF68" s="110">
        <f t="shared" si="24"/>
        <v>56</v>
      </c>
      <c r="AG68" s="112" t="s">
        <v>51</v>
      </c>
      <c r="AH68" s="92">
        <f t="shared" si="44"/>
        <v>46629</v>
      </c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</row>
    <row r="69" spans="1:154" x14ac:dyDescent="0.15">
      <c r="A69" s="88">
        <f t="shared" si="25"/>
        <v>44973</v>
      </c>
      <c r="B69" s="89">
        <f t="shared" ca="1" si="26"/>
        <v>1008.00197499</v>
      </c>
      <c r="C69" s="14">
        <f t="shared" si="8"/>
        <v>1000</v>
      </c>
      <c r="D69" s="62">
        <f t="shared" si="9"/>
        <v>44970</v>
      </c>
      <c r="E69" s="60">
        <f ca="1">IF(D69&lt;$B$1,VLOOKUP(D69,[1]DI!$A$4:$B$15000,2,FALSE),0)</f>
        <v>0.13650000000000001</v>
      </c>
      <c r="F69" s="14">
        <f t="shared" ca="1" si="10"/>
        <v>1.00050788</v>
      </c>
      <c r="G69" s="91">
        <f t="shared" ca="1" si="30"/>
        <v>1.02936469517269</v>
      </c>
      <c r="H69" s="91">
        <f t="shared" ca="1" si="11"/>
        <v>1.0225924773023001</v>
      </c>
      <c r="I69" s="14">
        <f t="shared" ca="1" si="27"/>
        <v>1.0066226</v>
      </c>
      <c r="J69" s="13">
        <f t="shared" si="12"/>
        <v>2.69E-2</v>
      </c>
      <c r="K69" s="29">
        <f t="shared" si="13"/>
        <v>44956</v>
      </c>
      <c r="L69" s="2">
        <f t="shared" si="14"/>
        <v>13</v>
      </c>
      <c r="M69" s="17">
        <f t="shared" si="15"/>
        <v>13</v>
      </c>
      <c r="N69" s="12">
        <f t="shared" si="2"/>
        <v>1.0013703</v>
      </c>
      <c r="O69" s="12">
        <f t="shared" ca="1" si="3"/>
        <v>1.008001975</v>
      </c>
      <c r="P69" s="17">
        <f t="shared" si="16"/>
        <v>0</v>
      </c>
      <c r="Q69" s="14">
        <f t="shared" ca="1" si="4"/>
        <v>8.0019749900000008</v>
      </c>
      <c r="R69" s="20">
        <f t="shared" si="5"/>
        <v>0</v>
      </c>
      <c r="S69" s="14">
        <f t="shared" si="17"/>
        <v>0</v>
      </c>
      <c r="T69" s="4" t="str">
        <f t="shared" si="18"/>
        <v>J=</v>
      </c>
      <c r="U69" s="29">
        <f t="shared" si="19"/>
        <v>44987</v>
      </c>
      <c r="V69" s="3"/>
      <c r="W69" s="4"/>
      <c r="X69" s="110">
        <f t="shared" si="20"/>
        <v>57</v>
      </c>
      <c r="Y69" s="92">
        <f t="shared" si="45"/>
        <v>46629</v>
      </c>
      <c r="Z69" s="113">
        <f t="shared" si="39"/>
        <v>81.550840880000038</v>
      </c>
      <c r="AA69" s="93">
        <f t="shared" si="40"/>
        <v>21</v>
      </c>
      <c r="AB69" s="113">
        <f t="shared" si="41"/>
        <v>0.23916145999999999</v>
      </c>
      <c r="AC69" s="113">
        <f t="shared" si="42"/>
        <v>26.447353929999998</v>
      </c>
      <c r="AD69" s="111">
        <v>0.24488700000000002</v>
      </c>
      <c r="AE69" s="113">
        <f t="shared" si="43"/>
        <v>26.686515389999997</v>
      </c>
      <c r="AF69" s="110">
        <f t="shared" si="24"/>
        <v>57</v>
      </c>
      <c r="AG69" s="112" t="s">
        <v>51</v>
      </c>
      <c r="AH69" s="92">
        <f t="shared" si="44"/>
        <v>46660</v>
      </c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</row>
    <row r="70" spans="1:154" x14ac:dyDescent="0.15">
      <c r="A70" s="88">
        <f t="shared" si="25"/>
        <v>44974</v>
      </c>
      <c r="B70" s="89">
        <f t="shared" ca="1" si="26"/>
        <v>1008.620153</v>
      </c>
      <c r="C70" s="14">
        <f t="shared" si="8"/>
        <v>1000</v>
      </c>
      <c r="D70" s="62">
        <f t="shared" si="9"/>
        <v>44971</v>
      </c>
      <c r="E70" s="60">
        <f ca="1">IF(D70&lt;$B$1,VLOOKUP(D70,[1]DI!$A$4:$B$15000,2,FALSE),0)</f>
        <v>0.13650000000000001</v>
      </c>
      <c r="F70" s="14">
        <f t="shared" ca="1" si="10"/>
        <v>1.00050788</v>
      </c>
      <c r="G70" s="91">
        <f t="shared" ca="1" si="30"/>
        <v>1.0298874889140699</v>
      </c>
      <c r="H70" s="91">
        <f t="shared" ca="1" si="11"/>
        <v>1.0225924773023001</v>
      </c>
      <c r="I70" s="14">
        <f t="shared" ca="1" si="27"/>
        <v>1.0071338400000001</v>
      </c>
      <c r="J70" s="13">
        <f t="shared" si="12"/>
        <v>2.69E-2</v>
      </c>
      <c r="K70" s="29">
        <f t="shared" si="13"/>
        <v>44956</v>
      </c>
      <c r="L70" s="2">
        <f t="shared" si="14"/>
        <v>14</v>
      </c>
      <c r="M70" s="17">
        <f t="shared" si="15"/>
        <v>14</v>
      </c>
      <c r="N70" s="12">
        <f t="shared" si="2"/>
        <v>1.001475785</v>
      </c>
      <c r="O70" s="12">
        <f t="shared" ca="1" si="3"/>
        <v>1.0086201530000001</v>
      </c>
      <c r="P70" s="17">
        <f t="shared" si="16"/>
        <v>0</v>
      </c>
      <c r="Q70" s="14">
        <f t="shared" ca="1" si="4"/>
        <v>8.6201530000000002</v>
      </c>
      <c r="R70" s="20">
        <f t="shared" si="5"/>
        <v>0</v>
      </c>
      <c r="S70" s="14">
        <f t="shared" si="17"/>
        <v>0</v>
      </c>
      <c r="T70" s="4" t="str">
        <f t="shared" si="18"/>
        <v>J=</v>
      </c>
      <c r="U70" s="29">
        <f t="shared" si="19"/>
        <v>44987</v>
      </c>
      <c r="V70" s="3"/>
      <c r="W70" s="4"/>
      <c r="X70" s="110">
        <f t="shared" si="20"/>
        <v>58</v>
      </c>
      <c r="Y70" s="92">
        <f t="shared" si="45"/>
        <v>46660</v>
      </c>
      <c r="Z70" s="113">
        <f t="shared" si="39"/>
        <v>54.794988600000039</v>
      </c>
      <c r="AA70" s="93">
        <f t="shared" si="40"/>
        <v>22</v>
      </c>
      <c r="AB70" s="113">
        <f t="shared" si="41"/>
        <v>0.18920356999999999</v>
      </c>
      <c r="AC70" s="113">
        <f t="shared" si="42"/>
        <v>26.755852279999999</v>
      </c>
      <c r="AD70" s="111">
        <v>0.32808799999999999</v>
      </c>
      <c r="AE70" s="113">
        <f t="shared" si="43"/>
        <v>26.945055849999999</v>
      </c>
      <c r="AF70" s="110">
        <f t="shared" si="24"/>
        <v>58</v>
      </c>
      <c r="AG70" s="112" t="s">
        <v>51</v>
      </c>
      <c r="AH70" s="92">
        <f t="shared" si="44"/>
        <v>46692</v>
      </c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</row>
    <row r="71" spans="1:154" x14ac:dyDescent="0.15">
      <c r="A71" s="88">
        <f t="shared" si="25"/>
        <v>44979</v>
      </c>
      <c r="B71" s="89">
        <f t="shared" ca="1" si="26"/>
        <v>1009.238711</v>
      </c>
      <c r="C71" s="14">
        <f t="shared" si="8"/>
        <v>1000</v>
      </c>
      <c r="D71" s="62">
        <f t="shared" si="9"/>
        <v>44972</v>
      </c>
      <c r="E71" s="60">
        <f ca="1">IF(D71&lt;$B$1,VLOOKUP(D71,[1]DI!$A$4:$B$15000,2,FALSE),0)</f>
        <v>0.13650000000000001</v>
      </c>
      <c r="F71" s="14">
        <f t="shared" ca="1" si="10"/>
        <v>1.00050788</v>
      </c>
      <c r="G71" s="91">
        <f t="shared" ca="1" si="30"/>
        <v>1.0304105481719401</v>
      </c>
      <c r="H71" s="91">
        <f t="shared" ca="1" si="11"/>
        <v>1.0225924773023001</v>
      </c>
      <c r="I71" s="14">
        <f t="shared" ca="1" si="27"/>
        <v>1.0076453400000001</v>
      </c>
      <c r="J71" s="13">
        <f t="shared" si="12"/>
        <v>2.69E-2</v>
      </c>
      <c r="K71" s="29">
        <f t="shared" si="13"/>
        <v>44956</v>
      </c>
      <c r="L71" s="2">
        <f t="shared" si="14"/>
        <v>15</v>
      </c>
      <c r="M71" s="17">
        <f t="shared" si="15"/>
        <v>15</v>
      </c>
      <c r="N71" s="12">
        <f t="shared" si="2"/>
        <v>1.0015812820000001</v>
      </c>
      <c r="O71" s="12">
        <f t="shared" ca="1" si="3"/>
        <v>1.0092387110000001</v>
      </c>
      <c r="P71" s="17">
        <f t="shared" si="16"/>
        <v>0</v>
      </c>
      <c r="Q71" s="14">
        <f t="shared" ca="1" si="4"/>
        <v>9.2387110000000003</v>
      </c>
      <c r="R71" s="20">
        <f t="shared" si="5"/>
        <v>0</v>
      </c>
      <c r="S71" s="14">
        <f t="shared" si="17"/>
        <v>0</v>
      </c>
      <c r="T71" s="4" t="str">
        <f t="shared" si="18"/>
        <v>J=</v>
      </c>
      <c r="U71" s="29">
        <f t="shared" si="19"/>
        <v>44987</v>
      </c>
      <c r="V71" s="3"/>
      <c r="W71" s="4"/>
      <c r="X71" s="110">
        <f t="shared" si="20"/>
        <v>59</v>
      </c>
      <c r="Y71" s="92">
        <f t="shared" si="45"/>
        <v>46692</v>
      </c>
      <c r="Z71" s="113">
        <f t="shared" si="39"/>
        <v>27.55700252000004</v>
      </c>
      <c r="AA71" s="93">
        <f t="shared" si="40"/>
        <v>21</v>
      </c>
      <c r="AB71" s="113">
        <f t="shared" si="41"/>
        <v>0.12134322</v>
      </c>
      <c r="AC71" s="113">
        <f t="shared" si="42"/>
        <v>27.237986079999999</v>
      </c>
      <c r="AD71" s="111">
        <v>0.497089</v>
      </c>
      <c r="AE71" s="113">
        <f t="shared" si="43"/>
        <v>27.359329299999999</v>
      </c>
      <c r="AF71" s="110">
        <f t="shared" si="24"/>
        <v>59</v>
      </c>
      <c r="AG71" s="112" t="s">
        <v>51</v>
      </c>
      <c r="AH71" s="92">
        <f t="shared" si="44"/>
        <v>46721</v>
      </c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</row>
    <row r="72" spans="1:154" x14ac:dyDescent="0.15">
      <c r="A72" s="88">
        <f t="shared" si="25"/>
        <v>44980</v>
      </c>
      <c r="B72" s="89">
        <f t="shared" ca="1" si="26"/>
        <v>1009.85765899</v>
      </c>
      <c r="C72" s="14">
        <f t="shared" si="8"/>
        <v>1000</v>
      </c>
      <c r="D72" s="62">
        <f t="shared" si="9"/>
        <v>44973</v>
      </c>
      <c r="E72" s="60">
        <f ca="1">IF(D72&lt;$B$1,VLOOKUP(D72,[1]DI!$A$4:$B$15000,2,FALSE),0)</f>
        <v>0.13650000000000001</v>
      </c>
      <c r="F72" s="14">
        <f t="shared" ca="1" si="10"/>
        <v>1.00050788</v>
      </c>
      <c r="G72" s="91">
        <f t="shared" ca="1" si="30"/>
        <v>1.0309338730811499</v>
      </c>
      <c r="H72" s="91">
        <f t="shared" ca="1" si="11"/>
        <v>1.0225924773023001</v>
      </c>
      <c r="I72" s="14">
        <f t="shared" ca="1" si="27"/>
        <v>1.00815711</v>
      </c>
      <c r="J72" s="13">
        <f t="shared" si="12"/>
        <v>2.69E-2</v>
      </c>
      <c r="K72" s="29">
        <f t="shared" si="13"/>
        <v>44956</v>
      </c>
      <c r="L72" s="2">
        <f t="shared" si="14"/>
        <v>16</v>
      </c>
      <c r="M72" s="17">
        <f t="shared" si="15"/>
        <v>16</v>
      </c>
      <c r="N72" s="12">
        <f t="shared" si="2"/>
        <v>1.0016867899999999</v>
      </c>
      <c r="O72" s="12">
        <f t="shared" ca="1" si="3"/>
        <v>1.0098576589999999</v>
      </c>
      <c r="P72" s="17">
        <f t="shared" si="16"/>
        <v>0</v>
      </c>
      <c r="Q72" s="14">
        <f t="shared" ca="1" si="4"/>
        <v>9.8576589899999991</v>
      </c>
      <c r="R72" s="20">
        <f t="shared" si="5"/>
        <v>0</v>
      </c>
      <c r="S72" s="14">
        <f t="shared" si="17"/>
        <v>0</v>
      </c>
      <c r="T72" s="4" t="str">
        <f t="shared" si="18"/>
        <v>J=</v>
      </c>
      <c r="U72" s="29">
        <f t="shared" si="19"/>
        <v>44987</v>
      </c>
      <c r="V72" s="3"/>
      <c r="W72" s="4"/>
      <c r="X72" s="110">
        <f t="shared" si="20"/>
        <v>60</v>
      </c>
      <c r="Y72" s="92">
        <f t="shared" si="45"/>
        <v>46721</v>
      </c>
      <c r="Z72" s="113">
        <f t="shared" si="39"/>
        <v>3.907985046680551E-14</v>
      </c>
      <c r="AA72" s="93">
        <f t="shared" si="40"/>
        <v>19</v>
      </c>
      <c r="AB72" s="113">
        <f t="shared" si="41"/>
        <v>5.5207119999999998E-2</v>
      </c>
      <c r="AC72" s="113">
        <f t="shared" si="42"/>
        <v>27.557002520000001</v>
      </c>
      <c r="AD72" s="111">
        <v>1</v>
      </c>
      <c r="AE72" s="113">
        <f t="shared" si="43"/>
        <v>27.61220964</v>
      </c>
      <c r="AF72" s="110">
        <f t="shared" si="24"/>
        <v>60</v>
      </c>
      <c r="AG72" s="112"/>
      <c r="AH72" s="9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</row>
    <row r="73" spans="1:154" x14ac:dyDescent="0.15">
      <c r="A73" s="88">
        <f t="shared" si="25"/>
        <v>44981</v>
      </c>
      <c r="B73" s="89">
        <f t="shared" ca="1" si="26"/>
        <v>1010.476976</v>
      </c>
      <c r="C73" s="14">
        <f t="shared" si="8"/>
        <v>1000</v>
      </c>
      <c r="D73" s="62">
        <f t="shared" si="9"/>
        <v>44974</v>
      </c>
      <c r="E73" s="60">
        <f ca="1">IF(D73&lt;$B$1,VLOOKUP(D73,[1]DI!$A$4:$B$15000,2,FALSE),0)</f>
        <v>0.13650000000000001</v>
      </c>
      <c r="F73" s="14">
        <f t="shared" ca="1" si="10"/>
        <v>1.00050788</v>
      </c>
      <c r="G73" s="91">
        <f t="shared" ca="1" si="30"/>
        <v>1.0314574637766101</v>
      </c>
      <c r="H73" s="91">
        <f t="shared" ca="1" si="11"/>
        <v>1.0225924773023001</v>
      </c>
      <c r="I73" s="14">
        <f t="shared" ca="1" si="27"/>
        <v>1.0086691299999999</v>
      </c>
      <c r="J73" s="13">
        <f t="shared" si="12"/>
        <v>2.69E-2</v>
      </c>
      <c r="K73" s="29">
        <f t="shared" si="13"/>
        <v>44956</v>
      </c>
      <c r="L73" s="2">
        <f t="shared" si="14"/>
        <v>17</v>
      </c>
      <c r="M73" s="17">
        <f t="shared" si="15"/>
        <v>17</v>
      </c>
      <c r="N73" s="12">
        <f t="shared" si="2"/>
        <v>1.001792308</v>
      </c>
      <c r="O73" s="12">
        <f t="shared" ca="1" si="3"/>
        <v>1.0104769760000001</v>
      </c>
      <c r="P73" s="17">
        <f t="shared" si="16"/>
        <v>0</v>
      </c>
      <c r="Q73" s="14">
        <f t="shared" ca="1" si="4"/>
        <v>10.476976000000001</v>
      </c>
      <c r="R73" s="20">
        <f t="shared" si="5"/>
        <v>0</v>
      </c>
      <c r="S73" s="14">
        <f t="shared" si="17"/>
        <v>0</v>
      </c>
      <c r="T73" s="4" t="str">
        <f t="shared" si="18"/>
        <v>J=</v>
      </c>
      <c r="U73" s="29">
        <f t="shared" si="19"/>
        <v>44987</v>
      </c>
      <c r="V73" s="3"/>
      <c r="W73" s="4"/>
      <c r="X73" s="110"/>
      <c r="Y73" s="92"/>
      <c r="Z73" s="113"/>
      <c r="AA73" s="93"/>
      <c r="AB73" s="113"/>
      <c r="AC73" s="113"/>
      <c r="AD73" s="111"/>
      <c r="AE73" s="113"/>
      <c r="AF73" s="110"/>
      <c r="AG73" s="112"/>
      <c r="AH73" s="9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</row>
    <row r="74" spans="1:154" x14ac:dyDescent="0.15">
      <c r="A74" s="88">
        <f t="shared" si="25"/>
        <v>44984</v>
      </c>
      <c r="B74" s="89">
        <f t="shared" ca="1" si="26"/>
        <v>1011.09667299</v>
      </c>
      <c r="C74" s="14">
        <f t="shared" si="8"/>
        <v>1000</v>
      </c>
      <c r="D74" s="62">
        <f t="shared" si="9"/>
        <v>44979</v>
      </c>
      <c r="E74" s="60">
        <f ca="1">IF(D74&lt;$B$1,VLOOKUP(D74,[1]DI!$A$4:$B$15000,2,FALSE),0)</f>
        <v>0.13650000000000001</v>
      </c>
      <c r="F74" s="14">
        <f t="shared" ca="1" si="10"/>
        <v>1.00050788</v>
      </c>
      <c r="G74" s="91">
        <f t="shared" ca="1" si="30"/>
        <v>1.0319813203933099</v>
      </c>
      <c r="H74" s="91">
        <f t="shared" ca="1" si="11"/>
        <v>1.0225924773023001</v>
      </c>
      <c r="I74" s="14">
        <f t="shared" ca="1" si="27"/>
        <v>1.0091814100000001</v>
      </c>
      <c r="J74" s="13">
        <f t="shared" si="12"/>
        <v>2.69E-2</v>
      </c>
      <c r="K74" s="29">
        <f t="shared" si="13"/>
        <v>44956</v>
      </c>
      <c r="L74" s="2">
        <f t="shared" si="14"/>
        <v>18</v>
      </c>
      <c r="M74" s="17">
        <f t="shared" si="15"/>
        <v>18</v>
      </c>
      <c r="N74" s="12">
        <f t="shared" si="2"/>
        <v>1.0018978380000001</v>
      </c>
      <c r="O74" s="12">
        <f t="shared" ca="1" si="3"/>
        <v>1.0110966729999999</v>
      </c>
      <c r="P74" s="17">
        <f t="shared" si="16"/>
        <v>0</v>
      </c>
      <c r="Q74" s="14">
        <f t="shared" ca="1" si="4"/>
        <v>11.09667299</v>
      </c>
      <c r="R74" s="20">
        <f t="shared" si="5"/>
        <v>0</v>
      </c>
      <c r="S74" s="14">
        <f t="shared" si="17"/>
        <v>0</v>
      </c>
      <c r="T74" s="4" t="str">
        <f t="shared" si="18"/>
        <v>J=</v>
      </c>
      <c r="U74" s="29">
        <f t="shared" si="19"/>
        <v>44987</v>
      </c>
      <c r="V74" s="3"/>
      <c r="W74" s="4"/>
      <c r="X74" s="110"/>
      <c r="Y74" s="92"/>
      <c r="Z74" s="113"/>
      <c r="AA74" s="93"/>
      <c r="AB74" s="113"/>
      <c r="AC74" s="113"/>
      <c r="AD74" s="111"/>
      <c r="AE74" s="113"/>
      <c r="AF74" s="110"/>
      <c r="AG74" s="112"/>
      <c r="AH74" s="9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</row>
    <row r="75" spans="1:154" x14ac:dyDescent="0.15">
      <c r="A75" s="88">
        <f t="shared" si="25"/>
        <v>44985</v>
      </c>
      <c r="B75" s="89">
        <f t="shared" ca="1" si="26"/>
        <v>1011.71676</v>
      </c>
      <c r="C75" s="14">
        <f t="shared" si="8"/>
        <v>1000</v>
      </c>
      <c r="D75" s="62">
        <f t="shared" si="9"/>
        <v>44980</v>
      </c>
      <c r="E75" s="60">
        <f ca="1">IF(D75&lt;$B$1,VLOOKUP(D75,[1]DI!$A$4:$B$15000,2,FALSE),0)</f>
        <v>0.13650000000000001</v>
      </c>
      <c r="F75" s="14">
        <f t="shared" ca="1" si="10"/>
        <v>1.00050788</v>
      </c>
      <c r="G75" s="91">
        <f t="shared" ca="1" si="30"/>
        <v>1.0325054430663101</v>
      </c>
      <c r="H75" s="91">
        <f t="shared" ca="1" si="11"/>
        <v>1.0225924773023001</v>
      </c>
      <c r="I75" s="14">
        <f t="shared" ca="1" si="27"/>
        <v>1.0096939599999999</v>
      </c>
      <c r="J75" s="13">
        <f t="shared" si="12"/>
        <v>2.69E-2</v>
      </c>
      <c r="K75" s="29">
        <f t="shared" si="13"/>
        <v>44956</v>
      </c>
      <c r="L75" s="2">
        <f t="shared" si="14"/>
        <v>19</v>
      </c>
      <c r="M75" s="17">
        <f t="shared" si="15"/>
        <v>19</v>
      </c>
      <c r="N75" s="12">
        <f t="shared" si="2"/>
        <v>1.002003379</v>
      </c>
      <c r="O75" s="12">
        <f t="shared" ca="1" si="3"/>
        <v>1.0117167600000001</v>
      </c>
      <c r="P75" s="17">
        <f t="shared" si="16"/>
        <v>0</v>
      </c>
      <c r="Q75" s="14">
        <f t="shared" ca="1" si="4"/>
        <v>11.716760000000001</v>
      </c>
      <c r="R75" s="20">
        <f t="shared" si="5"/>
        <v>0</v>
      </c>
      <c r="S75" s="14">
        <f t="shared" si="17"/>
        <v>0</v>
      </c>
      <c r="T75" s="4" t="str">
        <f t="shared" si="18"/>
        <v>J=</v>
      </c>
      <c r="U75" s="29">
        <f t="shared" si="19"/>
        <v>44987</v>
      </c>
      <c r="V75" s="3"/>
      <c r="W75" s="4"/>
      <c r="X75" s="110"/>
      <c r="Y75" s="92"/>
      <c r="Z75" s="113"/>
      <c r="AA75" s="93"/>
      <c r="AB75" s="113"/>
      <c r="AC75" s="113"/>
      <c r="AD75" s="111"/>
      <c r="AE75" s="113"/>
      <c r="AF75" s="110"/>
      <c r="AG75" s="112"/>
      <c r="AH75" s="9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</row>
    <row r="76" spans="1:154" x14ac:dyDescent="0.15">
      <c r="A76" s="88">
        <f t="shared" si="25"/>
        <v>44986</v>
      </c>
      <c r="B76" s="89">
        <f t="shared" ca="1" si="26"/>
        <v>1012.33721599</v>
      </c>
      <c r="C76" s="14">
        <f t="shared" si="8"/>
        <v>1000</v>
      </c>
      <c r="D76" s="62">
        <f t="shared" si="9"/>
        <v>44981</v>
      </c>
      <c r="E76" s="60">
        <f ca="1">IF(D76&lt;$B$1,VLOOKUP(D76,[1]DI!$A$4:$B$15000,2,FALSE),0)</f>
        <v>0.13650000000000001</v>
      </c>
      <c r="F76" s="14">
        <f t="shared" ca="1" si="10"/>
        <v>1.00050788</v>
      </c>
      <c r="G76" s="91">
        <f t="shared" ca="1" si="30"/>
        <v>1.0330298319307301</v>
      </c>
      <c r="H76" s="91">
        <f t="shared" ca="1" si="11"/>
        <v>1.0225924773023001</v>
      </c>
      <c r="I76" s="14">
        <f t="shared" ca="1" si="27"/>
        <v>1.01020676</v>
      </c>
      <c r="J76" s="13">
        <f t="shared" si="12"/>
        <v>2.69E-2</v>
      </c>
      <c r="K76" s="29">
        <f t="shared" si="13"/>
        <v>44956</v>
      </c>
      <c r="L76" s="2">
        <f t="shared" si="14"/>
        <v>20</v>
      </c>
      <c r="M76" s="17">
        <f t="shared" si="15"/>
        <v>20</v>
      </c>
      <c r="N76" s="12">
        <f t="shared" ref="N76:N139" si="46">ROUND((J76+1)^(M76/252),9)</f>
        <v>1.002108931</v>
      </c>
      <c r="O76" s="12">
        <f t="shared" ref="O76:O139" ca="1" si="47">ROUND(I76*N76,9)</f>
        <v>1.0123372159999999</v>
      </c>
      <c r="P76" s="17">
        <f t="shared" si="16"/>
        <v>0</v>
      </c>
      <c r="Q76" s="14">
        <f t="shared" ref="Q76:Q139" ca="1" si="48">TRUNC(((O76-1)*C76),8)</f>
        <v>12.337215990000001</v>
      </c>
      <c r="R76" s="20">
        <f t="shared" ref="R76:R139" si="49">IF($P76&gt;0,VLOOKUP($P76,$X$12:$AD$150,7),0)</f>
        <v>0</v>
      </c>
      <c r="S76" s="14">
        <f t="shared" si="17"/>
        <v>0</v>
      </c>
      <c r="T76" s="4" t="str">
        <f t="shared" si="18"/>
        <v>J=</v>
      </c>
      <c r="U76" s="29">
        <f t="shared" si="19"/>
        <v>44987</v>
      </c>
      <c r="V76" s="3"/>
      <c r="W76" s="4"/>
      <c r="X76" s="110"/>
      <c r="Y76" s="92"/>
      <c r="Z76" s="113"/>
      <c r="AA76" s="93"/>
      <c r="AB76" s="113"/>
      <c r="AC76" s="113"/>
      <c r="AD76" s="111"/>
      <c r="AE76" s="113"/>
      <c r="AF76" s="110"/>
      <c r="AG76" s="112"/>
      <c r="AH76" s="9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</row>
    <row r="77" spans="1:154" x14ac:dyDescent="0.15">
      <c r="A77" s="88">
        <f t="shared" si="25"/>
        <v>44987</v>
      </c>
      <c r="B77" s="89">
        <f t="shared" ca="1" si="26"/>
        <v>1012.9580539999999</v>
      </c>
      <c r="C77" s="14">
        <f t="shared" ref="C77:C140" si="50">(C76-S76)</f>
        <v>1000</v>
      </c>
      <c r="D77" s="62">
        <f t="shared" ref="D77:D140" si="51">WORKDAY($A77,-3,$X$160:$X$544)</f>
        <v>44984</v>
      </c>
      <c r="E77" s="60">
        <f ca="1">IF(D77&lt;$B$1,VLOOKUP(D77,[1]DI!$A$4:$B$15000,2,FALSE),0)</f>
        <v>0.13650000000000001</v>
      </c>
      <c r="F77" s="14">
        <f t="shared" ref="F77:F140" ca="1" si="52">ROUND(1+ROUND(((1+E77)^(1/252))-1,8),16)</f>
        <v>1.00050788</v>
      </c>
      <c r="G77" s="91">
        <f t="shared" ca="1" si="30"/>
        <v>1.0335544871217699</v>
      </c>
      <c r="H77" s="91">
        <f t="shared" ref="H77:H140" ca="1" si="53">IF(P76&gt;0,G76,H76)</f>
        <v>1.0225924773023001</v>
      </c>
      <c r="I77" s="14">
        <f t="shared" ca="1" si="27"/>
        <v>1.01071982</v>
      </c>
      <c r="J77" s="13">
        <f t="shared" ref="J77:J140" si="54">J76</f>
        <v>2.69E-2</v>
      </c>
      <c r="K77" s="29">
        <f t="shared" ref="K77:K140" si="55">IF(P76&gt;0,VLOOKUP(P76,X$12:AH$150,2),K76)</f>
        <v>44956</v>
      </c>
      <c r="L77" s="2">
        <f t="shared" ref="L77:L140" si="56">IF(A77&gt;K77,IF(NETWORKDAYS(K77,A77,$X$160:$X$544)-1=0,1,NETWORKDAYS(K77,A77,$X$160:$X$544)-1),0)</f>
        <v>21</v>
      </c>
      <c r="M77" s="17">
        <f t="shared" ref="M77:M140" si="57">IF(AND(L77=1,L76=1),1,IF(L77&gt;0,IF(L77=L76,L77+1,L77),0))</f>
        <v>21</v>
      </c>
      <c r="N77" s="12">
        <f t="shared" si="46"/>
        <v>1.002214495</v>
      </c>
      <c r="O77" s="12">
        <f t="shared" ca="1" si="47"/>
        <v>1.0129580540000001</v>
      </c>
      <c r="P77" s="17">
        <f t="shared" ref="P77:P140" si="58">IF(VLOOKUP(A77,Y$12:AF$150,8)=VLOOKUP(A76,Y$12:AF$150,8),0,VLOOKUP(A77,Y$12:AF$150,8))</f>
        <v>3</v>
      </c>
      <c r="Q77" s="14">
        <f t="shared" ca="1" si="48"/>
        <v>12.958054000000001</v>
      </c>
      <c r="R77" s="20">
        <f t="shared" si="49"/>
        <v>0</v>
      </c>
      <c r="S77" s="14">
        <f t="shared" ref="S77:S140" si="59">IF(R77&gt;0,TRUNC(R77*C77,8),0)</f>
        <v>0</v>
      </c>
      <c r="T77" s="4" t="str">
        <f t="shared" ref="T77:T140" si="60">IF(P76&gt;0,VLOOKUP(P76,X$12:AH$150,10),T76)</f>
        <v>J=</v>
      </c>
      <c r="U77" s="29">
        <f t="shared" ref="U77:U140" si="61">IF(P76&gt;0,VLOOKUP(P76,X$12:AH$150,11),U76)</f>
        <v>44987</v>
      </c>
      <c r="V77" s="3"/>
      <c r="W77" s="4"/>
      <c r="X77" s="110"/>
      <c r="Y77" s="92"/>
      <c r="Z77" s="113"/>
      <c r="AA77" s="93"/>
      <c r="AB77" s="113"/>
      <c r="AC77" s="113"/>
      <c r="AD77" s="111"/>
      <c r="AE77" s="113"/>
      <c r="AF77" s="110"/>
      <c r="AG77" s="112"/>
      <c r="AH77" s="9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</row>
    <row r="78" spans="1:154" x14ac:dyDescent="0.15">
      <c r="A78" s="88">
        <f t="shared" ref="A78:A141" si="62">WORKDAY($A77,1,$X$166:$X$544)</f>
        <v>44988</v>
      </c>
      <c r="B78" s="89">
        <f t="shared" ref="B78:B141" ca="1" si="63">IF(A78&lt;=TODAY(),C78+Q78,IF(AND(A78&gt;TODAY(),A78&lt;=$B$1),IF(VLOOKUP(TODAY(),$A$10:$E$5000,4,FALSE)=0,"n.d",C78+Q78),"n.d"))</f>
        <v>1000.613275</v>
      </c>
      <c r="C78" s="14">
        <f t="shared" si="50"/>
        <v>1000</v>
      </c>
      <c r="D78" s="62">
        <f t="shared" si="51"/>
        <v>44985</v>
      </c>
      <c r="E78" s="60">
        <f ca="1">IF(D78&lt;$B$1,VLOOKUP(D78,[1]DI!$A$4:$B$15000,2,FALSE),0)</f>
        <v>0.13650000000000001</v>
      </c>
      <c r="F78" s="14">
        <f t="shared" ca="1" si="52"/>
        <v>1.00050788</v>
      </c>
      <c r="G78" s="91">
        <f t="shared" ca="1" si="30"/>
        <v>1.0340794087746901</v>
      </c>
      <c r="H78" s="91">
        <f t="shared" ca="1" si="53"/>
        <v>1.0335544871217699</v>
      </c>
      <c r="I78" s="14">
        <f t="shared" ref="I78:I141" ca="1" si="64">ROUND(G78/H78,8)</f>
        <v>1.00050788</v>
      </c>
      <c r="J78" s="13">
        <f t="shared" si="54"/>
        <v>2.69E-2</v>
      </c>
      <c r="K78" s="29">
        <f t="shared" si="55"/>
        <v>44987</v>
      </c>
      <c r="L78" s="2">
        <f t="shared" si="56"/>
        <v>1</v>
      </c>
      <c r="M78" s="17">
        <f t="shared" si="57"/>
        <v>1</v>
      </c>
      <c r="N78" s="12">
        <f t="shared" si="46"/>
        <v>1.000105341</v>
      </c>
      <c r="O78" s="12">
        <f t="shared" ca="1" si="47"/>
        <v>1.0006132750000001</v>
      </c>
      <c r="P78" s="17">
        <f t="shared" si="58"/>
        <v>0</v>
      </c>
      <c r="Q78" s="14">
        <f t="shared" ca="1" si="48"/>
        <v>0.61327500000000001</v>
      </c>
      <c r="R78" s="20">
        <f t="shared" si="49"/>
        <v>0</v>
      </c>
      <c r="S78" s="14">
        <f t="shared" si="59"/>
        <v>0</v>
      </c>
      <c r="T78" s="4" t="str">
        <f t="shared" si="60"/>
        <v>J=</v>
      </c>
      <c r="U78" s="29">
        <f t="shared" si="61"/>
        <v>45015</v>
      </c>
      <c r="V78" s="3"/>
      <c r="W78" s="4"/>
      <c r="X78" s="110"/>
      <c r="Y78" s="92"/>
      <c r="Z78" s="113"/>
      <c r="AA78" s="93"/>
      <c r="AB78" s="113"/>
      <c r="AC78" s="113"/>
      <c r="AD78" s="111"/>
      <c r="AE78" s="113"/>
      <c r="AF78" s="110"/>
      <c r="AG78" s="112"/>
      <c r="AH78" s="9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</row>
    <row r="79" spans="1:154" x14ac:dyDescent="0.15">
      <c r="A79" s="88">
        <f t="shared" si="62"/>
        <v>44991</v>
      </c>
      <c r="B79" s="89">
        <f t="shared" ca="1" si="63"/>
        <v>1001.226927</v>
      </c>
      <c r="C79" s="14">
        <f t="shared" si="50"/>
        <v>1000</v>
      </c>
      <c r="D79" s="62">
        <f t="shared" si="51"/>
        <v>44986</v>
      </c>
      <c r="E79" s="60">
        <f ca="1">IF(D79&lt;$B$1,VLOOKUP(D79,[1]DI!$A$4:$B$15000,2,FALSE),0)</f>
        <v>0.13650000000000001</v>
      </c>
      <c r="F79" s="14">
        <f t="shared" ca="1" si="52"/>
        <v>1.00050788</v>
      </c>
      <c r="G79" s="91">
        <f t="shared" ca="1" si="30"/>
        <v>1.0346045970248201</v>
      </c>
      <c r="H79" s="91">
        <f t="shared" ca="1" si="53"/>
        <v>1.0335544871217699</v>
      </c>
      <c r="I79" s="14">
        <f t="shared" ca="1" si="64"/>
        <v>1.00101602</v>
      </c>
      <c r="J79" s="13">
        <f t="shared" si="54"/>
        <v>2.69E-2</v>
      </c>
      <c r="K79" s="29">
        <f t="shared" si="55"/>
        <v>44987</v>
      </c>
      <c r="L79" s="2">
        <f t="shared" si="56"/>
        <v>2</v>
      </c>
      <c r="M79" s="17">
        <f t="shared" si="57"/>
        <v>2</v>
      </c>
      <c r="N79" s="12">
        <f t="shared" si="46"/>
        <v>1.0002106930000001</v>
      </c>
      <c r="O79" s="12">
        <f t="shared" ca="1" si="47"/>
        <v>1.001226927</v>
      </c>
      <c r="P79" s="17">
        <f t="shared" si="58"/>
        <v>0</v>
      </c>
      <c r="Q79" s="14">
        <f t="shared" ca="1" si="48"/>
        <v>1.2269270000000001</v>
      </c>
      <c r="R79" s="20">
        <f t="shared" si="49"/>
        <v>0</v>
      </c>
      <c r="S79" s="14">
        <f t="shared" si="59"/>
        <v>0</v>
      </c>
      <c r="T79" s="4" t="str">
        <f t="shared" si="60"/>
        <v>J=</v>
      </c>
      <c r="U79" s="29">
        <f t="shared" si="61"/>
        <v>45015</v>
      </c>
      <c r="V79" s="3"/>
      <c r="W79" s="4"/>
      <c r="X79" s="110"/>
      <c r="Y79" s="92"/>
      <c r="Z79" s="113"/>
      <c r="AA79" s="93"/>
      <c r="AB79" s="113"/>
      <c r="AC79" s="113"/>
      <c r="AD79" s="111"/>
      <c r="AE79" s="113"/>
      <c r="AF79" s="110"/>
      <c r="AG79" s="112"/>
      <c r="AH79" s="9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</row>
    <row r="80" spans="1:154" x14ac:dyDescent="0.15">
      <c r="A80" s="88">
        <f t="shared" si="62"/>
        <v>44992</v>
      </c>
      <c r="B80" s="89">
        <f t="shared" ca="1" si="63"/>
        <v>1001.84094899</v>
      </c>
      <c r="C80" s="14">
        <f t="shared" si="50"/>
        <v>1000</v>
      </c>
      <c r="D80" s="62">
        <f t="shared" si="51"/>
        <v>44987</v>
      </c>
      <c r="E80" s="60">
        <f ca="1">IF(D80&lt;$B$1,VLOOKUP(D80,[1]DI!$A$4:$B$15000,2,FALSE),0)</f>
        <v>0.13650000000000001</v>
      </c>
      <c r="F80" s="14">
        <f t="shared" ca="1" si="52"/>
        <v>1.00050788</v>
      </c>
      <c r="G80" s="91">
        <f t="shared" ref="G80:G143" ca="1" si="65">ROUND(F79*G79,16)</f>
        <v>1.0351300520075599</v>
      </c>
      <c r="H80" s="91">
        <f t="shared" ca="1" si="53"/>
        <v>1.0335544871217699</v>
      </c>
      <c r="I80" s="14">
        <f t="shared" ca="1" si="64"/>
        <v>1.00152441</v>
      </c>
      <c r="J80" s="13">
        <f t="shared" si="54"/>
        <v>2.69E-2</v>
      </c>
      <c r="K80" s="29">
        <f t="shared" si="55"/>
        <v>44987</v>
      </c>
      <c r="L80" s="2">
        <f t="shared" si="56"/>
        <v>3</v>
      </c>
      <c r="M80" s="17">
        <f t="shared" si="57"/>
        <v>3</v>
      </c>
      <c r="N80" s="12">
        <f t="shared" si="46"/>
        <v>1.000316057</v>
      </c>
      <c r="O80" s="12">
        <f t="shared" ca="1" si="47"/>
        <v>1.001840949</v>
      </c>
      <c r="P80" s="17">
        <f t="shared" si="58"/>
        <v>0</v>
      </c>
      <c r="Q80" s="14">
        <f t="shared" ca="1" si="48"/>
        <v>1.84094899</v>
      </c>
      <c r="R80" s="20">
        <f t="shared" si="49"/>
        <v>0</v>
      </c>
      <c r="S80" s="14">
        <f t="shared" si="59"/>
        <v>0</v>
      </c>
      <c r="T80" s="4" t="str">
        <f t="shared" si="60"/>
        <v>J=</v>
      </c>
      <c r="U80" s="29">
        <f t="shared" si="61"/>
        <v>45015</v>
      </c>
      <c r="V80" s="3"/>
      <c r="W80" s="4"/>
      <c r="X80" s="110"/>
      <c r="Y80" s="92"/>
      <c r="Z80" s="113"/>
      <c r="AA80" s="93"/>
      <c r="AB80" s="113"/>
      <c r="AC80" s="113"/>
      <c r="AD80" s="111"/>
      <c r="AE80" s="113"/>
      <c r="AF80" s="110"/>
      <c r="AG80" s="112"/>
      <c r="AH80" s="9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</row>
    <row r="81" spans="1:154" x14ac:dyDescent="0.15">
      <c r="A81" s="88">
        <f t="shared" si="62"/>
        <v>44993</v>
      </c>
      <c r="B81" s="89">
        <f t="shared" ca="1" si="63"/>
        <v>1002.45535799</v>
      </c>
      <c r="C81" s="14">
        <f t="shared" si="50"/>
        <v>1000</v>
      </c>
      <c r="D81" s="62">
        <f t="shared" si="51"/>
        <v>44988</v>
      </c>
      <c r="E81" s="60">
        <f ca="1">IF(D81&lt;$B$1,VLOOKUP(D81,[1]DI!$A$4:$B$15000,2,FALSE),0)</f>
        <v>0.13650000000000001</v>
      </c>
      <c r="F81" s="14">
        <f t="shared" ca="1" si="52"/>
        <v>1.00050788</v>
      </c>
      <c r="G81" s="91">
        <f t="shared" ca="1" si="65"/>
        <v>1.03565577385837</v>
      </c>
      <c r="H81" s="91">
        <f t="shared" ca="1" si="53"/>
        <v>1.0335544871217699</v>
      </c>
      <c r="I81" s="14">
        <f t="shared" ca="1" si="64"/>
        <v>1.00203307</v>
      </c>
      <c r="J81" s="13">
        <f t="shared" si="54"/>
        <v>2.69E-2</v>
      </c>
      <c r="K81" s="29">
        <f t="shared" si="55"/>
        <v>44987</v>
      </c>
      <c r="L81" s="2">
        <f t="shared" si="56"/>
        <v>4</v>
      </c>
      <c r="M81" s="17">
        <f t="shared" si="57"/>
        <v>4</v>
      </c>
      <c r="N81" s="12">
        <f t="shared" si="46"/>
        <v>1.0004214309999999</v>
      </c>
      <c r="O81" s="12">
        <f t="shared" ca="1" si="47"/>
        <v>1.002455358</v>
      </c>
      <c r="P81" s="17">
        <f t="shared" si="58"/>
        <v>0</v>
      </c>
      <c r="Q81" s="14">
        <f t="shared" ca="1" si="48"/>
        <v>2.45535799</v>
      </c>
      <c r="R81" s="20">
        <f t="shared" si="49"/>
        <v>0</v>
      </c>
      <c r="S81" s="14">
        <f t="shared" si="59"/>
        <v>0</v>
      </c>
      <c r="T81" s="4" t="str">
        <f t="shared" si="60"/>
        <v>J=</v>
      </c>
      <c r="U81" s="29">
        <f t="shared" si="61"/>
        <v>45015</v>
      </c>
      <c r="V81" s="3"/>
      <c r="W81" s="4"/>
      <c r="X81" s="110"/>
      <c r="Y81" s="92"/>
      <c r="Z81" s="113"/>
      <c r="AA81" s="93"/>
      <c r="AB81" s="113"/>
      <c r="AC81" s="113"/>
      <c r="AD81" s="111"/>
      <c r="AE81" s="113"/>
      <c r="AF81" s="110"/>
      <c r="AG81" s="112"/>
      <c r="AH81" s="9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</row>
    <row r="82" spans="1:154" x14ac:dyDescent="0.15">
      <c r="A82" s="88">
        <f t="shared" si="62"/>
        <v>44994</v>
      </c>
      <c r="B82" s="89">
        <f t="shared" ca="1" si="63"/>
        <v>1003.07013499</v>
      </c>
      <c r="C82" s="14">
        <f t="shared" si="50"/>
        <v>1000</v>
      </c>
      <c r="D82" s="62">
        <f t="shared" si="51"/>
        <v>44991</v>
      </c>
      <c r="E82" s="60">
        <f ca="1">IF(D82&lt;$B$1,VLOOKUP(D82,[1]DI!$A$4:$B$15000,2,FALSE),0)</f>
        <v>0.13650000000000001</v>
      </c>
      <c r="F82" s="14">
        <f t="shared" ca="1" si="52"/>
        <v>1.00050788</v>
      </c>
      <c r="G82" s="91">
        <f t="shared" ca="1" si="65"/>
        <v>1.0361817627128</v>
      </c>
      <c r="H82" s="91">
        <f t="shared" ca="1" si="53"/>
        <v>1.0335544871217699</v>
      </c>
      <c r="I82" s="14">
        <f t="shared" ca="1" si="64"/>
        <v>1.0025419799999999</v>
      </c>
      <c r="J82" s="13">
        <f t="shared" si="54"/>
        <v>2.69E-2</v>
      </c>
      <c r="K82" s="29">
        <f t="shared" si="55"/>
        <v>44987</v>
      </c>
      <c r="L82" s="2">
        <f t="shared" si="56"/>
        <v>5</v>
      </c>
      <c r="M82" s="17">
        <f t="shared" si="57"/>
        <v>5</v>
      </c>
      <c r="N82" s="12">
        <f t="shared" si="46"/>
        <v>1.000526816</v>
      </c>
      <c r="O82" s="12">
        <f t="shared" ca="1" si="47"/>
        <v>1.003070135</v>
      </c>
      <c r="P82" s="17">
        <f t="shared" si="58"/>
        <v>0</v>
      </c>
      <c r="Q82" s="14">
        <f t="shared" ca="1" si="48"/>
        <v>3.0701349900000001</v>
      </c>
      <c r="R82" s="20">
        <f t="shared" si="49"/>
        <v>0</v>
      </c>
      <c r="S82" s="14">
        <f t="shared" si="59"/>
        <v>0</v>
      </c>
      <c r="T82" s="4" t="str">
        <f t="shared" si="60"/>
        <v>J=</v>
      </c>
      <c r="U82" s="29">
        <f t="shared" si="61"/>
        <v>45015</v>
      </c>
      <c r="V82" s="3"/>
      <c r="W82" s="4"/>
      <c r="X82" s="110"/>
      <c r="Y82" s="92"/>
      <c r="Z82" s="113"/>
      <c r="AA82" s="93"/>
      <c r="AB82" s="113"/>
      <c r="AC82" s="113"/>
      <c r="AD82" s="111"/>
      <c r="AE82" s="113"/>
      <c r="AF82" s="110"/>
      <c r="AG82" s="112"/>
      <c r="AH82" s="9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</row>
    <row r="83" spans="1:154" x14ac:dyDescent="0.15">
      <c r="A83" s="88">
        <f t="shared" si="62"/>
        <v>44995</v>
      </c>
      <c r="B83" s="89">
        <f t="shared" ca="1" si="63"/>
        <v>1003.68529199</v>
      </c>
      <c r="C83" s="14">
        <f t="shared" si="50"/>
        <v>1000</v>
      </c>
      <c r="D83" s="62">
        <f t="shared" si="51"/>
        <v>44992</v>
      </c>
      <c r="E83" s="60">
        <f ca="1">IF(D83&lt;$B$1,VLOOKUP(D83,[1]DI!$A$4:$B$15000,2,FALSE),0)</f>
        <v>0.13650000000000001</v>
      </c>
      <c r="F83" s="14">
        <f t="shared" ca="1" si="52"/>
        <v>1.00050788</v>
      </c>
      <c r="G83" s="91">
        <f t="shared" ca="1" si="65"/>
        <v>1.0367080187064499</v>
      </c>
      <c r="H83" s="91">
        <f t="shared" ca="1" si="53"/>
        <v>1.0335544871217699</v>
      </c>
      <c r="I83" s="14">
        <f t="shared" ca="1" si="64"/>
        <v>1.0030511499999999</v>
      </c>
      <c r="J83" s="13">
        <f t="shared" si="54"/>
        <v>2.69E-2</v>
      </c>
      <c r="K83" s="29">
        <f t="shared" si="55"/>
        <v>44987</v>
      </c>
      <c r="L83" s="2">
        <f t="shared" si="56"/>
        <v>6</v>
      </c>
      <c r="M83" s="17">
        <f t="shared" si="57"/>
        <v>6</v>
      </c>
      <c r="N83" s="12">
        <f t="shared" si="46"/>
        <v>1.000632213</v>
      </c>
      <c r="O83" s="12">
        <f t="shared" ca="1" si="47"/>
        <v>1.0036852919999999</v>
      </c>
      <c r="P83" s="17">
        <f t="shared" si="58"/>
        <v>0</v>
      </c>
      <c r="Q83" s="14">
        <f t="shared" ca="1" si="48"/>
        <v>3.6852919900000001</v>
      </c>
      <c r="R83" s="20">
        <f t="shared" si="49"/>
        <v>0</v>
      </c>
      <c r="S83" s="14">
        <f t="shared" si="59"/>
        <v>0</v>
      </c>
      <c r="T83" s="4" t="str">
        <f t="shared" si="60"/>
        <v>J=</v>
      </c>
      <c r="U83" s="29">
        <f t="shared" si="61"/>
        <v>45015</v>
      </c>
      <c r="V83" s="3"/>
      <c r="W83" s="4"/>
      <c r="X83" s="110"/>
      <c r="Y83" s="92"/>
      <c r="Z83" s="113"/>
      <c r="AA83" s="93"/>
      <c r="AB83" s="113"/>
      <c r="AC83" s="113"/>
      <c r="AD83" s="111"/>
      <c r="AE83" s="113"/>
      <c r="AF83" s="110"/>
      <c r="AG83" s="112"/>
      <c r="AH83" s="9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</row>
    <row r="84" spans="1:154" x14ac:dyDescent="0.15">
      <c r="A84" s="88">
        <f t="shared" si="62"/>
        <v>44998</v>
      </c>
      <c r="B84" s="89">
        <f t="shared" ca="1" si="63"/>
        <v>1004.300827</v>
      </c>
      <c r="C84" s="14">
        <f t="shared" si="50"/>
        <v>1000</v>
      </c>
      <c r="D84" s="62">
        <f t="shared" si="51"/>
        <v>44993</v>
      </c>
      <c r="E84" s="60">
        <f ca="1">IF(D84&lt;$B$1,VLOOKUP(D84,[1]DI!$A$4:$B$15000,2,FALSE),0)</f>
        <v>0.13650000000000001</v>
      </c>
      <c r="F84" s="14">
        <f t="shared" ca="1" si="52"/>
        <v>1.00050788</v>
      </c>
      <c r="G84" s="91">
        <f t="shared" ca="1" si="65"/>
        <v>1.03723454197499</v>
      </c>
      <c r="H84" s="91">
        <f t="shared" ca="1" si="53"/>
        <v>1.0335544871217699</v>
      </c>
      <c r="I84" s="14">
        <f t="shared" ca="1" si="64"/>
        <v>1.00356058</v>
      </c>
      <c r="J84" s="13">
        <f t="shared" si="54"/>
        <v>2.69E-2</v>
      </c>
      <c r="K84" s="29">
        <f t="shared" si="55"/>
        <v>44987</v>
      </c>
      <c r="L84" s="2">
        <f t="shared" si="56"/>
        <v>7</v>
      </c>
      <c r="M84" s="17">
        <f t="shared" si="57"/>
        <v>7</v>
      </c>
      <c r="N84" s="12">
        <f t="shared" si="46"/>
        <v>1.0007376210000001</v>
      </c>
      <c r="O84" s="12">
        <f t="shared" ca="1" si="47"/>
        <v>1.004300827</v>
      </c>
      <c r="P84" s="17">
        <f t="shared" si="58"/>
        <v>0</v>
      </c>
      <c r="Q84" s="14">
        <f t="shared" ca="1" si="48"/>
        <v>4.300827</v>
      </c>
      <c r="R84" s="20">
        <f t="shared" si="49"/>
        <v>0</v>
      </c>
      <c r="S84" s="14">
        <f t="shared" si="59"/>
        <v>0</v>
      </c>
      <c r="T84" s="4" t="str">
        <f t="shared" si="60"/>
        <v>J=</v>
      </c>
      <c r="U84" s="29">
        <f t="shared" si="61"/>
        <v>45015</v>
      </c>
      <c r="V84" s="3"/>
      <c r="W84" s="4"/>
      <c r="X84" s="110"/>
      <c r="Y84" s="92"/>
      <c r="Z84" s="113"/>
      <c r="AA84" s="93"/>
      <c r="AB84" s="113"/>
      <c r="AC84" s="113"/>
      <c r="AD84" s="111"/>
      <c r="AE84" s="113"/>
      <c r="AF84" s="110"/>
      <c r="AG84" s="112"/>
      <c r="AH84" s="9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</row>
    <row r="85" spans="1:154" x14ac:dyDescent="0.15">
      <c r="A85" s="88">
        <f t="shared" si="62"/>
        <v>44999</v>
      </c>
      <c r="B85" s="89">
        <f t="shared" ca="1" si="63"/>
        <v>1004.91674</v>
      </c>
      <c r="C85" s="14">
        <f t="shared" si="50"/>
        <v>1000</v>
      </c>
      <c r="D85" s="62">
        <f t="shared" si="51"/>
        <v>44994</v>
      </c>
      <c r="E85" s="60">
        <f ca="1">IF(D85&lt;$B$1,VLOOKUP(D85,[1]DI!$A$4:$B$15000,2,FALSE),0)</f>
        <v>0.13650000000000001</v>
      </c>
      <c r="F85" s="14">
        <f t="shared" ca="1" si="52"/>
        <v>1.00050788</v>
      </c>
      <c r="G85" s="91">
        <f t="shared" ca="1" si="65"/>
        <v>1.0377613326541699</v>
      </c>
      <c r="H85" s="91">
        <f t="shared" ca="1" si="53"/>
        <v>1.0335544871217699</v>
      </c>
      <c r="I85" s="14">
        <f t="shared" ca="1" si="64"/>
        <v>1.0040702699999999</v>
      </c>
      <c r="J85" s="13">
        <f t="shared" si="54"/>
        <v>2.69E-2</v>
      </c>
      <c r="K85" s="29">
        <f t="shared" si="55"/>
        <v>44987</v>
      </c>
      <c r="L85" s="2">
        <f t="shared" si="56"/>
        <v>8</v>
      </c>
      <c r="M85" s="17">
        <f t="shared" si="57"/>
        <v>8</v>
      </c>
      <c r="N85" s="12">
        <f t="shared" si="46"/>
        <v>1.000843039</v>
      </c>
      <c r="O85" s="12">
        <f t="shared" ca="1" si="47"/>
        <v>1.0049167400000001</v>
      </c>
      <c r="P85" s="17">
        <f t="shared" si="58"/>
        <v>0</v>
      </c>
      <c r="Q85" s="14">
        <f t="shared" ca="1" si="48"/>
        <v>4.9167399999999999</v>
      </c>
      <c r="R85" s="20">
        <f t="shared" si="49"/>
        <v>0</v>
      </c>
      <c r="S85" s="14">
        <f t="shared" si="59"/>
        <v>0</v>
      </c>
      <c r="T85" s="4" t="str">
        <f t="shared" si="60"/>
        <v>J=</v>
      </c>
      <c r="U85" s="29">
        <f t="shared" si="61"/>
        <v>45015</v>
      </c>
      <c r="V85" s="3"/>
      <c r="W85" s="4"/>
      <c r="X85" s="110"/>
      <c r="Y85" s="92"/>
      <c r="Z85" s="113"/>
      <c r="AA85" s="93"/>
      <c r="AB85" s="113"/>
      <c r="AC85" s="113"/>
      <c r="AD85" s="111"/>
      <c r="AE85" s="113"/>
      <c r="AF85" s="110"/>
      <c r="AG85" s="112"/>
      <c r="AH85" s="9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</row>
    <row r="86" spans="1:154" x14ac:dyDescent="0.15">
      <c r="A86" s="88">
        <f t="shared" si="62"/>
        <v>45000</v>
      </c>
      <c r="B86" s="89">
        <f t="shared" ca="1" si="63"/>
        <v>1005.533033</v>
      </c>
      <c r="C86" s="14">
        <f t="shared" si="50"/>
        <v>1000</v>
      </c>
      <c r="D86" s="62">
        <f t="shared" si="51"/>
        <v>44995</v>
      </c>
      <c r="E86" s="60">
        <f ca="1">IF(D86&lt;$B$1,VLOOKUP(D86,[1]DI!$A$4:$B$15000,2,FALSE),0)</f>
        <v>0.13650000000000001</v>
      </c>
      <c r="F86" s="14">
        <f t="shared" ca="1" si="52"/>
        <v>1.00050788</v>
      </c>
      <c r="G86" s="91">
        <f t="shared" ca="1" si="65"/>
        <v>1.0382883908798</v>
      </c>
      <c r="H86" s="91">
        <f t="shared" ca="1" si="53"/>
        <v>1.0335544871217699</v>
      </c>
      <c r="I86" s="14">
        <f t="shared" ca="1" si="64"/>
        <v>1.00458022</v>
      </c>
      <c r="J86" s="13">
        <f t="shared" si="54"/>
        <v>2.69E-2</v>
      </c>
      <c r="K86" s="29">
        <f t="shared" si="55"/>
        <v>44987</v>
      </c>
      <c r="L86" s="2">
        <f t="shared" si="56"/>
        <v>9</v>
      </c>
      <c r="M86" s="17">
        <f t="shared" si="57"/>
        <v>9</v>
      </c>
      <c r="N86" s="12">
        <f t="shared" si="46"/>
        <v>1.0009484689999999</v>
      </c>
      <c r="O86" s="12">
        <f t="shared" ca="1" si="47"/>
        <v>1.0055330330000001</v>
      </c>
      <c r="P86" s="17">
        <f t="shared" si="58"/>
        <v>0</v>
      </c>
      <c r="Q86" s="14">
        <f t="shared" ca="1" si="48"/>
        <v>5.5330329999999996</v>
      </c>
      <c r="R86" s="20">
        <f t="shared" si="49"/>
        <v>0</v>
      </c>
      <c r="S86" s="14">
        <f t="shared" si="59"/>
        <v>0</v>
      </c>
      <c r="T86" s="4" t="str">
        <f t="shared" si="60"/>
        <v>J=</v>
      </c>
      <c r="U86" s="29">
        <f t="shared" si="61"/>
        <v>45015</v>
      </c>
      <c r="V86" s="3"/>
      <c r="W86" s="4"/>
      <c r="X86" s="110"/>
      <c r="Y86" s="92"/>
      <c r="Z86" s="113"/>
      <c r="AA86" s="93"/>
      <c r="AB86" s="113"/>
      <c r="AC86" s="113"/>
      <c r="AD86" s="111"/>
      <c r="AE86" s="113"/>
      <c r="AF86" s="110"/>
      <c r="AG86" s="112"/>
      <c r="AH86" s="9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</row>
    <row r="87" spans="1:154" x14ac:dyDescent="0.15">
      <c r="A87" s="88">
        <f t="shared" si="62"/>
        <v>45001</v>
      </c>
      <c r="B87" s="89">
        <f t="shared" ca="1" si="63"/>
        <v>1006.1496949899999</v>
      </c>
      <c r="C87" s="14">
        <f t="shared" si="50"/>
        <v>1000</v>
      </c>
      <c r="D87" s="62">
        <f t="shared" si="51"/>
        <v>44998</v>
      </c>
      <c r="E87" s="60">
        <f ca="1">IF(D87&lt;$B$1,VLOOKUP(D87,[1]DI!$A$4:$B$15000,2,FALSE),0)</f>
        <v>0.13650000000000001</v>
      </c>
      <c r="F87" s="14">
        <f t="shared" ca="1" si="52"/>
        <v>1.00050788</v>
      </c>
      <c r="G87" s="91">
        <f t="shared" ca="1" si="65"/>
        <v>1.0388157167877601</v>
      </c>
      <c r="H87" s="91">
        <f t="shared" ca="1" si="53"/>
        <v>1.0335544871217699</v>
      </c>
      <c r="I87" s="14">
        <f t="shared" ca="1" si="64"/>
        <v>1.0050904199999999</v>
      </c>
      <c r="J87" s="13">
        <f t="shared" si="54"/>
        <v>2.69E-2</v>
      </c>
      <c r="K87" s="29">
        <f t="shared" si="55"/>
        <v>44987</v>
      </c>
      <c r="L87" s="2">
        <f t="shared" si="56"/>
        <v>10</v>
      </c>
      <c r="M87" s="17">
        <f t="shared" si="57"/>
        <v>10</v>
      </c>
      <c r="N87" s="12">
        <f t="shared" si="46"/>
        <v>1.00105391</v>
      </c>
      <c r="O87" s="12">
        <f t="shared" ca="1" si="47"/>
        <v>1.006149695</v>
      </c>
      <c r="P87" s="17">
        <f t="shared" si="58"/>
        <v>0</v>
      </c>
      <c r="Q87" s="14">
        <f t="shared" ca="1" si="48"/>
        <v>6.1496949900000004</v>
      </c>
      <c r="R87" s="20">
        <f t="shared" si="49"/>
        <v>0</v>
      </c>
      <c r="S87" s="14">
        <f t="shared" si="59"/>
        <v>0</v>
      </c>
      <c r="T87" s="4" t="str">
        <f t="shared" si="60"/>
        <v>J=</v>
      </c>
      <c r="U87" s="29">
        <f t="shared" si="61"/>
        <v>45015</v>
      </c>
      <c r="V87" s="3"/>
      <c r="W87" s="4"/>
      <c r="X87" s="110"/>
      <c r="Y87" s="92"/>
      <c r="Z87" s="113"/>
      <c r="AA87" s="93"/>
      <c r="AB87" s="113"/>
      <c r="AC87" s="113"/>
      <c r="AD87" s="111"/>
      <c r="AE87" s="113"/>
      <c r="AF87" s="110"/>
      <c r="AG87" s="112"/>
      <c r="AH87" s="9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</row>
    <row r="88" spans="1:154" x14ac:dyDescent="0.15">
      <c r="A88" s="88">
        <f t="shared" si="62"/>
        <v>45002</v>
      </c>
      <c r="B88" s="89">
        <f t="shared" ca="1" si="63"/>
        <v>1006.76674499</v>
      </c>
      <c r="C88" s="14">
        <f t="shared" si="50"/>
        <v>1000</v>
      </c>
      <c r="D88" s="62">
        <f t="shared" si="51"/>
        <v>44999</v>
      </c>
      <c r="E88" s="60">
        <f ca="1">IF(D88&lt;$B$1,VLOOKUP(D88,[1]DI!$A$4:$B$15000,2,FALSE),0)</f>
        <v>0.13650000000000001</v>
      </c>
      <c r="F88" s="14">
        <f t="shared" ca="1" si="52"/>
        <v>1.00050788</v>
      </c>
      <c r="G88" s="91">
        <f t="shared" ca="1" si="65"/>
        <v>1.039343310514</v>
      </c>
      <c r="H88" s="91">
        <f t="shared" ca="1" si="53"/>
        <v>1.0335544871217699</v>
      </c>
      <c r="I88" s="14">
        <f t="shared" ca="1" si="64"/>
        <v>1.00560089</v>
      </c>
      <c r="J88" s="13">
        <f t="shared" si="54"/>
        <v>2.69E-2</v>
      </c>
      <c r="K88" s="29">
        <f t="shared" si="55"/>
        <v>44987</v>
      </c>
      <c r="L88" s="2">
        <f t="shared" si="56"/>
        <v>11</v>
      </c>
      <c r="M88" s="17">
        <f t="shared" si="57"/>
        <v>11</v>
      </c>
      <c r="N88" s="12">
        <f t="shared" si="46"/>
        <v>1.0011593620000001</v>
      </c>
      <c r="O88" s="12">
        <f t="shared" ca="1" si="47"/>
        <v>1.006766745</v>
      </c>
      <c r="P88" s="17">
        <f t="shared" si="58"/>
        <v>0</v>
      </c>
      <c r="Q88" s="14">
        <f t="shared" ca="1" si="48"/>
        <v>6.7667449900000003</v>
      </c>
      <c r="R88" s="20">
        <f t="shared" si="49"/>
        <v>0</v>
      </c>
      <c r="S88" s="14">
        <f t="shared" si="59"/>
        <v>0</v>
      </c>
      <c r="T88" s="4" t="str">
        <f t="shared" si="60"/>
        <v>J=</v>
      </c>
      <c r="U88" s="29">
        <f t="shared" si="61"/>
        <v>45015</v>
      </c>
      <c r="V88" s="3"/>
      <c r="W88" s="4"/>
      <c r="X88" s="110"/>
      <c r="Y88" s="92"/>
      <c r="Z88" s="113"/>
      <c r="AA88" s="93"/>
      <c r="AB88" s="113"/>
      <c r="AC88" s="113"/>
      <c r="AD88" s="111"/>
      <c r="AE88" s="113"/>
      <c r="AF88" s="110"/>
      <c r="AG88" s="112"/>
      <c r="AH88" s="9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</row>
    <row r="89" spans="1:154" x14ac:dyDescent="0.15">
      <c r="A89" s="88">
        <f t="shared" si="62"/>
        <v>45005</v>
      </c>
      <c r="B89" s="89">
        <f t="shared" ca="1" si="63"/>
        <v>1007.3841660000001</v>
      </c>
      <c r="C89" s="14">
        <f t="shared" si="50"/>
        <v>1000</v>
      </c>
      <c r="D89" s="62">
        <f t="shared" si="51"/>
        <v>45000</v>
      </c>
      <c r="E89" s="60">
        <f ca="1">IF(D89&lt;$B$1,VLOOKUP(D89,[1]DI!$A$4:$B$15000,2,FALSE),0)</f>
        <v>0.13650000000000001</v>
      </c>
      <c r="F89" s="14">
        <f t="shared" ca="1" si="52"/>
        <v>1.00050788</v>
      </c>
      <c r="G89" s="91">
        <f t="shared" ca="1" si="65"/>
        <v>1.0398711721945399</v>
      </c>
      <c r="H89" s="91">
        <f t="shared" ca="1" si="53"/>
        <v>1.0335544871217699</v>
      </c>
      <c r="I89" s="14">
        <f t="shared" ca="1" si="64"/>
        <v>1.00611161</v>
      </c>
      <c r="J89" s="13">
        <f t="shared" si="54"/>
        <v>2.69E-2</v>
      </c>
      <c r="K89" s="29">
        <f t="shared" si="55"/>
        <v>44987</v>
      </c>
      <c r="L89" s="2">
        <f t="shared" si="56"/>
        <v>12</v>
      </c>
      <c r="M89" s="17">
        <f t="shared" si="57"/>
        <v>12</v>
      </c>
      <c r="N89" s="12">
        <f t="shared" si="46"/>
        <v>1.0012648260000001</v>
      </c>
      <c r="O89" s="12">
        <f t="shared" ca="1" si="47"/>
        <v>1.007384166</v>
      </c>
      <c r="P89" s="17">
        <f t="shared" si="58"/>
        <v>0</v>
      </c>
      <c r="Q89" s="14">
        <f t="shared" ca="1" si="48"/>
        <v>7.3841659999999996</v>
      </c>
      <c r="R89" s="20">
        <f t="shared" si="49"/>
        <v>0</v>
      </c>
      <c r="S89" s="14">
        <f t="shared" si="59"/>
        <v>0</v>
      </c>
      <c r="T89" s="4" t="str">
        <f t="shared" si="60"/>
        <v>J=</v>
      </c>
      <c r="U89" s="29">
        <f t="shared" si="61"/>
        <v>45015</v>
      </c>
      <c r="V89" s="3"/>
      <c r="W89" s="4"/>
      <c r="X89" s="110"/>
      <c r="Y89" s="92"/>
      <c r="Z89" s="113"/>
      <c r="AA89" s="93"/>
      <c r="AB89" s="113"/>
      <c r="AC89" s="113"/>
      <c r="AD89" s="111"/>
      <c r="AE89" s="113"/>
      <c r="AF89" s="110"/>
      <c r="AG89" s="112"/>
      <c r="AH89" s="9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</row>
    <row r="90" spans="1:154" x14ac:dyDescent="0.15">
      <c r="A90" s="88">
        <f t="shared" si="62"/>
        <v>45006</v>
      </c>
      <c r="B90" s="89">
        <f t="shared" ca="1" si="63"/>
        <v>1008.00197499</v>
      </c>
      <c r="C90" s="14">
        <f t="shared" si="50"/>
        <v>1000</v>
      </c>
      <c r="D90" s="62">
        <f t="shared" si="51"/>
        <v>45001</v>
      </c>
      <c r="E90" s="60">
        <f ca="1">IF(D90&lt;$B$1,VLOOKUP(D90,[1]DI!$A$4:$B$15000,2,FALSE),0)</f>
        <v>0.13650000000000001</v>
      </c>
      <c r="F90" s="14">
        <f t="shared" ca="1" si="52"/>
        <v>1.00050788</v>
      </c>
      <c r="G90" s="91">
        <f t="shared" ca="1" si="65"/>
        <v>1.04039930196547</v>
      </c>
      <c r="H90" s="91">
        <f t="shared" ca="1" si="53"/>
        <v>1.0335544871217699</v>
      </c>
      <c r="I90" s="14">
        <f t="shared" ca="1" si="64"/>
        <v>1.0066226</v>
      </c>
      <c r="J90" s="13">
        <f t="shared" si="54"/>
        <v>2.69E-2</v>
      </c>
      <c r="K90" s="29">
        <f t="shared" si="55"/>
        <v>44987</v>
      </c>
      <c r="L90" s="2">
        <f t="shared" si="56"/>
        <v>13</v>
      </c>
      <c r="M90" s="17">
        <f t="shared" si="57"/>
        <v>13</v>
      </c>
      <c r="N90" s="12">
        <f t="shared" si="46"/>
        <v>1.0013703</v>
      </c>
      <c r="O90" s="12">
        <f t="shared" ca="1" si="47"/>
        <v>1.008001975</v>
      </c>
      <c r="P90" s="17">
        <f t="shared" si="58"/>
        <v>0</v>
      </c>
      <c r="Q90" s="14">
        <f t="shared" ca="1" si="48"/>
        <v>8.0019749900000008</v>
      </c>
      <c r="R90" s="20">
        <f t="shared" si="49"/>
        <v>0</v>
      </c>
      <c r="S90" s="14">
        <f t="shared" si="59"/>
        <v>0</v>
      </c>
      <c r="T90" s="4" t="str">
        <f t="shared" si="60"/>
        <v>J=</v>
      </c>
      <c r="U90" s="29">
        <f t="shared" si="61"/>
        <v>45015</v>
      </c>
      <c r="V90" s="3"/>
      <c r="W90" s="4"/>
      <c r="X90" s="110"/>
      <c r="Y90" s="92"/>
      <c r="Z90" s="113"/>
      <c r="AA90" s="93"/>
      <c r="AB90" s="113"/>
      <c r="AC90" s="113"/>
      <c r="AD90" s="111"/>
      <c r="AE90" s="113"/>
      <c r="AF90" s="110"/>
      <c r="AG90" s="112"/>
      <c r="AH90" s="9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</row>
    <row r="91" spans="1:154" x14ac:dyDescent="0.15">
      <c r="A91" s="88">
        <f t="shared" si="62"/>
        <v>45007</v>
      </c>
      <c r="B91" s="89">
        <f t="shared" ca="1" si="63"/>
        <v>1008.620153</v>
      </c>
      <c r="C91" s="14">
        <f t="shared" si="50"/>
        <v>1000</v>
      </c>
      <c r="D91" s="62">
        <f t="shared" si="51"/>
        <v>45002</v>
      </c>
      <c r="E91" s="60">
        <f ca="1">IF(D91&lt;$B$1,VLOOKUP(D91,[1]DI!$A$4:$B$15000,2,FALSE),0)</f>
        <v>0.13650000000000001</v>
      </c>
      <c r="F91" s="14">
        <f t="shared" ca="1" si="52"/>
        <v>1.00050788</v>
      </c>
      <c r="G91" s="91">
        <f t="shared" ca="1" si="65"/>
        <v>1.04092769996295</v>
      </c>
      <c r="H91" s="91">
        <f t="shared" ca="1" si="53"/>
        <v>1.0335544871217699</v>
      </c>
      <c r="I91" s="14">
        <f t="shared" ca="1" si="64"/>
        <v>1.0071338400000001</v>
      </c>
      <c r="J91" s="13">
        <f t="shared" si="54"/>
        <v>2.69E-2</v>
      </c>
      <c r="K91" s="29">
        <f t="shared" si="55"/>
        <v>44987</v>
      </c>
      <c r="L91" s="2">
        <f t="shared" si="56"/>
        <v>14</v>
      </c>
      <c r="M91" s="17">
        <f t="shared" si="57"/>
        <v>14</v>
      </c>
      <c r="N91" s="12">
        <f t="shared" si="46"/>
        <v>1.001475785</v>
      </c>
      <c r="O91" s="12">
        <f t="shared" ca="1" si="47"/>
        <v>1.0086201530000001</v>
      </c>
      <c r="P91" s="17">
        <f t="shared" si="58"/>
        <v>0</v>
      </c>
      <c r="Q91" s="14">
        <f t="shared" ca="1" si="48"/>
        <v>8.6201530000000002</v>
      </c>
      <c r="R91" s="20">
        <f t="shared" si="49"/>
        <v>0</v>
      </c>
      <c r="S91" s="14">
        <f t="shared" si="59"/>
        <v>0</v>
      </c>
      <c r="T91" s="4" t="str">
        <f t="shared" si="60"/>
        <v>J=</v>
      </c>
      <c r="U91" s="29">
        <f t="shared" si="61"/>
        <v>45015</v>
      </c>
      <c r="V91" s="3"/>
      <c r="W91" s="4"/>
      <c r="X91" s="110"/>
      <c r="Y91" s="92"/>
      <c r="Z91" s="113"/>
      <c r="AA91" s="93"/>
      <c r="AB91" s="113"/>
      <c r="AC91" s="113"/>
      <c r="AD91" s="111"/>
      <c r="AE91" s="113"/>
      <c r="AF91" s="110"/>
      <c r="AG91" s="112"/>
      <c r="AH91" s="9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</row>
    <row r="92" spans="1:154" x14ac:dyDescent="0.15">
      <c r="A92" s="88">
        <f t="shared" si="62"/>
        <v>45008</v>
      </c>
      <c r="B92" s="89">
        <f t="shared" ca="1" si="63"/>
        <v>1009.238711</v>
      </c>
      <c r="C92" s="14">
        <f t="shared" si="50"/>
        <v>1000</v>
      </c>
      <c r="D92" s="62">
        <f t="shared" si="51"/>
        <v>45005</v>
      </c>
      <c r="E92" s="60">
        <f ca="1">IF(D92&lt;$B$1,VLOOKUP(D92,[1]DI!$A$4:$B$15000,2,FALSE),0)</f>
        <v>0.13650000000000001</v>
      </c>
      <c r="F92" s="14">
        <f t="shared" ca="1" si="52"/>
        <v>1.00050788</v>
      </c>
      <c r="G92" s="91">
        <f t="shared" ca="1" si="65"/>
        <v>1.0414563663232099</v>
      </c>
      <c r="H92" s="91">
        <f t="shared" ca="1" si="53"/>
        <v>1.0335544871217699</v>
      </c>
      <c r="I92" s="14">
        <f t="shared" ca="1" si="64"/>
        <v>1.0076453400000001</v>
      </c>
      <c r="J92" s="13">
        <f t="shared" si="54"/>
        <v>2.69E-2</v>
      </c>
      <c r="K92" s="29">
        <f t="shared" si="55"/>
        <v>44987</v>
      </c>
      <c r="L92" s="2">
        <f t="shared" si="56"/>
        <v>15</v>
      </c>
      <c r="M92" s="17">
        <f t="shared" si="57"/>
        <v>15</v>
      </c>
      <c r="N92" s="12">
        <f t="shared" si="46"/>
        <v>1.0015812820000001</v>
      </c>
      <c r="O92" s="12">
        <f t="shared" ca="1" si="47"/>
        <v>1.0092387110000001</v>
      </c>
      <c r="P92" s="17">
        <f t="shared" si="58"/>
        <v>0</v>
      </c>
      <c r="Q92" s="14">
        <f t="shared" ca="1" si="48"/>
        <v>9.2387110000000003</v>
      </c>
      <c r="R92" s="20">
        <f t="shared" si="49"/>
        <v>0</v>
      </c>
      <c r="S92" s="14">
        <f t="shared" si="59"/>
        <v>0</v>
      </c>
      <c r="T92" s="4" t="str">
        <f t="shared" si="60"/>
        <v>J=</v>
      </c>
      <c r="U92" s="29">
        <f t="shared" si="61"/>
        <v>45015</v>
      </c>
      <c r="V92" s="3"/>
      <c r="W92" s="4"/>
      <c r="X92" s="110"/>
      <c r="Y92" s="92"/>
      <c r="Z92" s="113"/>
      <c r="AA92" s="93"/>
      <c r="AB92" s="113"/>
      <c r="AC92" s="113"/>
      <c r="AD92" s="111"/>
      <c r="AE92" s="113"/>
      <c r="AF92" s="110"/>
      <c r="AG92" s="112"/>
      <c r="AH92" s="9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</row>
    <row r="93" spans="1:154" x14ac:dyDescent="0.15">
      <c r="A93" s="88">
        <f t="shared" si="62"/>
        <v>45009</v>
      </c>
      <c r="B93" s="89">
        <f t="shared" ca="1" si="63"/>
        <v>1009.85765899</v>
      </c>
      <c r="C93" s="14">
        <f t="shared" si="50"/>
        <v>1000</v>
      </c>
      <c r="D93" s="62">
        <f t="shared" si="51"/>
        <v>45006</v>
      </c>
      <c r="E93" s="60">
        <f ca="1">IF(D93&lt;$B$1,VLOOKUP(D93,[1]DI!$A$4:$B$15000,2,FALSE),0)</f>
        <v>0.13650000000000001</v>
      </c>
      <c r="F93" s="14">
        <f t="shared" ca="1" si="52"/>
        <v>1.00050788</v>
      </c>
      <c r="G93" s="91">
        <f t="shared" ca="1" si="65"/>
        <v>1.04198530118254</v>
      </c>
      <c r="H93" s="91">
        <f t="shared" ca="1" si="53"/>
        <v>1.0335544871217699</v>
      </c>
      <c r="I93" s="14">
        <f t="shared" ca="1" si="64"/>
        <v>1.00815711</v>
      </c>
      <c r="J93" s="13">
        <f t="shared" si="54"/>
        <v>2.69E-2</v>
      </c>
      <c r="K93" s="29">
        <f t="shared" si="55"/>
        <v>44987</v>
      </c>
      <c r="L93" s="2">
        <f t="shared" si="56"/>
        <v>16</v>
      </c>
      <c r="M93" s="17">
        <f t="shared" si="57"/>
        <v>16</v>
      </c>
      <c r="N93" s="12">
        <f t="shared" si="46"/>
        <v>1.0016867899999999</v>
      </c>
      <c r="O93" s="12">
        <f t="shared" ca="1" si="47"/>
        <v>1.0098576589999999</v>
      </c>
      <c r="P93" s="17">
        <f t="shared" si="58"/>
        <v>0</v>
      </c>
      <c r="Q93" s="14">
        <f t="shared" ca="1" si="48"/>
        <v>9.8576589899999991</v>
      </c>
      <c r="R93" s="20">
        <f t="shared" si="49"/>
        <v>0</v>
      </c>
      <c r="S93" s="14">
        <f t="shared" si="59"/>
        <v>0</v>
      </c>
      <c r="T93" s="4" t="str">
        <f t="shared" si="60"/>
        <v>J=</v>
      </c>
      <c r="U93" s="29">
        <f t="shared" si="61"/>
        <v>45015</v>
      </c>
      <c r="V93" s="3"/>
      <c r="W93" s="4"/>
      <c r="X93" s="110"/>
      <c r="Y93" s="92"/>
      <c r="Z93" s="113"/>
      <c r="AA93" s="93"/>
      <c r="AB93" s="113"/>
      <c r="AC93" s="113"/>
      <c r="AD93" s="111"/>
      <c r="AE93" s="113"/>
      <c r="AF93" s="110"/>
      <c r="AG93" s="112"/>
      <c r="AH93" s="9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</row>
    <row r="94" spans="1:154" x14ac:dyDescent="0.15">
      <c r="A94" s="88">
        <f t="shared" si="62"/>
        <v>45012</v>
      </c>
      <c r="B94" s="89">
        <f t="shared" ca="1" si="63"/>
        <v>1010.476976</v>
      </c>
      <c r="C94" s="14">
        <f t="shared" si="50"/>
        <v>1000</v>
      </c>
      <c r="D94" s="62">
        <f t="shared" si="51"/>
        <v>45007</v>
      </c>
      <c r="E94" s="60">
        <f ca="1">IF(D94&lt;$B$1,VLOOKUP(D94,[1]DI!$A$4:$B$15000,2,FALSE),0)</f>
        <v>0.13650000000000001</v>
      </c>
      <c r="F94" s="14">
        <f t="shared" ca="1" si="52"/>
        <v>1.00050788</v>
      </c>
      <c r="G94" s="91">
        <f t="shared" ca="1" si="65"/>
        <v>1.0425145046772999</v>
      </c>
      <c r="H94" s="91">
        <f t="shared" ca="1" si="53"/>
        <v>1.0335544871217699</v>
      </c>
      <c r="I94" s="14">
        <f t="shared" ca="1" si="64"/>
        <v>1.0086691299999999</v>
      </c>
      <c r="J94" s="13">
        <f t="shared" si="54"/>
        <v>2.69E-2</v>
      </c>
      <c r="K94" s="29">
        <f t="shared" si="55"/>
        <v>44987</v>
      </c>
      <c r="L94" s="2">
        <f t="shared" si="56"/>
        <v>17</v>
      </c>
      <c r="M94" s="17">
        <f t="shared" si="57"/>
        <v>17</v>
      </c>
      <c r="N94" s="12">
        <f t="shared" si="46"/>
        <v>1.001792308</v>
      </c>
      <c r="O94" s="12">
        <f t="shared" ca="1" si="47"/>
        <v>1.0104769760000001</v>
      </c>
      <c r="P94" s="17">
        <f t="shared" si="58"/>
        <v>0</v>
      </c>
      <c r="Q94" s="14">
        <f t="shared" ca="1" si="48"/>
        <v>10.476976000000001</v>
      </c>
      <c r="R94" s="20">
        <f t="shared" si="49"/>
        <v>0</v>
      </c>
      <c r="S94" s="14">
        <f t="shared" si="59"/>
        <v>0</v>
      </c>
      <c r="T94" s="4" t="str">
        <f t="shared" si="60"/>
        <v>J=</v>
      </c>
      <c r="U94" s="29">
        <f t="shared" si="61"/>
        <v>45015</v>
      </c>
      <c r="V94" s="3"/>
      <c r="W94" s="4"/>
      <c r="X94" s="110"/>
      <c r="Y94" s="92"/>
      <c r="Z94" s="113"/>
      <c r="AA94" s="93"/>
      <c r="AB94" s="113"/>
      <c r="AC94" s="113"/>
      <c r="AD94" s="111"/>
      <c r="AE94" s="113"/>
      <c r="AF94" s="110"/>
      <c r="AG94" s="112"/>
      <c r="AH94" s="9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</row>
    <row r="95" spans="1:154" x14ac:dyDescent="0.15">
      <c r="A95" s="88">
        <f t="shared" si="62"/>
        <v>45013</v>
      </c>
      <c r="B95" s="89">
        <f t="shared" ca="1" si="63"/>
        <v>1011.09667299</v>
      </c>
      <c r="C95" s="14">
        <f t="shared" si="50"/>
        <v>1000</v>
      </c>
      <c r="D95" s="62">
        <f t="shared" si="51"/>
        <v>45008</v>
      </c>
      <c r="E95" s="60">
        <f ca="1">IF(D95&lt;$B$1,VLOOKUP(D95,[1]DI!$A$4:$B$15000,2,FALSE),0)</f>
        <v>0.13650000000000001</v>
      </c>
      <c r="F95" s="14">
        <f t="shared" ca="1" si="52"/>
        <v>1.00050788</v>
      </c>
      <c r="G95" s="91">
        <f t="shared" ca="1" si="65"/>
        <v>1.0430439769439399</v>
      </c>
      <c r="H95" s="91">
        <f t="shared" ca="1" si="53"/>
        <v>1.0335544871217699</v>
      </c>
      <c r="I95" s="14">
        <f t="shared" ca="1" si="64"/>
        <v>1.0091814100000001</v>
      </c>
      <c r="J95" s="13">
        <f t="shared" si="54"/>
        <v>2.69E-2</v>
      </c>
      <c r="K95" s="29">
        <f t="shared" si="55"/>
        <v>44987</v>
      </c>
      <c r="L95" s="2">
        <f t="shared" si="56"/>
        <v>18</v>
      </c>
      <c r="M95" s="17">
        <f t="shared" si="57"/>
        <v>18</v>
      </c>
      <c r="N95" s="12">
        <f t="shared" si="46"/>
        <v>1.0018978380000001</v>
      </c>
      <c r="O95" s="12">
        <f t="shared" ca="1" si="47"/>
        <v>1.0110966729999999</v>
      </c>
      <c r="P95" s="17">
        <f t="shared" si="58"/>
        <v>0</v>
      </c>
      <c r="Q95" s="14">
        <f t="shared" ca="1" si="48"/>
        <v>11.09667299</v>
      </c>
      <c r="R95" s="20">
        <f t="shared" si="49"/>
        <v>0</v>
      </c>
      <c r="S95" s="14">
        <f t="shared" si="59"/>
        <v>0</v>
      </c>
      <c r="T95" s="4" t="str">
        <f t="shared" si="60"/>
        <v>J=</v>
      </c>
      <c r="U95" s="29">
        <f t="shared" si="61"/>
        <v>45015</v>
      </c>
      <c r="V95" s="3"/>
      <c r="W95" s="4"/>
      <c r="X95" s="110"/>
      <c r="Y95" s="92"/>
      <c r="Z95" s="113"/>
      <c r="AA95" s="93"/>
      <c r="AB95" s="113"/>
      <c r="AC95" s="113"/>
      <c r="AD95" s="111"/>
      <c r="AE95" s="113"/>
      <c r="AF95" s="110"/>
      <c r="AG95" s="112"/>
      <c r="AH95" s="9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</row>
    <row r="96" spans="1:154" x14ac:dyDescent="0.15">
      <c r="A96" s="88">
        <f t="shared" si="62"/>
        <v>45014</v>
      </c>
      <c r="B96" s="89">
        <f t="shared" ca="1" si="63"/>
        <v>1011.71676</v>
      </c>
      <c r="C96" s="14">
        <f t="shared" si="50"/>
        <v>1000</v>
      </c>
      <c r="D96" s="62">
        <f t="shared" si="51"/>
        <v>45009</v>
      </c>
      <c r="E96" s="60">
        <f ca="1">IF(D96&lt;$B$1,VLOOKUP(D96,[1]DI!$A$4:$B$15000,2,FALSE),0)</f>
        <v>0.13650000000000001</v>
      </c>
      <c r="F96" s="14">
        <f t="shared" ca="1" si="52"/>
        <v>1.00050788</v>
      </c>
      <c r="G96" s="91">
        <f t="shared" ca="1" si="65"/>
        <v>1.0435737181189499</v>
      </c>
      <c r="H96" s="91">
        <f t="shared" ca="1" si="53"/>
        <v>1.0335544871217699</v>
      </c>
      <c r="I96" s="14">
        <f t="shared" ca="1" si="64"/>
        <v>1.0096939599999999</v>
      </c>
      <c r="J96" s="13">
        <f t="shared" si="54"/>
        <v>2.69E-2</v>
      </c>
      <c r="K96" s="29">
        <f t="shared" si="55"/>
        <v>44987</v>
      </c>
      <c r="L96" s="2">
        <f t="shared" si="56"/>
        <v>19</v>
      </c>
      <c r="M96" s="17">
        <f t="shared" si="57"/>
        <v>19</v>
      </c>
      <c r="N96" s="12">
        <f t="shared" si="46"/>
        <v>1.002003379</v>
      </c>
      <c r="O96" s="12">
        <f t="shared" ca="1" si="47"/>
        <v>1.0117167600000001</v>
      </c>
      <c r="P96" s="17">
        <f t="shared" si="58"/>
        <v>0</v>
      </c>
      <c r="Q96" s="14">
        <f t="shared" ca="1" si="48"/>
        <v>11.716760000000001</v>
      </c>
      <c r="R96" s="20">
        <f t="shared" si="49"/>
        <v>0</v>
      </c>
      <c r="S96" s="14">
        <f t="shared" si="59"/>
        <v>0</v>
      </c>
      <c r="T96" s="4" t="str">
        <f t="shared" si="60"/>
        <v>J=</v>
      </c>
      <c r="U96" s="29">
        <f t="shared" si="61"/>
        <v>45015</v>
      </c>
      <c r="V96" s="3"/>
      <c r="W96" s="4"/>
      <c r="X96" s="110"/>
      <c r="Y96" s="92"/>
      <c r="Z96" s="113"/>
      <c r="AA96" s="93"/>
      <c r="AB96" s="113"/>
      <c r="AC96" s="113"/>
      <c r="AD96" s="111"/>
      <c r="AE96" s="113"/>
      <c r="AF96" s="110"/>
      <c r="AG96" s="112"/>
      <c r="AH96" s="9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</row>
    <row r="97" spans="1:154" x14ac:dyDescent="0.15">
      <c r="A97" s="88">
        <f t="shared" si="62"/>
        <v>45015</v>
      </c>
      <c r="B97" s="89">
        <f t="shared" ca="1" si="63"/>
        <v>1012.33721599</v>
      </c>
      <c r="C97" s="14">
        <f t="shared" si="50"/>
        <v>1000</v>
      </c>
      <c r="D97" s="62">
        <f t="shared" si="51"/>
        <v>45012</v>
      </c>
      <c r="E97" s="60">
        <f ca="1">IF(D97&lt;$B$1,VLOOKUP(D97,[1]DI!$A$4:$B$15000,2,FALSE),0)</f>
        <v>0.13650000000000001</v>
      </c>
      <c r="F97" s="14">
        <f t="shared" ca="1" si="52"/>
        <v>1.00050788</v>
      </c>
      <c r="G97" s="91">
        <f t="shared" ca="1" si="65"/>
        <v>1.0441037283389101</v>
      </c>
      <c r="H97" s="91">
        <f t="shared" ca="1" si="53"/>
        <v>1.0335544871217699</v>
      </c>
      <c r="I97" s="14">
        <f t="shared" ca="1" si="64"/>
        <v>1.01020676</v>
      </c>
      <c r="J97" s="13">
        <f t="shared" si="54"/>
        <v>2.69E-2</v>
      </c>
      <c r="K97" s="29">
        <f t="shared" si="55"/>
        <v>44987</v>
      </c>
      <c r="L97" s="2">
        <f t="shared" si="56"/>
        <v>20</v>
      </c>
      <c r="M97" s="17">
        <f t="shared" si="57"/>
        <v>20</v>
      </c>
      <c r="N97" s="12">
        <f t="shared" si="46"/>
        <v>1.002108931</v>
      </c>
      <c r="O97" s="12">
        <f t="shared" ca="1" si="47"/>
        <v>1.0123372159999999</v>
      </c>
      <c r="P97" s="17">
        <f t="shared" si="58"/>
        <v>4</v>
      </c>
      <c r="Q97" s="14">
        <f t="shared" ca="1" si="48"/>
        <v>12.337215990000001</v>
      </c>
      <c r="R97" s="20">
        <f t="shared" si="49"/>
        <v>0</v>
      </c>
      <c r="S97" s="14">
        <f t="shared" si="59"/>
        <v>0</v>
      </c>
      <c r="T97" s="4" t="str">
        <f t="shared" si="60"/>
        <v>J=</v>
      </c>
      <c r="U97" s="29">
        <f t="shared" si="61"/>
        <v>45015</v>
      </c>
      <c r="V97" s="3"/>
      <c r="W97" s="4"/>
      <c r="X97" s="110"/>
      <c r="Y97" s="92"/>
      <c r="Z97" s="113"/>
      <c r="AA97" s="93"/>
      <c r="AB97" s="113"/>
      <c r="AC97" s="113"/>
      <c r="AD97" s="111"/>
      <c r="AE97" s="113"/>
      <c r="AF97" s="110"/>
      <c r="AG97" s="112"/>
      <c r="AH97" s="9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</row>
    <row r="98" spans="1:154" x14ac:dyDescent="0.15">
      <c r="A98" s="88">
        <f t="shared" si="62"/>
        <v>45016</v>
      </c>
      <c r="B98" s="89">
        <f t="shared" ca="1" si="63"/>
        <v>1000.613275</v>
      </c>
      <c r="C98" s="14">
        <f t="shared" si="50"/>
        <v>1000</v>
      </c>
      <c r="D98" s="62">
        <f t="shared" si="51"/>
        <v>45013</v>
      </c>
      <c r="E98" s="60">
        <f ca="1">IF(D98&lt;$B$1,VLOOKUP(D98,[1]DI!$A$4:$B$15000,2,FALSE),0)</f>
        <v>0.13650000000000001</v>
      </c>
      <c r="F98" s="14">
        <f t="shared" ca="1" si="52"/>
        <v>1.00050788</v>
      </c>
      <c r="G98" s="91">
        <f t="shared" ca="1" si="65"/>
        <v>1.0446340077404599</v>
      </c>
      <c r="H98" s="91">
        <f t="shared" ca="1" si="53"/>
        <v>1.0441037283389101</v>
      </c>
      <c r="I98" s="14">
        <f t="shared" ca="1" si="64"/>
        <v>1.00050788</v>
      </c>
      <c r="J98" s="13">
        <f t="shared" si="54"/>
        <v>2.69E-2</v>
      </c>
      <c r="K98" s="29">
        <f t="shared" si="55"/>
        <v>45015</v>
      </c>
      <c r="L98" s="2">
        <f t="shared" si="56"/>
        <v>1</v>
      </c>
      <c r="M98" s="17">
        <f t="shared" si="57"/>
        <v>1</v>
      </c>
      <c r="N98" s="12">
        <f t="shared" si="46"/>
        <v>1.000105341</v>
      </c>
      <c r="O98" s="12">
        <f t="shared" ca="1" si="47"/>
        <v>1.0006132750000001</v>
      </c>
      <c r="P98" s="17">
        <f t="shared" si="58"/>
        <v>0</v>
      </c>
      <c r="Q98" s="14">
        <f t="shared" ca="1" si="48"/>
        <v>0.61327500000000001</v>
      </c>
      <c r="R98" s="20">
        <f t="shared" si="49"/>
        <v>0</v>
      </c>
      <c r="S98" s="14">
        <f t="shared" si="59"/>
        <v>0</v>
      </c>
      <c r="T98" s="4" t="str">
        <f t="shared" si="60"/>
        <v>J=</v>
      </c>
      <c r="U98" s="29">
        <f t="shared" si="61"/>
        <v>45048</v>
      </c>
      <c r="V98" s="3"/>
      <c r="W98" s="4"/>
      <c r="X98" s="110"/>
      <c r="Y98" s="92"/>
      <c r="Z98" s="113"/>
      <c r="AA98" s="93"/>
      <c r="AB98" s="113"/>
      <c r="AC98" s="113"/>
      <c r="AD98" s="111"/>
      <c r="AE98" s="113"/>
      <c r="AF98" s="110"/>
      <c r="AG98" s="112"/>
      <c r="AH98" s="9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</row>
    <row r="99" spans="1:154" x14ac:dyDescent="0.15">
      <c r="A99" s="88">
        <f t="shared" si="62"/>
        <v>45019</v>
      </c>
      <c r="B99" s="89">
        <f t="shared" ca="1" si="63"/>
        <v>1001.226927</v>
      </c>
      <c r="C99" s="14">
        <f t="shared" si="50"/>
        <v>1000</v>
      </c>
      <c r="D99" s="62">
        <f t="shared" si="51"/>
        <v>45014</v>
      </c>
      <c r="E99" s="60">
        <f ca="1">IF(D99&lt;$B$1,VLOOKUP(D99,[1]DI!$A$4:$B$15000,2,FALSE),0)</f>
        <v>0.13650000000000001</v>
      </c>
      <c r="F99" s="14">
        <f t="shared" ca="1" si="52"/>
        <v>1.00050788</v>
      </c>
      <c r="G99" s="91">
        <f t="shared" ca="1" si="65"/>
        <v>1.04516455646031</v>
      </c>
      <c r="H99" s="91">
        <f t="shared" ca="1" si="53"/>
        <v>1.0441037283389101</v>
      </c>
      <c r="I99" s="14">
        <f t="shared" ca="1" si="64"/>
        <v>1.00101602</v>
      </c>
      <c r="J99" s="13">
        <f t="shared" si="54"/>
        <v>2.69E-2</v>
      </c>
      <c r="K99" s="29">
        <f t="shared" si="55"/>
        <v>45015</v>
      </c>
      <c r="L99" s="2">
        <f t="shared" si="56"/>
        <v>2</v>
      </c>
      <c r="M99" s="17">
        <f t="shared" si="57"/>
        <v>2</v>
      </c>
      <c r="N99" s="12">
        <f t="shared" si="46"/>
        <v>1.0002106930000001</v>
      </c>
      <c r="O99" s="12">
        <f t="shared" ca="1" si="47"/>
        <v>1.001226927</v>
      </c>
      <c r="P99" s="17">
        <f t="shared" si="58"/>
        <v>0</v>
      </c>
      <c r="Q99" s="14">
        <f t="shared" ca="1" si="48"/>
        <v>1.2269270000000001</v>
      </c>
      <c r="R99" s="20">
        <f t="shared" si="49"/>
        <v>0</v>
      </c>
      <c r="S99" s="14">
        <f t="shared" si="59"/>
        <v>0</v>
      </c>
      <c r="T99" s="4" t="str">
        <f t="shared" si="60"/>
        <v>J=</v>
      </c>
      <c r="U99" s="29">
        <f t="shared" si="61"/>
        <v>45048</v>
      </c>
      <c r="V99" s="3"/>
      <c r="W99" s="4"/>
      <c r="X99" s="110"/>
      <c r="Y99" s="92"/>
      <c r="Z99" s="113"/>
      <c r="AA99" s="93"/>
      <c r="AB99" s="113"/>
      <c r="AC99" s="113"/>
      <c r="AD99" s="111"/>
      <c r="AE99" s="113"/>
      <c r="AF99" s="110"/>
      <c r="AG99" s="112"/>
      <c r="AH99" s="9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</row>
    <row r="100" spans="1:154" x14ac:dyDescent="0.15">
      <c r="A100" s="88">
        <f t="shared" si="62"/>
        <v>45020</v>
      </c>
      <c r="B100" s="89">
        <f t="shared" ca="1" si="63"/>
        <v>1001.84094899</v>
      </c>
      <c r="C100" s="14">
        <f t="shared" si="50"/>
        <v>1000</v>
      </c>
      <c r="D100" s="62">
        <f t="shared" si="51"/>
        <v>45015</v>
      </c>
      <c r="E100" s="60">
        <f ca="1">IF(D100&lt;$B$1,VLOOKUP(D100,[1]DI!$A$4:$B$15000,2,FALSE),0)</f>
        <v>0.13650000000000001</v>
      </c>
      <c r="F100" s="14">
        <f t="shared" ca="1" si="52"/>
        <v>1.00050788</v>
      </c>
      <c r="G100" s="91">
        <f t="shared" ca="1" si="65"/>
        <v>1.04569537463525</v>
      </c>
      <c r="H100" s="91">
        <f t="shared" ca="1" si="53"/>
        <v>1.0441037283389101</v>
      </c>
      <c r="I100" s="14">
        <f t="shared" ca="1" si="64"/>
        <v>1.00152441</v>
      </c>
      <c r="J100" s="13">
        <f t="shared" si="54"/>
        <v>2.69E-2</v>
      </c>
      <c r="K100" s="29">
        <f t="shared" si="55"/>
        <v>45015</v>
      </c>
      <c r="L100" s="2">
        <f t="shared" si="56"/>
        <v>3</v>
      </c>
      <c r="M100" s="17">
        <f t="shared" si="57"/>
        <v>3</v>
      </c>
      <c r="N100" s="12">
        <f t="shared" si="46"/>
        <v>1.000316057</v>
      </c>
      <c r="O100" s="12">
        <f t="shared" ca="1" si="47"/>
        <v>1.001840949</v>
      </c>
      <c r="P100" s="17">
        <f t="shared" si="58"/>
        <v>0</v>
      </c>
      <c r="Q100" s="14">
        <f t="shared" ca="1" si="48"/>
        <v>1.84094899</v>
      </c>
      <c r="R100" s="20">
        <f t="shared" si="49"/>
        <v>0</v>
      </c>
      <c r="S100" s="14">
        <f t="shared" si="59"/>
        <v>0</v>
      </c>
      <c r="T100" s="4" t="str">
        <f t="shared" si="60"/>
        <v>J=</v>
      </c>
      <c r="U100" s="29">
        <f t="shared" si="61"/>
        <v>45048</v>
      </c>
      <c r="V100" s="3"/>
      <c r="W100" s="4"/>
      <c r="X100" s="110"/>
      <c r="Y100" s="92"/>
      <c r="Z100" s="113"/>
      <c r="AA100" s="93"/>
      <c r="AB100" s="113"/>
      <c r="AC100" s="113"/>
      <c r="AD100" s="111"/>
      <c r="AE100" s="113"/>
      <c r="AF100" s="110"/>
      <c r="AG100" s="112"/>
      <c r="AH100" s="9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</row>
    <row r="101" spans="1:154" x14ac:dyDescent="0.15">
      <c r="A101" s="88">
        <f t="shared" si="62"/>
        <v>45021</v>
      </c>
      <c r="B101" s="89">
        <f t="shared" ca="1" si="63"/>
        <v>1002.45535799</v>
      </c>
      <c r="C101" s="14">
        <f t="shared" si="50"/>
        <v>1000</v>
      </c>
      <c r="D101" s="62">
        <f t="shared" si="51"/>
        <v>45016</v>
      </c>
      <c r="E101" s="60">
        <f ca="1">IF(D101&lt;$B$1,VLOOKUP(D101,[1]DI!$A$4:$B$15000,2,FALSE),0)</f>
        <v>0.13650000000000001</v>
      </c>
      <c r="F101" s="14">
        <f t="shared" ca="1" si="52"/>
        <v>1.00050788</v>
      </c>
      <c r="G101" s="91">
        <f t="shared" ca="1" si="65"/>
        <v>1.04622646240212</v>
      </c>
      <c r="H101" s="91">
        <f t="shared" ca="1" si="53"/>
        <v>1.0441037283389101</v>
      </c>
      <c r="I101" s="14">
        <f t="shared" ca="1" si="64"/>
        <v>1.00203307</v>
      </c>
      <c r="J101" s="13">
        <f t="shared" si="54"/>
        <v>2.69E-2</v>
      </c>
      <c r="K101" s="29">
        <f t="shared" si="55"/>
        <v>45015</v>
      </c>
      <c r="L101" s="2">
        <f t="shared" si="56"/>
        <v>4</v>
      </c>
      <c r="M101" s="17">
        <f t="shared" si="57"/>
        <v>4</v>
      </c>
      <c r="N101" s="12">
        <f t="shared" si="46"/>
        <v>1.0004214309999999</v>
      </c>
      <c r="O101" s="12">
        <f t="shared" ca="1" si="47"/>
        <v>1.002455358</v>
      </c>
      <c r="P101" s="17">
        <f t="shared" si="58"/>
        <v>0</v>
      </c>
      <c r="Q101" s="14">
        <f t="shared" ca="1" si="48"/>
        <v>2.45535799</v>
      </c>
      <c r="R101" s="20">
        <f t="shared" si="49"/>
        <v>0</v>
      </c>
      <c r="S101" s="14">
        <f t="shared" si="59"/>
        <v>0</v>
      </c>
      <c r="T101" s="4" t="str">
        <f t="shared" si="60"/>
        <v>J=</v>
      </c>
      <c r="U101" s="29">
        <f t="shared" si="61"/>
        <v>45048</v>
      </c>
      <c r="V101" s="3"/>
      <c r="W101" s="4"/>
      <c r="X101" s="110"/>
      <c r="Y101" s="92"/>
      <c r="Z101" s="113"/>
      <c r="AA101" s="93"/>
      <c r="AB101" s="113"/>
      <c r="AC101" s="113"/>
      <c r="AD101" s="111"/>
      <c r="AE101" s="113"/>
      <c r="AF101" s="110"/>
      <c r="AG101" s="112"/>
      <c r="AH101" s="9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</row>
    <row r="102" spans="1:154" x14ac:dyDescent="0.15">
      <c r="A102" s="88">
        <f t="shared" si="62"/>
        <v>45022</v>
      </c>
      <c r="B102" s="89">
        <f t="shared" ca="1" si="63"/>
        <v>1003.07013499</v>
      </c>
      <c r="C102" s="14">
        <f t="shared" si="50"/>
        <v>1000</v>
      </c>
      <c r="D102" s="62">
        <f t="shared" si="51"/>
        <v>45019</v>
      </c>
      <c r="E102" s="60">
        <f ca="1">IF(D102&lt;$B$1,VLOOKUP(D102,[1]DI!$A$4:$B$15000,2,FALSE),0)</f>
        <v>0.13650000000000001</v>
      </c>
      <c r="F102" s="14">
        <f t="shared" ca="1" si="52"/>
        <v>1.00050788</v>
      </c>
      <c r="G102" s="91">
        <f t="shared" ca="1" si="65"/>
        <v>1.04675781989784</v>
      </c>
      <c r="H102" s="91">
        <f t="shared" ca="1" si="53"/>
        <v>1.0441037283389101</v>
      </c>
      <c r="I102" s="14">
        <f t="shared" ca="1" si="64"/>
        <v>1.0025419799999999</v>
      </c>
      <c r="J102" s="13">
        <f t="shared" si="54"/>
        <v>2.69E-2</v>
      </c>
      <c r="K102" s="29">
        <f t="shared" si="55"/>
        <v>45015</v>
      </c>
      <c r="L102" s="2">
        <f t="shared" si="56"/>
        <v>5</v>
      </c>
      <c r="M102" s="17">
        <f t="shared" si="57"/>
        <v>5</v>
      </c>
      <c r="N102" s="12">
        <f t="shared" si="46"/>
        <v>1.000526816</v>
      </c>
      <c r="O102" s="12">
        <f t="shared" ca="1" si="47"/>
        <v>1.003070135</v>
      </c>
      <c r="P102" s="17">
        <f t="shared" si="58"/>
        <v>0</v>
      </c>
      <c r="Q102" s="14">
        <f t="shared" ca="1" si="48"/>
        <v>3.0701349900000001</v>
      </c>
      <c r="R102" s="20">
        <f t="shared" si="49"/>
        <v>0</v>
      </c>
      <c r="S102" s="14">
        <f t="shared" si="59"/>
        <v>0</v>
      </c>
      <c r="T102" s="4" t="str">
        <f t="shared" si="60"/>
        <v>J=</v>
      </c>
      <c r="U102" s="29">
        <f t="shared" si="61"/>
        <v>45048</v>
      </c>
      <c r="V102" s="3"/>
      <c r="W102" s="4"/>
      <c r="X102" s="110"/>
      <c r="Y102" s="92"/>
      <c r="Z102" s="113"/>
      <c r="AA102" s="93"/>
      <c r="AB102" s="113"/>
      <c r="AC102" s="113"/>
      <c r="AD102" s="111"/>
      <c r="AE102" s="113"/>
      <c r="AF102" s="110"/>
      <c r="AG102" s="112"/>
      <c r="AH102" s="9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</row>
    <row r="103" spans="1:154" x14ac:dyDescent="0.15">
      <c r="A103" s="88">
        <f t="shared" si="62"/>
        <v>45026</v>
      </c>
      <c r="B103" s="89">
        <f t="shared" ca="1" si="63"/>
        <v>1003.68529199</v>
      </c>
      <c r="C103" s="14">
        <f t="shared" si="50"/>
        <v>1000</v>
      </c>
      <c r="D103" s="62">
        <f t="shared" si="51"/>
        <v>45020</v>
      </c>
      <c r="E103" s="60">
        <f ca="1">IF(D103&lt;$B$1,VLOOKUP(D103,[1]DI!$A$4:$B$15000,2,FALSE),0)</f>
        <v>0.13650000000000001</v>
      </c>
      <c r="F103" s="14">
        <f t="shared" ca="1" si="52"/>
        <v>1.00050788</v>
      </c>
      <c r="G103" s="91">
        <f t="shared" ca="1" si="65"/>
        <v>1.0472894472594101</v>
      </c>
      <c r="H103" s="91">
        <f t="shared" ca="1" si="53"/>
        <v>1.0441037283389101</v>
      </c>
      <c r="I103" s="14">
        <f t="shared" ca="1" si="64"/>
        <v>1.0030511499999999</v>
      </c>
      <c r="J103" s="13">
        <f t="shared" si="54"/>
        <v>2.69E-2</v>
      </c>
      <c r="K103" s="29">
        <f t="shared" si="55"/>
        <v>45015</v>
      </c>
      <c r="L103" s="2">
        <f t="shared" si="56"/>
        <v>6</v>
      </c>
      <c r="M103" s="17">
        <f t="shared" si="57"/>
        <v>6</v>
      </c>
      <c r="N103" s="12">
        <f t="shared" si="46"/>
        <v>1.000632213</v>
      </c>
      <c r="O103" s="12">
        <f t="shared" ca="1" si="47"/>
        <v>1.0036852919999999</v>
      </c>
      <c r="P103" s="17">
        <f t="shared" si="58"/>
        <v>0</v>
      </c>
      <c r="Q103" s="14">
        <f t="shared" ca="1" si="48"/>
        <v>3.6852919900000001</v>
      </c>
      <c r="R103" s="20">
        <f t="shared" si="49"/>
        <v>0</v>
      </c>
      <c r="S103" s="14">
        <f t="shared" si="59"/>
        <v>0</v>
      </c>
      <c r="T103" s="4" t="str">
        <f t="shared" si="60"/>
        <v>J=</v>
      </c>
      <c r="U103" s="29">
        <f t="shared" si="61"/>
        <v>45048</v>
      </c>
      <c r="V103" s="3"/>
      <c r="W103" s="4"/>
      <c r="X103" s="110"/>
      <c r="Y103" s="92"/>
      <c r="Z103" s="113"/>
      <c r="AA103" s="93"/>
      <c r="AB103" s="113"/>
      <c r="AC103" s="113"/>
      <c r="AD103" s="111"/>
      <c r="AE103" s="113"/>
      <c r="AF103" s="110"/>
      <c r="AG103" s="112"/>
      <c r="AH103" s="9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</row>
    <row r="104" spans="1:154" x14ac:dyDescent="0.15">
      <c r="A104" s="88">
        <f t="shared" si="62"/>
        <v>45027</v>
      </c>
      <c r="B104" s="89">
        <f t="shared" ca="1" si="63"/>
        <v>1004.300827</v>
      </c>
      <c r="C104" s="14">
        <f t="shared" si="50"/>
        <v>1000</v>
      </c>
      <c r="D104" s="62">
        <f t="shared" si="51"/>
        <v>45021</v>
      </c>
      <c r="E104" s="60">
        <f ca="1">IF(D104&lt;$B$1,VLOOKUP(D104,[1]DI!$A$4:$B$15000,2,FALSE),0)</f>
        <v>0.13650000000000001</v>
      </c>
      <c r="F104" s="14">
        <f t="shared" ca="1" si="52"/>
        <v>1.00050788</v>
      </c>
      <c r="G104" s="91">
        <f t="shared" ca="1" si="65"/>
        <v>1.04782134462388</v>
      </c>
      <c r="H104" s="91">
        <f t="shared" ca="1" si="53"/>
        <v>1.0441037283389101</v>
      </c>
      <c r="I104" s="14">
        <f t="shared" ca="1" si="64"/>
        <v>1.00356058</v>
      </c>
      <c r="J104" s="13">
        <f t="shared" si="54"/>
        <v>2.69E-2</v>
      </c>
      <c r="K104" s="29">
        <f t="shared" si="55"/>
        <v>45015</v>
      </c>
      <c r="L104" s="2">
        <f t="shared" si="56"/>
        <v>7</v>
      </c>
      <c r="M104" s="17">
        <f t="shared" si="57"/>
        <v>7</v>
      </c>
      <c r="N104" s="12">
        <f t="shared" si="46"/>
        <v>1.0007376210000001</v>
      </c>
      <c r="O104" s="12">
        <f t="shared" ca="1" si="47"/>
        <v>1.004300827</v>
      </c>
      <c r="P104" s="17">
        <f t="shared" si="58"/>
        <v>0</v>
      </c>
      <c r="Q104" s="14">
        <f t="shared" ca="1" si="48"/>
        <v>4.300827</v>
      </c>
      <c r="R104" s="20">
        <f t="shared" si="49"/>
        <v>0</v>
      </c>
      <c r="S104" s="14">
        <f t="shared" si="59"/>
        <v>0</v>
      </c>
      <c r="T104" s="4" t="str">
        <f t="shared" si="60"/>
        <v>J=</v>
      </c>
      <c r="U104" s="29">
        <f t="shared" si="61"/>
        <v>45048</v>
      </c>
      <c r="V104" s="3"/>
      <c r="W104" s="11"/>
      <c r="X104" s="110"/>
      <c r="Y104" s="92"/>
      <c r="Z104" s="113"/>
      <c r="AA104" s="93"/>
      <c r="AB104" s="113"/>
      <c r="AC104" s="113"/>
      <c r="AD104" s="111"/>
      <c r="AE104" s="113"/>
      <c r="AF104" s="110"/>
      <c r="AG104" s="112"/>
      <c r="AH104" s="9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</row>
    <row r="105" spans="1:154" x14ac:dyDescent="0.15">
      <c r="A105" s="88">
        <f t="shared" si="62"/>
        <v>45028</v>
      </c>
      <c r="B105" s="89">
        <f t="shared" ca="1" si="63"/>
        <v>1004.91674</v>
      </c>
      <c r="C105" s="14">
        <f t="shared" si="50"/>
        <v>1000</v>
      </c>
      <c r="D105" s="62">
        <f t="shared" si="51"/>
        <v>45022</v>
      </c>
      <c r="E105" s="60">
        <f ca="1">IF(D105&lt;$B$1,VLOOKUP(D105,[1]DI!$A$4:$B$15000,2,FALSE),0)</f>
        <v>0.13650000000000001</v>
      </c>
      <c r="F105" s="14">
        <f t="shared" ca="1" si="52"/>
        <v>1.00050788</v>
      </c>
      <c r="G105" s="91">
        <f t="shared" ca="1" si="65"/>
        <v>1.04835351212839</v>
      </c>
      <c r="H105" s="91">
        <f t="shared" ca="1" si="53"/>
        <v>1.0441037283389101</v>
      </c>
      <c r="I105" s="14">
        <f t="shared" ca="1" si="64"/>
        <v>1.0040702699999999</v>
      </c>
      <c r="J105" s="13">
        <f t="shared" si="54"/>
        <v>2.69E-2</v>
      </c>
      <c r="K105" s="29">
        <f t="shared" si="55"/>
        <v>45015</v>
      </c>
      <c r="L105" s="2">
        <f t="shared" si="56"/>
        <v>8</v>
      </c>
      <c r="M105" s="17">
        <f t="shared" si="57"/>
        <v>8</v>
      </c>
      <c r="N105" s="12">
        <f t="shared" si="46"/>
        <v>1.000843039</v>
      </c>
      <c r="O105" s="12">
        <f t="shared" ca="1" si="47"/>
        <v>1.0049167400000001</v>
      </c>
      <c r="P105" s="17">
        <f t="shared" si="58"/>
        <v>0</v>
      </c>
      <c r="Q105" s="14">
        <f t="shared" ca="1" si="48"/>
        <v>4.9167399999999999</v>
      </c>
      <c r="R105" s="20">
        <f t="shared" si="49"/>
        <v>0</v>
      </c>
      <c r="S105" s="14">
        <f t="shared" si="59"/>
        <v>0</v>
      </c>
      <c r="T105" s="4" t="str">
        <f t="shared" si="60"/>
        <v>J=</v>
      </c>
      <c r="U105" s="29">
        <f t="shared" si="61"/>
        <v>45048</v>
      </c>
      <c r="V105" s="3"/>
      <c r="W105" s="4"/>
      <c r="X105" s="110"/>
      <c r="Y105" s="92"/>
      <c r="Z105" s="113"/>
      <c r="AA105" s="93"/>
      <c r="AB105" s="113"/>
      <c r="AC105" s="113"/>
      <c r="AD105" s="111"/>
      <c r="AE105" s="113"/>
      <c r="AF105" s="110"/>
      <c r="AG105" s="112"/>
      <c r="AH105" s="9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</row>
    <row r="106" spans="1:154" x14ac:dyDescent="0.15">
      <c r="A106" s="88">
        <f t="shared" si="62"/>
        <v>45029</v>
      </c>
      <c r="B106" s="89">
        <f t="shared" ca="1" si="63"/>
        <v>1005.533033</v>
      </c>
      <c r="C106" s="14">
        <f t="shared" si="50"/>
        <v>1000</v>
      </c>
      <c r="D106" s="62">
        <f t="shared" si="51"/>
        <v>45026</v>
      </c>
      <c r="E106" s="60">
        <f ca="1">IF(D106&lt;$B$1,VLOOKUP(D106,[1]DI!$A$4:$B$15000,2,FALSE),0)</f>
        <v>0.13650000000000001</v>
      </c>
      <c r="F106" s="14">
        <f t="shared" ca="1" si="52"/>
        <v>1.00050788</v>
      </c>
      <c r="G106" s="91">
        <f t="shared" ca="1" si="65"/>
        <v>1.04888594991013</v>
      </c>
      <c r="H106" s="91">
        <f t="shared" ca="1" si="53"/>
        <v>1.0441037283389101</v>
      </c>
      <c r="I106" s="14">
        <f t="shared" ca="1" si="64"/>
        <v>1.00458022</v>
      </c>
      <c r="J106" s="13">
        <f t="shared" si="54"/>
        <v>2.69E-2</v>
      </c>
      <c r="K106" s="29">
        <f t="shared" si="55"/>
        <v>45015</v>
      </c>
      <c r="L106" s="2">
        <f t="shared" si="56"/>
        <v>9</v>
      </c>
      <c r="M106" s="17">
        <f t="shared" si="57"/>
        <v>9</v>
      </c>
      <c r="N106" s="12">
        <f t="shared" si="46"/>
        <v>1.0009484689999999</v>
      </c>
      <c r="O106" s="12">
        <f t="shared" ca="1" si="47"/>
        <v>1.0055330330000001</v>
      </c>
      <c r="P106" s="17">
        <f t="shared" si="58"/>
        <v>0</v>
      </c>
      <c r="Q106" s="14">
        <f t="shared" ca="1" si="48"/>
        <v>5.5330329999999996</v>
      </c>
      <c r="R106" s="20">
        <f t="shared" si="49"/>
        <v>0</v>
      </c>
      <c r="S106" s="14">
        <f t="shared" si="59"/>
        <v>0</v>
      </c>
      <c r="T106" s="4" t="str">
        <f t="shared" si="60"/>
        <v>J=</v>
      </c>
      <c r="U106" s="29">
        <f t="shared" si="61"/>
        <v>45048</v>
      </c>
      <c r="V106" s="3"/>
      <c r="W106" s="4"/>
      <c r="X106" s="110"/>
      <c r="Y106" s="92"/>
      <c r="Z106" s="113"/>
      <c r="AA106" s="93"/>
      <c r="AB106" s="113"/>
      <c r="AC106" s="113"/>
      <c r="AD106" s="111"/>
      <c r="AE106" s="113"/>
      <c r="AF106" s="110"/>
      <c r="AG106" s="112"/>
      <c r="AH106" s="9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</row>
    <row r="107" spans="1:154" x14ac:dyDescent="0.15">
      <c r="A107" s="88">
        <f t="shared" si="62"/>
        <v>45030</v>
      </c>
      <c r="B107" s="89">
        <f t="shared" ca="1" si="63"/>
        <v>1006.1496949899999</v>
      </c>
      <c r="C107" s="14">
        <f t="shared" si="50"/>
        <v>1000</v>
      </c>
      <c r="D107" s="62">
        <f t="shared" si="51"/>
        <v>45027</v>
      </c>
      <c r="E107" s="60">
        <f ca="1">IF(D107&lt;$B$1,VLOOKUP(D107,[1]DI!$A$4:$B$15000,2,FALSE),0)</f>
        <v>0.13650000000000001</v>
      </c>
      <c r="F107" s="14">
        <f t="shared" ca="1" si="52"/>
        <v>1.00050788</v>
      </c>
      <c r="G107" s="91">
        <f t="shared" ca="1" si="65"/>
        <v>1.04941865810637</v>
      </c>
      <c r="H107" s="91">
        <f t="shared" ca="1" si="53"/>
        <v>1.0441037283389101</v>
      </c>
      <c r="I107" s="14">
        <f t="shared" ca="1" si="64"/>
        <v>1.0050904199999999</v>
      </c>
      <c r="J107" s="13">
        <f t="shared" si="54"/>
        <v>2.69E-2</v>
      </c>
      <c r="K107" s="29">
        <f t="shared" si="55"/>
        <v>45015</v>
      </c>
      <c r="L107" s="2">
        <f t="shared" si="56"/>
        <v>10</v>
      </c>
      <c r="M107" s="17">
        <f t="shared" si="57"/>
        <v>10</v>
      </c>
      <c r="N107" s="12">
        <f t="shared" si="46"/>
        <v>1.00105391</v>
      </c>
      <c r="O107" s="12">
        <f t="shared" ca="1" si="47"/>
        <v>1.006149695</v>
      </c>
      <c r="P107" s="17">
        <f t="shared" si="58"/>
        <v>0</v>
      </c>
      <c r="Q107" s="14">
        <f t="shared" ca="1" si="48"/>
        <v>6.1496949900000004</v>
      </c>
      <c r="R107" s="20">
        <f t="shared" si="49"/>
        <v>0</v>
      </c>
      <c r="S107" s="14">
        <f t="shared" si="59"/>
        <v>0</v>
      </c>
      <c r="T107" s="4" t="str">
        <f t="shared" si="60"/>
        <v>J=</v>
      </c>
      <c r="U107" s="29">
        <f t="shared" si="61"/>
        <v>45048</v>
      </c>
      <c r="V107" s="3"/>
      <c r="W107" s="4"/>
      <c r="X107" s="110"/>
      <c r="Y107" s="92"/>
      <c r="Z107" s="113"/>
      <c r="AA107" s="93"/>
      <c r="AB107" s="113"/>
      <c r="AC107" s="113"/>
      <c r="AD107" s="111"/>
      <c r="AE107" s="113"/>
      <c r="AF107" s="110"/>
      <c r="AG107" s="112"/>
      <c r="AH107" s="9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</row>
    <row r="108" spans="1:154" x14ac:dyDescent="0.15">
      <c r="A108" s="88">
        <f t="shared" si="62"/>
        <v>45033</v>
      </c>
      <c r="B108" s="89">
        <f t="shared" ca="1" si="63"/>
        <v>1006.76674499</v>
      </c>
      <c r="C108" s="14">
        <f t="shared" si="50"/>
        <v>1000</v>
      </c>
      <c r="D108" s="62">
        <f t="shared" si="51"/>
        <v>45028</v>
      </c>
      <c r="E108" s="60">
        <f ca="1">IF(D108&lt;$B$1,VLOOKUP(D108,[1]DI!$A$4:$B$15000,2,FALSE),0)</f>
        <v>0.13650000000000001</v>
      </c>
      <c r="F108" s="14">
        <f t="shared" ca="1" si="52"/>
        <v>1.00050788</v>
      </c>
      <c r="G108" s="91">
        <f t="shared" ca="1" si="65"/>
        <v>1.0499516368544499</v>
      </c>
      <c r="H108" s="91">
        <f t="shared" ca="1" si="53"/>
        <v>1.0441037283389101</v>
      </c>
      <c r="I108" s="14">
        <f t="shared" ca="1" si="64"/>
        <v>1.00560089</v>
      </c>
      <c r="J108" s="13">
        <f t="shared" si="54"/>
        <v>2.69E-2</v>
      </c>
      <c r="K108" s="29">
        <f t="shared" si="55"/>
        <v>45015</v>
      </c>
      <c r="L108" s="2">
        <f t="shared" si="56"/>
        <v>11</v>
      </c>
      <c r="M108" s="17">
        <f t="shared" si="57"/>
        <v>11</v>
      </c>
      <c r="N108" s="12">
        <f t="shared" si="46"/>
        <v>1.0011593620000001</v>
      </c>
      <c r="O108" s="12">
        <f t="shared" ca="1" si="47"/>
        <v>1.006766745</v>
      </c>
      <c r="P108" s="17">
        <f t="shared" si="58"/>
        <v>0</v>
      </c>
      <c r="Q108" s="14">
        <f t="shared" ca="1" si="48"/>
        <v>6.7667449900000003</v>
      </c>
      <c r="R108" s="20">
        <f t="shared" si="49"/>
        <v>0</v>
      </c>
      <c r="S108" s="14">
        <f t="shared" si="59"/>
        <v>0</v>
      </c>
      <c r="T108" s="4" t="str">
        <f t="shared" si="60"/>
        <v>J=</v>
      </c>
      <c r="U108" s="29">
        <f t="shared" si="61"/>
        <v>45048</v>
      </c>
      <c r="V108" s="3"/>
      <c r="W108" s="4"/>
      <c r="X108" s="110"/>
      <c r="Y108" s="92"/>
      <c r="Z108" s="113"/>
      <c r="AA108" s="93"/>
      <c r="AB108" s="113"/>
      <c r="AC108" s="113"/>
      <c r="AD108" s="111"/>
      <c r="AE108" s="113"/>
      <c r="AF108" s="110"/>
      <c r="AG108" s="112"/>
      <c r="AH108" s="9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</row>
    <row r="109" spans="1:154" x14ac:dyDescent="0.15">
      <c r="A109" s="88">
        <f t="shared" si="62"/>
        <v>45034</v>
      </c>
      <c r="B109" s="89">
        <f t="shared" ca="1" si="63"/>
        <v>1007.3841660000001</v>
      </c>
      <c r="C109" s="14">
        <f t="shared" si="50"/>
        <v>1000</v>
      </c>
      <c r="D109" s="62">
        <f t="shared" si="51"/>
        <v>45029</v>
      </c>
      <c r="E109" s="60">
        <f ca="1">IF(D109&lt;$B$1,VLOOKUP(D109,[1]DI!$A$4:$B$15000,2,FALSE),0)</f>
        <v>0.13650000000000001</v>
      </c>
      <c r="F109" s="14">
        <f t="shared" ca="1" si="52"/>
        <v>1.00050788</v>
      </c>
      <c r="G109" s="91">
        <f t="shared" ca="1" si="65"/>
        <v>1.0504848862917799</v>
      </c>
      <c r="H109" s="91">
        <f t="shared" ca="1" si="53"/>
        <v>1.0441037283389101</v>
      </c>
      <c r="I109" s="14">
        <f t="shared" ca="1" si="64"/>
        <v>1.00611161</v>
      </c>
      <c r="J109" s="13">
        <f t="shared" si="54"/>
        <v>2.69E-2</v>
      </c>
      <c r="K109" s="29">
        <f t="shared" si="55"/>
        <v>45015</v>
      </c>
      <c r="L109" s="2">
        <f t="shared" si="56"/>
        <v>12</v>
      </c>
      <c r="M109" s="17">
        <f t="shared" si="57"/>
        <v>12</v>
      </c>
      <c r="N109" s="12">
        <f t="shared" si="46"/>
        <v>1.0012648260000001</v>
      </c>
      <c r="O109" s="12">
        <f t="shared" ca="1" si="47"/>
        <v>1.007384166</v>
      </c>
      <c r="P109" s="17">
        <f t="shared" si="58"/>
        <v>0</v>
      </c>
      <c r="Q109" s="14">
        <f t="shared" ca="1" si="48"/>
        <v>7.3841659999999996</v>
      </c>
      <c r="R109" s="20">
        <f t="shared" si="49"/>
        <v>0</v>
      </c>
      <c r="S109" s="14">
        <f t="shared" si="59"/>
        <v>0</v>
      </c>
      <c r="T109" s="4" t="str">
        <f t="shared" si="60"/>
        <v>J=</v>
      </c>
      <c r="U109" s="29">
        <f t="shared" si="61"/>
        <v>45048</v>
      </c>
      <c r="V109" s="3"/>
      <c r="W109" s="4"/>
      <c r="X109" s="110"/>
      <c r="Y109" s="92"/>
      <c r="Z109" s="113"/>
      <c r="AA109" s="93"/>
      <c r="AB109" s="113"/>
      <c r="AC109" s="113"/>
      <c r="AD109" s="111"/>
      <c r="AE109" s="113"/>
      <c r="AF109" s="110"/>
      <c r="AG109" s="112"/>
      <c r="AH109" s="9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</row>
    <row r="110" spans="1:154" x14ac:dyDescent="0.15">
      <c r="A110" s="88">
        <f t="shared" si="62"/>
        <v>45035</v>
      </c>
      <c r="B110" s="89">
        <f t="shared" ca="1" si="63"/>
        <v>1008.00197499</v>
      </c>
      <c r="C110" s="14">
        <f t="shared" si="50"/>
        <v>1000</v>
      </c>
      <c r="D110" s="62">
        <f t="shared" si="51"/>
        <v>45030</v>
      </c>
      <c r="E110" s="60">
        <f ca="1">IF(D110&lt;$B$1,VLOOKUP(D110,[1]DI!$A$4:$B$15000,2,FALSE),0)</f>
        <v>0.13650000000000001</v>
      </c>
      <c r="F110" s="14">
        <f t="shared" ca="1" si="52"/>
        <v>1.00050788</v>
      </c>
      <c r="G110" s="91">
        <f t="shared" ca="1" si="65"/>
        <v>1.0510184065558299</v>
      </c>
      <c r="H110" s="91">
        <f t="shared" ca="1" si="53"/>
        <v>1.0441037283389101</v>
      </c>
      <c r="I110" s="14">
        <f t="shared" ca="1" si="64"/>
        <v>1.0066226</v>
      </c>
      <c r="J110" s="13">
        <f t="shared" si="54"/>
        <v>2.69E-2</v>
      </c>
      <c r="K110" s="29">
        <f t="shared" si="55"/>
        <v>45015</v>
      </c>
      <c r="L110" s="2">
        <f t="shared" si="56"/>
        <v>13</v>
      </c>
      <c r="M110" s="17">
        <f t="shared" si="57"/>
        <v>13</v>
      </c>
      <c r="N110" s="12">
        <f t="shared" si="46"/>
        <v>1.0013703</v>
      </c>
      <c r="O110" s="12">
        <f t="shared" ca="1" si="47"/>
        <v>1.008001975</v>
      </c>
      <c r="P110" s="17">
        <f t="shared" si="58"/>
        <v>0</v>
      </c>
      <c r="Q110" s="14">
        <f t="shared" ca="1" si="48"/>
        <v>8.0019749900000008</v>
      </c>
      <c r="R110" s="20">
        <f t="shared" si="49"/>
        <v>0</v>
      </c>
      <c r="S110" s="14">
        <f t="shared" si="59"/>
        <v>0</v>
      </c>
      <c r="T110" s="4" t="str">
        <f t="shared" si="60"/>
        <v>J=</v>
      </c>
      <c r="U110" s="29">
        <f t="shared" si="61"/>
        <v>45048</v>
      </c>
      <c r="V110" s="3"/>
      <c r="W110" s="4"/>
      <c r="X110" s="110"/>
      <c r="Y110" s="92"/>
      <c r="Z110" s="113"/>
      <c r="AA110" s="93"/>
      <c r="AB110" s="113"/>
      <c r="AC110" s="113"/>
      <c r="AD110" s="111"/>
      <c r="AE110" s="113"/>
      <c r="AF110" s="110"/>
      <c r="AG110" s="112"/>
      <c r="AH110" s="9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</row>
    <row r="111" spans="1:154" x14ac:dyDescent="0.15">
      <c r="A111" s="88">
        <f t="shared" si="62"/>
        <v>45036</v>
      </c>
      <c r="B111" s="89">
        <f t="shared" ca="1" si="63"/>
        <v>1008.620153</v>
      </c>
      <c r="C111" s="14">
        <f t="shared" si="50"/>
        <v>1000</v>
      </c>
      <c r="D111" s="62">
        <f t="shared" si="51"/>
        <v>45033</v>
      </c>
      <c r="E111" s="60">
        <f ca="1">IF(D111&lt;$B$1,VLOOKUP(D111,[1]DI!$A$4:$B$15000,2,FALSE),0)</f>
        <v>0.13650000000000001</v>
      </c>
      <c r="F111" s="14">
        <f t="shared" ca="1" si="52"/>
        <v>1.00050788</v>
      </c>
      <c r="G111" s="91">
        <f t="shared" ca="1" si="65"/>
        <v>1.05155219778415</v>
      </c>
      <c r="H111" s="91">
        <f t="shared" ca="1" si="53"/>
        <v>1.0441037283389101</v>
      </c>
      <c r="I111" s="14">
        <f t="shared" ca="1" si="64"/>
        <v>1.0071338400000001</v>
      </c>
      <c r="J111" s="13">
        <f t="shared" si="54"/>
        <v>2.69E-2</v>
      </c>
      <c r="K111" s="29">
        <f t="shared" si="55"/>
        <v>45015</v>
      </c>
      <c r="L111" s="2">
        <f t="shared" si="56"/>
        <v>14</v>
      </c>
      <c r="M111" s="17">
        <f t="shared" si="57"/>
        <v>14</v>
      </c>
      <c r="N111" s="12">
        <f t="shared" si="46"/>
        <v>1.001475785</v>
      </c>
      <c r="O111" s="12">
        <f t="shared" ca="1" si="47"/>
        <v>1.0086201530000001</v>
      </c>
      <c r="P111" s="17">
        <f t="shared" si="58"/>
        <v>0</v>
      </c>
      <c r="Q111" s="14">
        <f t="shared" ca="1" si="48"/>
        <v>8.6201530000000002</v>
      </c>
      <c r="R111" s="20">
        <f t="shared" si="49"/>
        <v>0</v>
      </c>
      <c r="S111" s="14">
        <f t="shared" si="59"/>
        <v>0</v>
      </c>
      <c r="T111" s="4" t="str">
        <f t="shared" si="60"/>
        <v>J=</v>
      </c>
      <c r="U111" s="29">
        <f t="shared" si="61"/>
        <v>45048</v>
      </c>
      <c r="V111" s="3"/>
      <c r="W111" s="4"/>
      <c r="X111" s="110"/>
      <c r="Y111" s="92"/>
      <c r="Z111" s="113"/>
      <c r="AA111" s="93"/>
      <c r="AB111" s="113"/>
      <c r="AC111" s="113"/>
      <c r="AD111" s="111"/>
      <c r="AE111" s="113"/>
      <c r="AF111" s="110"/>
      <c r="AG111" s="112"/>
      <c r="AH111" s="9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</row>
    <row r="112" spans="1:154" x14ac:dyDescent="0.15">
      <c r="A112" s="88">
        <f t="shared" si="62"/>
        <v>45040</v>
      </c>
      <c r="B112" s="89">
        <f t="shared" ca="1" si="63"/>
        <v>1009.238711</v>
      </c>
      <c r="C112" s="14">
        <f t="shared" si="50"/>
        <v>1000</v>
      </c>
      <c r="D112" s="62">
        <f t="shared" si="51"/>
        <v>45034</v>
      </c>
      <c r="E112" s="60">
        <f ca="1">IF(D112&lt;$B$1,VLOOKUP(D112,[1]DI!$A$4:$B$15000,2,FALSE),0)</f>
        <v>0.13650000000000001</v>
      </c>
      <c r="F112" s="14">
        <f t="shared" ca="1" si="52"/>
        <v>1.00050788</v>
      </c>
      <c r="G112" s="91">
        <f t="shared" ca="1" si="65"/>
        <v>1.0520862601143599</v>
      </c>
      <c r="H112" s="91">
        <f t="shared" ca="1" si="53"/>
        <v>1.0441037283389101</v>
      </c>
      <c r="I112" s="14">
        <f t="shared" ca="1" si="64"/>
        <v>1.0076453400000001</v>
      </c>
      <c r="J112" s="13">
        <f t="shared" si="54"/>
        <v>2.69E-2</v>
      </c>
      <c r="K112" s="29">
        <f t="shared" si="55"/>
        <v>45015</v>
      </c>
      <c r="L112" s="2">
        <f t="shared" si="56"/>
        <v>15</v>
      </c>
      <c r="M112" s="17">
        <f t="shared" si="57"/>
        <v>15</v>
      </c>
      <c r="N112" s="12">
        <f t="shared" si="46"/>
        <v>1.0015812820000001</v>
      </c>
      <c r="O112" s="12">
        <f t="shared" ca="1" si="47"/>
        <v>1.0092387110000001</v>
      </c>
      <c r="P112" s="17">
        <f t="shared" si="58"/>
        <v>0</v>
      </c>
      <c r="Q112" s="14">
        <f t="shared" ca="1" si="48"/>
        <v>9.2387110000000003</v>
      </c>
      <c r="R112" s="20">
        <f t="shared" si="49"/>
        <v>0</v>
      </c>
      <c r="S112" s="14">
        <f t="shared" si="59"/>
        <v>0</v>
      </c>
      <c r="T112" s="4" t="str">
        <f t="shared" si="60"/>
        <v>J=</v>
      </c>
      <c r="U112" s="29">
        <f t="shared" si="61"/>
        <v>45048</v>
      </c>
      <c r="V112" s="3"/>
      <c r="W112" s="4"/>
      <c r="X112" s="110"/>
      <c r="Y112" s="92"/>
      <c r="Z112" s="113"/>
      <c r="AA112" s="93"/>
      <c r="AB112" s="113"/>
      <c r="AC112" s="113"/>
      <c r="AD112" s="111"/>
      <c r="AE112" s="113"/>
      <c r="AF112" s="110"/>
      <c r="AG112" s="112"/>
      <c r="AH112" s="9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</row>
    <row r="113" spans="1:154" x14ac:dyDescent="0.15">
      <c r="A113" s="88">
        <f t="shared" si="62"/>
        <v>45041</v>
      </c>
      <c r="B113" s="89">
        <f t="shared" ca="1" si="63"/>
        <v>1009.85765899</v>
      </c>
      <c r="C113" s="14">
        <f t="shared" si="50"/>
        <v>1000</v>
      </c>
      <c r="D113" s="62">
        <f t="shared" si="51"/>
        <v>45035</v>
      </c>
      <c r="E113" s="60">
        <f ca="1">IF(D113&lt;$B$1,VLOOKUP(D113,[1]DI!$A$4:$B$15000,2,FALSE),0)</f>
        <v>0.13650000000000001</v>
      </c>
      <c r="F113" s="14">
        <f t="shared" ca="1" si="52"/>
        <v>1.00050788</v>
      </c>
      <c r="G113" s="91">
        <f t="shared" ca="1" si="65"/>
        <v>1.05262059368415</v>
      </c>
      <c r="H113" s="91">
        <f t="shared" ca="1" si="53"/>
        <v>1.0441037283389101</v>
      </c>
      <c r="I113" s="14">
        <f t="shared" ca="1" si="64"/>
        <v>1.00815711</v>
      </c>
      <c r="J113" s="13">
        <f t="shared" si="54"/>
        <v>2.69E-2</v>
      </c>
      <c r="K113" s="29">
        <f t="shared" si="55"/>
        <v>45015</v>
      </c>
      <c r="L113" s="2">
        <f t="shared" si="56"/>
        <v>16</v>
      </c>
      <c r="M113" s="17">
        <f t="shared" si="57"/>
        <v>16</v>
      </c>
      <c r="N113" s="12">
        <f t="shared" si="46"/>
        <v>1.0016867899999999</v>
      </c>
      <c r="O113" s="12">
        <f t="shared" ca="1" si="47"/>
        <v>1.0098576589999999</v>
      </c>
      <c r="P113" s="17">
        <f t="shared" si="58"/>
        <v>0</v>
      </c>
      <c r="Q113" s="14">
        <f t="shared" ca="1" si="48"/>
        <v>9.8576589899999991</v>
      </c>
      <c r="R113" s="20">
        <f t="shared" si="49"/>
        <v>0</v>
      </c>
      <c r="S113" s="14">
        <f t="shared" si="59"/>
        <v>0</v>
      </c>
      <c r="T113" s="4" t="str">
        <f t="shared" si="60"/>
        <v>J=</v>
      </c>
      <c r="U113" s="29">
        <f t="shared" si="61"/>
        <v>45048</v>
      </c>
      <c r="V113" s="3"/>
      <c r="W113" s="4"/>
      <c r="X113" s="110"/>
      <c r="Y113" s="92"/>
      <c r="Z113" s="113"/>
      <c r="AA113" s="93"/>
      <c r="AB113" s="113"/>
      <c r="AC113" s="113"/>
      <c r="AD113" s="111"/>
      <c r="AE113" s="113"/>
      <c r="AF113" s="110"/>
      <c r="AG113" s="112"/>
      <c r="AH113" s="9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</row>
    <row r="114" spans="1:154" x14ac:dyDescent="0.15">
      <c r="A114" s="88">
        <f t="shared" si="62"/>
        <v>45042</v>
      </c>
      <c r="B114" s="89">
        <f t="shared" ca="1" si="63"/>
        <v>1010.476976</v>
      </c>
      <c r="C114" s="14">
        <f t="shared" si="50"/>
        <v>1000</v>
      </c>
      <c r="D114" s="62">
        <f t="shared" si="51"/>
        <v>45036</v>
      </c>
      <c r="E114" s="60">
        <f ca="1">IF(D114&lt;$B$1,VLOOKUP(D114,[1]DI!$A$4:$B$15000,2,FALSE),0)</f>
        <v>0.13650000000000001</v>
      </c>
      <c r="F114" s="14">
        <f t="shared" ca="1" si="52"/>
        <v>1.00050788</v>
      </c>
      <c r="G114" s="91">
        <f t="shared" ca="1" si="65"/>
        <v>1.0531551986312699</v>
      </c>
      <c r="H114" s="91">
        <f t="shared" ca="1" si="53"/>
        <v>1.0441037283389101</v>
      </c>
      <c r="I114" s="14">
        <f t="shared" ca="1" si="64"/>
        <v>1.0086691299999999</v>
      </c>
      <c r="J114" s="13">
        <f t="shared" si="54"/>
        <v>2.69E-2</v>
      </c>
      <c r="K114" s="29">
        <f t="shared" si="55"/>
        <v>45015</v>
      </c>
      <c r="L114" s="2">
        <f t="shared" si="56"/>
        <v>17</v>
      </c>
      <c r="M114" s="17">
        <f t="shared" si="57"/>
        <v>17</v>
      </c>
      <c r="N114" s="12">
        <f t="shared" si="46"/>
        <v>1.001792308</v>
      </c>
      <c r="O114" s="12">
        <f t="shared" ca="1" si="47"/>
        <v>1.0104769760000001</v>
      </c>
      <c r="P114" s="17">
        <f t="shared" si="58"/>
        <v>0</v>
      </c>
      <c r="Q114" s="14">
        <f t="shared" ca="1" si="48"/>
        <v>10.476976000000001</v>
      </c>
      <c r="R114" s="20">
        <f t="shared" si="49"/>
        <v>0</v>
      </c>
      <c r="S114" s="14">
        <f t="shared" si="59"/>
        <v>0</v>
      </c>
      <c r="T114" s="4" t="str">
        <f t="shared" si="60"/>
        <v>J=</v>
      </c>
      <c r="U114" s="29">
        <f t="shared" si="61"/>
        <v>45048</v>
      </c>
      <c r="V114" s="3"/>
      <c r="W114" s="4"/>
      <c r="X114" s="110"/>
      <c r="Y114" s="92"/>
      <c r="Z114" s="113"/>
      <c r="AA114" s="93"/>
      <c r="AB114" s="113"/>
      <c r="AC114" s="113"/>
      <c r="AD114" s="111"/>
      <c r="AE114" s="113"/>
      <c r="AF114" s="110"/>
      <c r="AG114" s="112"/>
      <c r="AH114" s="9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</row>
    <row r="115" spans="1:154" x14ac:dyDescent="0.15">
      <c r="A115" s="88">
        <f t="shared" si="62"/>
        <v>45043</v>
      </c>
      <c r="B115" s="89">
        <f t="shared" ca="1" si="63"/>
        <v>1011.09667299</v>
      </c>
      <c r="C115" s="14">
        <f t="shared" si="50"/>
        <v>1000</v>
      </c>
      <c r="D115" s="62">
        <f t="shared" si="51"/>
        <v>45040</v>
      </c>
      <c r="E115" s="60">
        <f ca="1">IF(D115&lt;$B$1,VLOOKUP(D115,[1]DI!$A$4:$B$15000,2,FALSE),0)</f>
        <v>0.13650000000000001</v>
      </c>
      <c r="F115" s="14">
        <f t="shared" ca="1" si="52"/>
        <v>1.00050788</v>
      </c>
      <c r="G115" s="91">
        <f t="shared" ca="1" si="65"/>
        <v>1.0536900750935501</v>
      </c>
      <c r="H115" s="91">
        <f t="shared" ca="1" si="53"/>
        <v>1.0441037283389101</v>
      </c>
      <c r="I115" s="14">
        <f t="shared" ca="1" si="64"/>
        <v>1.0091814100000001</v>
      </c>
      <c r="J115" s="13">
        <f t="shared" si="54"/>
        <v>2.69E-2</v>
      </c>
      <c r="K115" s="29">
        <f t="shared" si="55"/>
        <v>45015</v>
      </c>
      <c r="L115" s="2">
        <f t="shared" si="56"/>
        <v>18</v>
      </c>
      <c r="M115" s="17">
        <f t="shared" si="57"/>
        <v>18</v>
      </c>
      <c r="N115" s="12">
        <f t="shared" si="46"/>
        <v>1.0018978380000001</v>
      </c>
      <c r="O115" s="12">
        <f t="shared" ca="1" si="47"/>
        <v>1.0110966729999999</v>
      </c>
      <c r="P115" s="17">
        <f t="shared" si="58"/>
        <v>0</v>
      </c>
      <c r="Q115" s="14">
        <f t="shared" ca="1" si="48"/>
        <v>11.09667299</v>
      </c>
      <c r="R115" s="20">
        <f t="shared" si="49"/>
        <v>0</v>
      </c>
      <c r="S115" s="14">
        <f t="shared" si="59"/>
        <v>0</v>
      </c>
      <c r="T115" s="4" t="str">
        <f t="shared" si="60"/>
        <v>J=</v>
      </c>
      <c r="U115" s="29">
        <f t="shared" si="61"/>
        <v>45048</v>
      </c>
      <c r="V115" s="3"/>
      <c r="W115" s="4"/>
      <c r="X115" s="110"/>
      <c r="Y115" s="92"/>
      <c r="Z115" s="113"/>
      <c r="AA115" s="93"/>
      <c r="AB115" s="113"/>
      <c r="AC115" s="113"/>
      <c r="AD115" s="111"/>
      <c r="AE115" s="113"/>
      <c r="AF115" s="110"/>
      <c r="AG115" s="112"/>
      <c r="AH115" s="9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</row>
    <row r="116" spans="1:154" x14ac:dyDescent="0.15">
      <c r="A116" s="88">
        <f t="shared" si="62"/>
        <v>45044</v>
      </c>
      <c r="B116" s="89">
        <f t="shared" ca="1" si="63"/>
        <v>1011.71676</v>
      </c>
      <c r="C116" s="14">
        <f t="shared" si="50"/>
        <v>1000</v>
      </c>
      <c r="D116" s="62">
        <f t="shared" si="51"/>
        <v>45041</v>
      </c>
      <c r="E116" s="60">
        <f ca="1">IF(D116&lt;$B$1,VLOOKUP(D116,[1]DI!$A$4:$B$15000,2,FALSE),0)</f>
        <v>0.13650000000000001</v>
      </c>
      <c r="F116" s="14">
        <f t="shared" ca="1" si="52"/>
        <v>1.00050788</v>
      </c>
      <c r="G116" s="91">
        <f t="shared" ca="1" si="65"/>
        <v>1.05422522320889</v>
      </c>
      <c r="H116" s="91">
        <f t="shared" ca="1" si="53"/>
        <v>1.0441037283389101</v>
      </c>
      <c r="I116" s="14">
        <f t="shared" ca="1" si="64"/>
        <v>1.0096939599999999</v>
      </c>
      <c r="J116" s="13">
        <f t="shared" si="54"/>
        <v>2.69E-2</v>
      </c>
      <c r="K116" s="29">
        <f t="shared" si="55"/>
        <v>45015</v>
      </c>
      <c r="L116" s="2">
        <f t="shared" si="56"/>
        <v>19</v>
      </c>
      <c r="M116" s="17">
        <f t="shared" si="57"/>
        <v>19</v>
      </c>
      <c r="N116" s="12">
        <f t="shared" si="46"/>
        <v>1.002003379</v>
      </c>
      <c r="O116" s="12">
        <f t="shared" ca="1" si="47"/>
        <v>1.0117167600000001</v>
      </c>
      <c r="P116" s="17">
        <f t="shared" si="58"/>
        <v>0</v>
      </c>
      <c r="Q116" s="14">
        <f t="shared" ca="1" si="48"/>
        <v>11.716760000000001</v>
      </c>
      <c r="R116" s="20">
        <f t="shared" si="49"/>
        <v>0</v>
      </c>
      <c r="S116" s="14">
        <f t="shared" si="59"/>
        <v>0</v>
      </c>
      <c r="T116" s="4" t="str">
        <f t="shared" si="60"/>
        <v>J=</v>
      </c>
      <c r="U116" s="29">
        <f t="shared" si="61"/>
        <v>45048</v>
      </c>
      <c r="V116" s="3"/>
      <c r="W116" s="4"/>
      <c r="X116" s="110"/>
      <c r="Y116" s="92"/>
      <c r="Z116" s="113"/>
      <c r="AA116" s="93"/>
      <c r="AB116" s="113"/>
      <c r="AC116" s="113"/>
      <c r="AD116" s="111"/>
      <c r="AE116" s="113"/>
      <c r="AF116" s="110"/>
      <c r="AG116" s="112"/>
      <c r="AH116" s="9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</row>
    <row r="117" spans="1:154" x14ac:dyDescent="0.15">
      <c r="A117" s="88">
        <f t="shared" si="62"/>
        <v>45048</v>
      </c>
      <c r="B117" s="89">
        <f t="shared" ca="1" si="63"/>
        <v>1012.33721599</v>
      </c>
      <c r="C117" s="14">
        <f t="shared" si="50"/>
        <v>1000</v>
      </c>
      <c r="D117" s="62">
        <f t="shared" si="51"/>
        <v>45042</v>
      </c>
      <c r="E117" s="60">
        <f ca="1">IF(D117&lt;$B$1,VLOOKUP(D117,[1]DI!$A$4:$B$15000,2,FALSE),0)</f>
        <v>0.13650000000000001</v>
      </c>
      <c r="F117" s="14">
        <f t="shared" ca="1" si="52"/>
        <v>1.00050788</v>
      </c>
      <c r="G117" s="91">
        <f t="shared" ca="1" si="65"/>
        <v>1.0547606431152501</v>
      </c>
      <c r="H117" s="91">
        <f t="shared" ca="1" si="53"/>
        <v>1.0441037283389101</v>
      </c>
      <c r="I117" s="14">
        <f t="shared" ca="1" si="64"/>
        <v>1.01020676</v>
      </c>
      <c r="J117" s="13">
        <f t="shared" si="54"/>
        <v>2.69E-2</v>
      </c>
      <c r="K117" s="29">
        <f t="shared" si="55"/>
        <v>45015</v>
      </c>
      <c r="L117" s="2">
        <f t="shared" si="56"/>
        <v>20</v>
      </c>
      <c r="M117" s="17">
        <f t="shared" si="57"/>
        <v>20</v>
      </c>
      <c r="N117" s="12">
        <f t="shared" si="46"/>
        <v>1.002108931</v>
      </c>
      <c r="O117" s="12">
        <f t="shared" ca="1" si="47"/>
        <v>1.0123372159999999</v>
      </c>
      <c r="P117" s="17">
        <f t="shared" si="58"/>
        <v>5</v>
      </c>
      <c r="Q117" s="14">
        <f t="shared" ca="1" si="48"/>
        <v>12.337215990000001</v>
      </c>
      <c r="R117" s="20">
        <f t="shared" si="49"/>
        <v>0</v>
      </c>
      <c r="S117" s="14">
        <f t="shared" si="59"/>
        <v>0</v>
      </c>
      <c r="T117" s="4" t="str">
        <f t="shared" si="60"/>
        <v>J=</v>
      </c>
      <c r="U117" s="29">
        <f t="shared" si="61"/>
        <v>45048</v>
      </c>
      <c r="V117" s="3"/>
      <c r="W117" s="4"/>
      <c r="X117" s="110"/>
      <c r="Y117" s="92"/>
      <c r="Z117" s="113"/>
      <c r="AA117" s="93"/>
      <c r="AB117" s="113"/>
      <c r="AC117" s="113"/>
      <c r="AD117" s="111"/>
      <c r="AE117" s="113"/>
      <c r="AF117" s="110"/>
      <c r="AG117" s="112"/>
      <c r="AH117" s="9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</row>
    <row r="118" spans="1:154" x14ac:dyDescent="0.15">
      <c r="A118" s="88">
        <f t="shared" si="62"/>
        <v>45049</v>
      </c>
      <c r="B118" s="89">
        <f t="shared" ca="1" si="63"/>
        <v>1000.613275</v>
      </c>
      <c r="C118" s="14">
        <f t="shared" si="50"/>
        <v>1000</v>
      </c>
      <c r="D118" s="62">
        <f t="shared" si="51"/>
        <v>45043</v>
      </c>
      <c r="E118" s="60">
        <f ca="1">IF(D118&lt;$B$1,VLOOKUP(D118,[1]DI!$A$4:$B$15000,2,FALSE),0)</f>
        <v>0.13650000000000001</v>
      </c>
      <c r="F118" s="14">
        <f t="shared" ca="1" si="52"/>
        <v>1.00050788</v>
      </c>
      <c r="G118" s="91">
        <f t="shared" ca="1" si="65"/>
        <v>1.0552963349506801</v>
      </c>
      <c r="H118" s="91">
        <f t="shared" ca="1" si="53"/>
        <v>1.0547606431152501</v>
      </c>
      <c r="I118" s="14">
        <f t="shared" ca="1" si="64"/>
        <v>1.00050788</v>
      </c>
      <c r="J118" s="13">
        <f t="shared" si="54"/>
        <v>2.69E-2</v>
      </c>
      <c r="K118" s="29">
        <f t="shared" si="55"/>
        <v>45048</v>
      </c>
      <c r="L118" s="2">
        <f t="shared" si="56"/>
        <v>1</v>
      </c>
      <c r="M118" s="17">
        <f t="shared" si="57"/>
        <v>1</v>
      </c>
      <c r="N118" s="12">
        <f t="shared" si="46"/>
        <v>1.000105341</v>
      </c>
      <c r="O118" s="12">
        <f t="shared" ca="1" si="47"/>
        <v>1.0006132750000001</v>
      </c>
      <c r="P118" s="17">
        <f t="shared" si="58"/>
        <v>0</v>
      </c>
      <c r="Q118" s="14">
        <f t="shared" ca="1" si="48"/>
        <v>0.61327500000000001</v>
      </c>
      <c r="R118" s="20">
        <f t="shared" si="49"/>
        <v>0</v>
      </c>
      <c r="S118" s="14">
        <f t="shared" si="59"/>
        <v>0</v>
      </c>
      <c r="T118" s="4" t="str">
        <f t="shared" si="60"/>
        <v>J=</v>
      </c>
      <c r="U118" s="29">
        <f t="shared" si="61"/>
        <v>45076</v>
      </c>
      <c r="V118" s="3"/>
      <c r="W118" s="4"/>
      <c r="X118" s="110"/>
      <c r="Y118" s="92"/>
      <c r="Z118" s="113"/>
      <c r="AA118" s="93"/>
      <c r="AB118" s="113"/>
      <c r="AC118" s="113"/>
      <c r="AD118" s="111"/>
      <c r="AE118" s="113"/>
      <c r="AF118" s="110"/>
      <c r="AG118" s="112"/>
      <c r="AH118" s="9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</row>
    <row r="119" spans="1:154" x14ac:dyDescent="0.15">
      <c r="A119" s="88">
        <f t="shared" si="62"/>
        <v>45050</v>
      </c>
      <c r="B119" s="89">
        <f t="shared" ca="1" si="63"/>
        <v>1001.226927</v>
      </c>
      <c r="C119" s="14">
        <f t="shared" si="50"/>
        <v>1000</v>
      </c>
      <c r="D119" s="62">
        <f t="shared" si="51"/>
        <v>45044</v>
      </c>
      <c r="E119" s="60">
        <f ca="1">IF(D119&lt;$B$1,VLOOKUP(D119,[1]DI!$A$4:$B$15000,2,FALSE),0)</f>
        <v>0.13650000000000001</v>
      </c>
      <c r="F119" s="14">
        <f t="shared" ca="1" si="52"/>
        <v>1.00050788</v>
      </c>
      <c r="G119" s="91">
        <f t="shared" ca="1" si="65"/>
        <v>1.05583229885327</v>
      </c>
      <c r="H119" s="91">
        <f t="shared" ca="1" si="53"/>
        <v>1.0547606431152501</v>
      </c>
      <c r="I119" s="14">
        <f t="shared" ca="1" si="64"/>
        <v>1.00101602</v>
      </c>
      <c r="J119" s="13">
        <f t="shared" si="54"/>
        <v>2.69E-2</v>
      </c>
      <c r="K119" s="29">
        <f t="shared" si="55"/>
        <v>45048</v>
      </c>
      <c r="L119" s="2">
        <f t="shared" si="56"/>
        <v>2</v>
      </c>
      <c r="M119" s="17">
        <f t="shared" si="57"/>
        <v>2</v>
      </c>
      <c r="N119" s="12">
        <f t="shared" si="46"/>
        <v>1.0002106930000001</v>
      </c>
      <c r="O119" s="12">
        <f t="shared" ca="1" si="47"/>
        <v>1.001226927</v>
      </c>
      <c r="P119" s="17">
        <f t="shared" si="58"/>
        <v>0</v>
      </c>
      <c r="Q119" s="14">
        <f t="shared" ca="1" si="48"/>
        <v>1.2269270000000001</v>
      </c>
      <c r="R119" s="20">
        <f t="shared" si="49"/>
        <v>0</v>
      </c>
      <c r="S119" s="14">
        <f t="shared" si="59"/>
        <v>0</v>
      </c>
      <c r="T119" s="4" t="str">
        <f t="shared" si="60"/>
        <v>J=</v>
      </c>
      <c r="U119" s="29">
        <f t="shared" si="61"/>
        <v>45076</v>
      </c>
      <c r="V119" s="3"/>
      <c r="W119" s="4"/>
      <c r="X119" s="110"/>
      <c r="Y119" s="92"/>
      <c r="Z119" s="113"/>
      <c r="AA119" s="93"/>
      <c r="AB119" s="113"/>
      <c r="AC119" s="113"/>
      <c r="AD119" s="111"/>
      <c r="AE119" s="113"/>
      <c r="AF119" s="110"/>
      <c r="AG119" s="112"/>
      <c r="AH119" s="9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</row>
    <row r="120" spans="1:154" x14ac:dyDescent="0.15">
      <c r="A120" s="88">
        <f t="shared" si="62"/>
        <v>45051</v>
      </c>
      <c r="B120" s="89">
        <f t="shared" ca="1" si="63"/>
        <v>1001.84094899</v>
      </c>
      <c r="C120" s="14">
        <f t="shared" si="50"/>
        <v>1000</v>
      </c>
      <c r="D120" s="62">
        <f t="shared" si="51"/>
        <v>45048</v>
      </c>
      <c r="E120" s="60">
        <f ca="1">IF(D120&lt;$B$1,VLOOKUP(D120,[1]DI!$A$4:$B$15000,2,FALSE),0)</f>
        <v>0.13650000000000001</v>
      </c>
      <c r="F120" s="14">
        <f t="shared" ca="1" si="52"/>
        <v>1.00050788</v>
      </c>
      <c r="G120" s="91">
        <f t="shared" ca="1" si="65"/>
        <v>1.05636853496121</v>
      </c>
      <c r="H120" s="91">
        <f t="shared" ca="1" si="53"/>
        <v>1.0547606431152501</v>
      </c>
      <c r="I120" s="14">
        <f t="shared" ca="1" si="64"/>
        <v>1.00152441</v>
      </c>
      <c r="J120" s="13">
        <f t="shared" si="54"/>
        <v>2.69E-2</v>
      </c>
      <c r="K120" s="29">
        <f t="shared" si="55"/>
        <v>45048</v>
      </c>
      <c r="L120" s="2">
        <f t="shared" si="56"/>
        <v>3</v>
      </c>
      <c r="M120" s="17">
        <f t="shared" si="57"/>
        <v>3</v>
      </c>
      <c r="N120" s="12">
        <f t="shared" si="46"/>
        <v>1.000316057</v>
      </c>
      <c r="O120" s="12">
        <f t="shared" ca="1" si="47"/>
        <v>1.001840949</v>
      </c>
      <c r="P120" s="17">
        <f t="shared" si="58"/>
        <v>0</v>
      </c>
      <c r="Q120" s="14">
        <f t="shared" ca="1" si="48"/>
        <v>1.84094899</v>
      </c>
      <c r="R120" s="20">
        <f t="shared" si="49"/>
        <v>0</v>
      </c>
      <c r="S120" s="14">
        <f t="shared" si="59"/>
        <v>0</v>
      </c>
      <c r="T120" s="4" t="str">
        <f t="shared" si="60"/>
        <v>J=</v>
      </c>
      <c r="U120" s="29">
        <f t="shared" si="61"/>
        <v>45076</v>
      </c>
      <c r="V120" s="3"/>
      <c r="W120" s="4"/>
      <c r="X120" s="110"/>
      <c r="Y120" s="92"/>
      <c r="Z120" s="113"/>
      <c r="AA120" s="93"/>
      <c r="AB120" s="113"/>
      <c r="AC120" s="113"/>
      <c r="AD120" s="111"/>
      <c r="AE120" s="113"/>
      <c r="AF120" s="110"/>
      <c r="AG120" s="112"/>
      <c r="AH120" s="9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</row>
    <row r="121" spans="1:154" x14ac:dyDescent="0.15">
      <c r="A121" s="88">
        <f t="shared" si="62"/>
        <v>45054</v>
      </c>
      <c r="B121" s="89">
        <f t="shared" ca="1" si="63"/>
        <v>1002.45535799</v>
      </c>
      <c r="C121" s="14">
        <f t="shared" si="50"/>
        <v>1000</v>
      </c>
      <c r="D121" s="62">
        <f t="shared" si="51"/>
        <v>45049</v>
      </c>
      <c r="E121" s="60">
        <f ca="1">IF(D121&lt;$B$1,VLOOKUP(D121,[1]DI!$A$4:$B$15000,2,FALSE),0)</f>
        <v>0.13650000000000001</v>
      </c>
      <c r="F121" s="14">
        <f t="shared" ca="1" si="52"/>
        <v>1.00050788</v>
      </c>
      <c r="G121" s="91">
        <f t="shared" ca="1" si="65"/>
        <v>1.05690504341275</v>
      </c>
      <c r="H121" s="91">
        <f t="shared" ca="1" si="53"/>
        <v>1.0547606431152501</v>
      </c>
      <c r="I121" s="14">
        <f t="shared" ca="1" si="64"/>
        <v>1.00203307</v>
      </c>
      <c r="J121" s="13">
        <f t="shared" si="54"/>
        <v>2.69E-2</v>
      </c>
      <c r="K121" s="29">
        <f t="shared" si="55"/>
        <v>45048</v>
      </c>
      <c r="L121" s="2">
        <f t="shared" si="56"/>
        <v>4</v>
      </c>
      <c r="M121" s="17">
        <f t="shared" si="57"/>
        <v>4</v>
      </c>
      <c r="N121" s="12">
        <f t="shared" si="46"/>
        <v>1.0004214309999999</v>
      </c>
      <c r="O121" s="12">
        <f t="shared" ca="1" si="47"/>
        <v>1.002455358</v>
      </c>
      <c r="P121" s="17">
        <f t="shared" si="58"/>
        <v>0</v>
      </c>
      <c r="Q121" s="14">
        <f t="shared" ca="1" si="48"/>
        <v>2.45535799</v>
      </c>
      <c r="R121" s="20">
        <f t="shared" si="49"/>
        <v>0</v>
      </c>
      <c r="S121" s="14">
        <f t="shared" si="59"/>
        <v>0</v>
      </c>
      <c r="T121" s="4" t="str">
        <f t="shared" si="60"/>
        <v>J=</v>
      </c>
      <c r="U121" s="29">
        <f t="shared" si="61"/>
        <v>45076</v>
      </c>
      <c r="V121" s="3"/>
      <c r="W121" s="4"/>
      <c r="X121" s="110"/>
      <c r="Y121" s="92"/>
      <c r="Z121" s="113"/>
      <c r="AA121" s="93"/>
      <c r="AB121" s="113"/>
      <c r="AC121" s="113"/>
      <c r="AD121" s="111"/>
      <c r="AE121" s="113"/>
      <c r="AF121" s="110"/>
      <c r="AG121" s="112"/>
      <c r="AH121" s="9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</row>
    <row r="122" spans="1:154" x14ac:dyDescent="0.15">
      <c r="A122" s="88">
        <f t="shared" si="62"/>
        <v>45055</v>
      </c>
      <c r="B122" s="89">
        <f t="shared" ca="1" si="63"/>
        <v>1003.07013499</v>
      </c>
      <c r="C122" s="14">
        <f t="shared" si="50"/>
        <v>1000</v>
      </c>
      <c r="D122" s="62">
        <f t="shared" si="51"/>
        <v>45050</v>
      </c>
      <c r="E122" s="60">
        <f ca="1">IF(D122&lt;$B$1,VLOOKUP(D122,[1]DI!$A$4:$B$15000,2,FALSE),0)</f>
        <v>0.13650000000000001</v>
      </c>
      <c r="F122" s="14">
        <f t="shared" ca="1" si="52"/>
        <v>1.00050788</v>
      </c>
      <c r="G122" s="91">
        <f t="shared" ca="1" si="65"/>
        <v>1.0574418243462</v>
      </c>
      <c r="H122" s="91">
        <f t="shared" ca="1" si="53"/>
        <v>1.0547606431152501</v>
      </c>
      <c r="I122" s="14">
        <f t="shared" ca="1" si="64"/>
        <v>1.0025419799999999</v>
      </c>
      <c r="J122" s="13">
        <f t="shared" si="54"/>
        <v>2.69E-2</v>
      </c>
      <c r="K122" s="29">
        <f t="shared" si="55"/>
        <v>45048</v>
      </c>
      <c r="L122" s="2">
        <f t="shared" si="56"/>
        <v>5</v>
      </c>
      <c r="M122" s="17">
        <f t="shared" si="57"/>
        <v>5</v>
      </c>
      <c r="N122" s="12">
        <f t="shared" si="46"/>
        <v>1.000526816</v>
      </c>
      <c r="O122" s="12">
        <f t="shared" ca="1" si="47"/>
        <v>1.003070135</v>
      </c>
      <c r="P122" s="17">
        <f t="shared" si="58"/>
        <v>0</v>
      </c>
      <c r="Q122" s="14">
        <f t="shared" ca="1" si="48"/>
        <v>3.0701349900000001</v>
      </c>
      <c r="R122" s="20">
        <f t="shared" si="49"/>
        <v>0</v>
      </c>
      <c r="S122" s="14">
        <f t="shared" si="59"/>
        <v>0</v>
      </c>
      <c r="T122" s="4" t="str">
        <f t="shared" si="60"/>
        <v>J=</v>
      </c>
      <c r="U122" s="29">
        <f t="shared" si="61"/>
        <v>45076</v>
      </c>
      <c r="V122" s="3"/>
      <c r="W122" s="4"/>
      <c r="X122" s="110"/>
      <c r="Y122" s="92"/>
      <c r="Z122" s="113"/>
      <c r="AA122" s="93"/>
      <c r="AB122" s="113"/>
      <c r="AC122" s="113"/>
      <c r="AD122" s="111"/>
      <c r="AE122" s="113"/>
      <c r="AF122" s="110"/>
      <c r="AG122" s="112"/>
      <c r="AH122" s="9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</row>
    <row r="123" spans="1:154" x14ac:dyDescent="0.15">
      <c r="A123" s="88">
        <f t="shared" si="62"/>
        <v>45056</v>
      </c>
      <c r="B123" s="89">
        <f t="shared" ca="1" si="63"/>
        <v>1003.68529199</v>
      </c>
      <c r="C123" s="14">
        <f t="shared" si="50"/>
        <v>1000</v>
      </c>
      <c r="D123" s="62">
        <f t="shared" si="51"/>
        <v>45051</v>
      </c>
      <c r="E123" s="60">
        <f ca="1">IF(D123&lt;$B$1,VLOOKUP(D123,[1]DI!$A$4:$B$15000,2,FALSE),0)</f>
        <v>0.13650000000000001</v>
      </c>
      <c r="F123" s="14">
        <f t="shared" ca="1" si="52"/>
        <v>1.00050788</v>
      </c>
      <c r="G123" s="91">
        <f t="shared" ca="1" si="65"/>
        <v>1.0579788778999499</v>
      </c>
      <c r="H123" s="91">
        <f t="shared" ca="1" si="53"/>
        <v>1.0547606431152501</v>
      </c>
      <c r="I123" s="14">
        <f t="shared" ca="1" si="64"/>
        <v>1.0030511499999999</v>
      </c>
      <c r="J123" s="13">
        <f t="shared" si="54"/>
        <v>2.69E-2</v>
      </c>
      <c r="K123" s="29">
        <f t="shared" si="55"/>
        <v>45048</v>
      </c>
      <c r="L123" s="2">
        <f t="shared" si="56"/>
        <v>6</v>
      </c>
      <c r="M123" s="17">
        <f t="shared" si="57"/>
        <v>6</v>
      </c>
      <c r="N123" s="12">
        <f t="shared" si="46"/>
        <v>1.000632213</v>
      </c>
      <c r="O123" s="12">
        <f t="shared" ca="1" si="47"/>
        <v>1.0036852919999999</v>
      </c>
      <c r="P123" s="17">
        <f t="shared" si="58"/>
        <v>0</v>
      </c>
      <c r="Q123" s="14">
        <f t="shared" ca="1" si="48"/>
        <v>3.6852919900000001</v>
      </c>
      <c r="R123" s="20">
        <f t="shared" si="49"/>
        <v>0</v>
      </c>
      <c r="S123" s="14">
        <f t="shared" si="59"/>
        <v>0</v>
      </c>
      <c r="T123" s="4" t="str">
        <f t="shared" si="60"/>
        <v>J=</v>
      </c>
      <c r="U123" s="29">
        <f t="shared" si="61"/>
        <v>45076</v>
      </c>
      <c r="V123" s="3"/>
      <c r="W123" s="4"/>
      <c r="X123" s="110"/>
      <c r="Y123" s="92"/>
      <c r="Z123" s="113"/>
      <c r="AA123" s="93"/>
      <c r="AB123" s="113"/>
      <c r="AC123" s="113"/>
      <c r="AD123" s="111"/>
      <c r="AE123" s="113"/>
      <c r="AF123" s="110"/>
      <c r="AG123" s="112"/>
      <c r="AH123" s="9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</row>
    <row r="124" spans="1:154" x14ac:dyDescent="0.15">
      <c r="A124" s="88">
        <f t="shared" si="62"/>
        <v>45057</v>
      </c>
      <c r="B124" s="89">
        <f t="shared" ca="1" si="63"/>
        <v>1004.300827</v>
      </c>
      <c r="C124" s="14">
        <f t="shared" si="50"/>
        <v>1000</v>
      </c>
      <c r="D124" s="62">
        <f t="shared" si="51"/>
        <v>45054</v>
      </c>
      <c r="E124" s="60">
        <f ca="1">IF(D124&lt;$B$1,VLOOKUP(D124,[1]DI!$A$4:$B$15000,2,FALSE),0)</f>
        <v>0.13650000000000001</v>
      </c>
      <c r="F124" s="14">
        <f t="shared" ca="1" si="52"/>
        <v>1.00050788</v>
      </c>
      <c r="G124" s="91">
        <f t="shared" ca="1" si="65"/>
        <v>1.0585162042124601</v>
      </c>
      <c r="H124" s="91">
        <f t="shared" ca="1" si="53"/>
        <v>1.0547606431152501</v>
      </c>
      <c r="I124" s="14">
        <f t="shared" ca="1" si="64"/>
        <v>1.00356058</v>
      </c>
      <c r="J124" s="13">
        <f t="shared" si="54"/>
        <v>2.69E-2</v>
      </c>
      <c r="K124" s="29">
        <f t="shared" si="55"/>
        <v>45048</v>
      </c>
      <c r="L124" s="2">
        <f t="shared" si="56"/>
        <v>7</v>
      </c>
      <c r="M124" s="17">
        <f t="shared" si="57"/>
        <v>7</v>
      </c>
      <c r="N124" s="12">
        <f t="shared" si="46"/>
        <v>1.0007376210000001</v>
      </c>
      <c r="O124" s="12">
        <f t="shared" ca="1" si="47"/>
        <v>1.004300827</v>
      </c>
      <c r="P124" s="17">
        <f t="shared" si="58"/>
        <v>0</v>
      </c>
      <c r="Q124" s="14">
        <f t="shared" ca="1" si="48"/>
        <v>4.300827</v>
      </c>
      <c r="R124" s="20">
        <f t="shared" si="49"/>
        <v>0</v>
      </c>
      <c r="S124" s="14">
        <f t="shared" si="59"/>
        <v>0</v>
      </c>
      <c r="T124" s="4" t="str">
        <f t="shared" si="60"/>
        <v>J=</v>
      </c>
      <c r="U124" s="29">
        <f t="shared" si="61"/>
        <v>45076</v>
      </c>
      <c r="V124" s="3"/>
      <c r="W124" s="4"/>
      <c r="X124" s="110"/>
      <c r="Y124" s="92"/>
      <c r="Z124" s="113"/>
      <c r="AA124" s="93"/>
      <c r="AB124" s="113"/>
      <c r="AC124" s="113"/>
      <c r="AD124" s="111"/>
      <c r="AE124" s="113"/>
      <c r="AF124" s="110"/>
      <c r="AG124" s="112"/>
      <c r="AH124" s="9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</row>
    <row r="125" spans="1:154" x14ac:dyDescent="0.15">
      <c r="A125" s="88">
        <f t="shared" si="62"/>
        <v>45058</v>
      </c>
      <c r="B125" s="89">
        <f t="shared" ca="1" si="63"/>
        <v>1004.91674</v>
      </c>
      <c r="C125" s="14">
        <f t="shared" si="50"/>
        <v>1000</v>
      </c>
      <c r="D125" s="62">
        <f t="shared" si="51"/>
        <v>45055</v>
      </c>
      <c r="E125" s="60">
        <f ca="1">IF(D125&lt;$B$1,VLOOKUP(D125,[1]DI!$A$4:$B$15000,2,FALSE),0)</f>
        <v>0.13650000000000001</v>
      </c>
      <c r="F125" s="14">
        <f t="shared" ca="1" si="52"/>
        <v>1.00050788</v>
      </c>
      <c r="G125" s="91">
        <f t="shared" ca="1" si="65"/>
        <v>1.0590538034222601</v>
      </c>
      <c r="H125" s="91">
        <f t="shared" ca="1" si="53"/>
        <v>1.0547606431152501</v>
      </c>
      <c r="I125" s="14">
        <f t="shared" ca="1" si="64"/>
        <v>1.0040702699999999</v>
      </c>
      <c r="J125" s="13">
        <f t="shared" si="54"/>
        <v>2.69E-2</v>
      </c>
      <c r="K125" s="29">
        <f t="shared" si="55"/>
        <v>45048</v>
      </c>
      <c r="L125" s="2">
        <f t="shared" si="56"/>
        <v>8</v>
      </c>
      <c r="M125" s="17">
        <f t="shared" si="57"/>
        <v>8</v>
      </c>
      <c r="N125" s="12">
        <f t="shared" si="46"/>
        <v>1.000843039</v>
      </c>
      <c r="O125" s="12">
        <f t="shared" ca="1" si="47"/>
        <v>1.0049167400000001</v>
      </c>
      <c r="P125" s="17">
        <f t="shared" si="58"/>
        <v>0</v>
      </c>
      <c r="Q125" s="14">
        <f t="shared" ca="1" si="48"/>
        <v>4.9167399999999999</v>
      </c>
      <c r="R125" s="20">
        <f t="shared" si="49"/>
        <v>0</v>
      </c>
      <c r="S125" s="14">
        <f t="shared" si="59"/>
        <v>0</v>
      </c>
      <c r="T125" s="4" t="str">
        <f t="shared" si="60"/>
        <v>J=</v>
      </c>
      <c r="U125" s="29">
        <f t="shared" si="61"/>
        <v>45076</v>
      </c>
      <c r="V125" s="3"/>
      <c r="W125" s="4"/>
      <c r="X125" s="110"/>
      <c r="Y125" s="92"/>
      <c r="Z125" s="113"/>
      <c r="AA125" s="93"/>
      <c r="AB125" s="113"/>
      <c r="AC125" s="113"/>
      <c r="AD125" s="111"/>
      <c r="AE125" s="113"/>
      <c r="AF125" s="110"/>
      <c r="AG125" s="112"/>
      <c r="AH125" s="9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</row>
    <row r="126" spans="1:154" x14ac:dyDescent="0.15">
      <c r="A126" s="88">
        <f t="shared" si="62"/>
        <v>45061</v>
      </c>
      <c r="B126" s="89">
        <f t="shared" ca="1" si="63"/>
        <v>1005.533033</v>
      </c>
      <c r="C126" s="14">
        <f t="shared" si="50"/>
        <v>1000</v>
      </c>
      <c r="D126" s="62">
        <f t="shared" si="51"/>
        <v>45056</v>
      </c>
      <c r="E126" s="60">
        <f ca="1">IF(D126&lt;$B$1,VLOOKUP(D126,[1]DI!$A$4:$B$15000,2,FALSE),0)</f>
        <v>0.13650000000000001</v>
      </c>
      <c r="F126" s="14">
        <f t="shared" ca="1" si="52"/>
        <v>1.00050788</v>
      </c>
      <c r="G126" s="91">
        <f t="shared" ca="1" si="65"/>
        <v>1.05959167566794</v>
      </c>
      <c r="H126" s="91">
        <f t="shared" ca="1" si="53"/>
        <v>1.0547606431152501</v>
      </c>
      <c r="I126" s="14">
        <f t="shared" ca="1" si="64"/>
        <v>1.00458022</v>
      </c>
      <c r="J126" s="13">
        <f t="shared" si="54"/>
        <v>2.69E-2</v>
      </c>
      <c r="K126" s="29">
        <f t="shared" si="55"/>
        <v>45048</v>
      </c>
      <c r="L126" s="2">
        <f t="shared" si="56"/>
        <v>9</v>
      </c>
      <c r="M126" s="17">
        <f t="shared" si="57"/>
        <v>9</v>
      </c>
      <c r="N126" s="12">
        <f t="shared" si="46"/>
        <v>1.0009484689999999</v>
      </c>
      <c r="O126" s="12">
        <f t="shared" ca="1" si="47"/>
        <v>1.0055330330000001</v>
      </c>
      <c r="P126" s="17">
        <f t="shared" si="58"/>
        <v>0</v>
      </c>
      <c r="Q126" s="14">
        <f t="shared" ca="1" si="48"/>
        <v>5.5330329999999996</v>
      </c>
      <c r="R126" s="20">
        <f t="shared" si="49"/>
        <v>0</v>
      </c>
      <c r="S126" s="14">
        <f t="shared" si="59"/>
        <v>0</v>
      </c>
      <c r="T126" s="4" t="str">
        <f t="shared" si="60"/>
        <v>J=</v>
      </c>
      <c r="U126" s="29">
        <f t="shared" si="61"/>
        <v>45076</v>
      </c>
      <c r="V126" s="3"/>
      <c r="W126" s="4"/>
      <c r="X126" s="110"/>
      <c r="Y126" s="92"/>
      <c r="Z126" s="113"/>
      <c r="AA126" s="93"/>
      <c r="AB126" s="113"/>
      <c r="AC126" s="113"/>
      <c r="AD126" s="111"/>
      <c r="AE126" s="113"/>
      <c r="AF126" s="110"/>
      <c r="AG126" s="112"/>
      <c r="AH126" s="9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</row>
    <row r="127" spans="1:154" x14ac:dyDescent="0.15">
      <c r="A127" s="88">
        <f t="shared" si="62"/>
        <v>45062</v>
      </c>
      <c r="B127" s="89">
        <f t="shared" ca="1" si="63"/>
        <v>1006.1496949899999</v>
      </c>
      <c r="C127" s="14">
        <f t="shared" si="50"/>
        <v>1000</v>
      </c>
      <c r="D127" s="62">
        <f t="shared" si="51"/>
        <v>45057</v>
      </c>
      <c r="E127" s="60">
        <f ca="1">IF(D127&lt;$B$1,VLOOKUP(D127,[1]DI!$A$4:$B$15000,2,FALSE),0)</f>
        <v>0.13650000000000001</v>
      </c>
      <c r="F127" s="14">
        <f t="shared" ca="1" si="52"/>
        <v>1.00050788</v>
      </c>
      <c r="G127" s="91">
        <f t="shared" ca="1" si="65"/>
        <v>1.06012982108818</v>
      </c>
      <c r="H127" s="91">
        <f t="shared" ca="1" si="53"/>
        <v>1.0547606431152501</v>
      </c>
      <c r="I127" s="14">
        <f t="shared" ca="1" si="64"/>
        <v>1.0050904199999999</v>
      </c>
      <c r="J127" s="13">
        <f t="shared" si="54"/>
        <v>2.69E-2</v>
      </c>
      <c r="K127" s="29">
        <f t="shared" si="55"/>
        <v>45048</v>
      </c>
      <c r="L127" s="2">
        <f t="shared" si="56"/>
        <v>10</v>
      </c>
      <c r="M127" s="17">
        <f t="shared" si="57"/>
        <v>10</v>
      </c>
      <c r="N127" s="12">
        <f t="shared" si="46"/>
        <v>1.00105391</v>
      </c>
      <c r="O127" s="12">
        <f t="shared" ca="1" si="47"/>
        <v>1.006149695</v>
      </c>
      <c r="P127" s="17">
        <f t="shared" si="58"/>
        <v>0</v>
      </c>
      <c r="Q127" s="14">
        <f t="shared" ca="1" si="48"/>
        <v>6.1496949900000004</v>
      </c>
      <c r="R127" s="20">
        <f t="shared" si="49"/>
        <v>0</v>
      </c>
      <c r="S127" s="14">
        <f t="shared" si="59"/>
        <v>0</v>
      </c>
      <c r="T127" s="4" t="str">
        <f t="shared" si="60"/>
        <v>J=</v>
      </c>
      <c r="U127" s="29">
        <f t="shared" si="61"/>
        <v>45076</v>
      </c>
      <c r="V127" s="3"/>
      <c r="W127" s="4"/>
      <c r="X127" s="110"/>
      <c r="Y127" s="92"/>
      <c r="Z127" s="113"/>
      <c r="AA127" s="93"/>
      <c r="AB127" s="113"/>
      <c r="AC127" s="113"/>
      <c r="AD127" s="111"/>
      <c r="AE127" s="113"/>
      <c r="AF127" s="110"/>
      <c r="AG127" s="112"/>
      <c r="AH127" s="9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</row>
    <row r="128" spans="1:154" x14ac:dyDescent="0.15">
      <c r="A128" s="88">
        <f t="shared" si="62"/>
        <v>45063</v>
      </c>
      <c r="B128" s="89">
        <f t="shared" ca="1" si="63"/>
        <v>1006.76674499</v>
      </c>
      <c r="C128" s="14">
        <f t="shared" si="50"/>
        <v>1000</v>
      </c>
      <c r="D128" s="62">
        <f t="shared" si="51"/>
        <v>45058</v>
      </c>
      <c r="E128" s="60">
        <f ca="1">IF(D128&lt;$B$1,VLOOKUP(D128,[1]DI!$A$4:$B$15000,2,FALSE),0)</f>
        <v>0.13650000000000001</v>
      </c>
      <c r="F128" s="14">
        <f t="shared" ca="1" si="52"/>
        <v>1.00050788</v>
      </c>
      <c r="G128" s="91">
        <f t="shared" ca="1" si="65"/>
        <v>1.06066823982171</v>
      </c>
      <c r="H128" s="91">
        <f t="shared" ca="1" si="53"/>
        <v>1.0547606431152501</v>
      </c>
      <c r="I128" s="14">
        <f t="shared" ca="1" si="64"/>
        <v>1.00560089</v>
      </c>
      <c r="J128" s="13">
        <f t="shared" si="54"/>
        <v>2.69E-2</v>
      </c>
      <c r="K128" s="29">
        <f t="shared" si="55"/>
        <v>45048</v>
      </c>
      <c r="L128" s="2">
        <f t="shared" si="56"/>
        <v>11</v>
      </c>
      <c r="M128" s="17">
        <f t="shared" si="57"/>
        <v>11</v>
      </c>
      <c r="N128" s="12">
        <f t="shared" si="46"/>
        <v>1.0011593620000001</v>
      </c>
      <c r="O128" s="12">
        <f t="shared" ca="1" si="47"/>
        <v>1.006766745</v>
      </c>
      <c r="P128" s="17">
        <f t="shared" si="58"/>
        <v>0</v>
      </c>
      <c r="Q128" s="14">
        <f t="shared" ca="1" si="48"/>
        <v>6.7667449900000003</v>
      </c>
      <c r="R128" s="20">
        <f t="shared" si="49"/>
        <v>0</v>
      </c>
      <c r="S128" s="14">
        <f t="shared" si="59"/>
        <v>0</v>
      </c>
      <c r="T128" s="4" t="str">
        <f t="shared" si="60"/>
        <v>J=</v>
      </c>
      <c r="U128" s="29">
        <f t="shared" si="61"/>
        <v>45076</v>
      </c>
      <c r="V128" s="3"/>
      <c r="W128" s="4"/>
      <c r="X128" s="110"/>
      <c r="Y128" s="92"/>
      <c r="Z128" s="113"/>
      <c r="AA128" s="93"/>
      <c r="AB128" s="113"/>
      <c r="AC128" s="113"/>
      <c r="AD128" s="111"/>
      <c r="AE128" s="113"/>
      <c r="AF128" s="110"/>
      <c r="AG128" s="112"/>
      <c r="AH128" s="9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</row>
    <row r="129" spans="1:154" x14ac:dyDescent="0.15">
      <c r="A129" s="88">
        <f t="shared" si="62"/>
        <v>45064</v>
      </c>
      <c r="B129" s="89">
        <f t="shared" ca="1" si="63"/>
        <v>1007.3841660000001</v>
      </c>
      <c r="C129" s="14">
        <f t="shared" si="50"/>
        <v>1000</v>
      </c>
      <c r="D129" s="62">
        <f t="shared" si="51"/>
        <v>45061</v>
      </c>
      <c r="E129" s="60">
        <f ca="1">IF(D129&lt;$B$1,VLOOKUP(D129,[1]DI!$A$4:$B$15000,2,FALSE),0)</f>
        <v>0.13650000000000001</v>
      </c>
      <c r="F129" s="14">
        <f t="shared" ca="1" si="52"/>
        <v>1.00050788</v>
      </c>
      <c r="G129" s="91">
        <f t="shared" ca="1" si="65"/>
        <v>1.0612069320073501</v>
      </c>
      <c r="H129" s="91">
        <f t="shared" ca="1" si="53"/>
        <v>1.0547606431152501</v>
      </c>
      <c r="I129" s="14">
        <f t="shared" ca="1" si="64"/>
        <v>1.00611161</v>
      </c>
      <c r="J129" s="13">
        <f t="shared" si="54"/>
        <v>2.69E-2</v>
      </c>
      <c r="K129" s="29">
        <f t="shared" si="55"/>
        <v>45048</v>
      </c>
      <c r="L129" s="2">
        <f t="shared" si="56"/>
        <v>12</v>
      </c>
      <c r="M129" s="17">
        <f t="shared" si="57"/>
        <v>12</v>
      </c>
      <c r="N129" s="12">
        <f t="shared" si="46"/>
        <v>1.0012648260000001</v>
      </c>
      <c r="O129" s="12">
        <f t="shared" ca="1" si="47"/>
        <v>1.007384166</v>
      </c>
      <c r="P129" s="17">
        <f t="shared" si="58"/>
        <v>0</v>
      </c>
      <c r="Q129" s="14">
        <f t="shared" ca="1" si="48"/>
        <v>7.3841659999999996</v>
      </c>
      <c r="R129" s="20">
        <f t="shared" si="49"/>
        <v>0</v>
      </c>
      <c r="S129" s="14">
        <f t="shared" si="59"/>
        <v>0</v>
      </c>
      <c r="T129" s="4" t="str">
        <f t="shared" si="60"/>
        <v>J=</v>
      </c>
      <c r="U129" s="29">
        <f t="shared" si="61"/>
        <v>45076</v>
      </c>
      <c r="V129" s="3"/>
      <c r="W129" s="4"/>
      <c r="X129" s="110"/>
      <c r="Y129" s="92"/>
      <c r="Z129" s="113"/>
      <c r="AA129" s="93"/>
      <c r="AB129" s="113"/>
      <c r="AC129" s="113"/>
      <c r="AD129" s="111"/>
      <c r="AE129" s="113"/>
      <c r="AF129" s="110"/>
      <c r="AG129" s="112"/>
      <c r="AH129" s="9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</row>
    <row r="130" spans="1:154" x14ac:dyDescent="0.15">
      <c r="A130" s="88">
        <f t="shared" si="62"/>
        <v>45065</v>
      </c>
      <c r="B130" s="89">
        <f t="shared" ca="1" si="63"/>
        <v>1008.00197499</v>
      </c>
      <c r="C130" s="14">
        <f t="shared" si="50"/>
        <v>1000</v>
      </c>
      <c r="D130" s="62">
        <f t="shared" si="51"/>
        <v>45062</v>
      </c>
      <c r="E130" s="60">
        <f ca="1">IF(D130&lt;$B$1,VLOOKUP(D130,[1]DI!$A$4:$B$15000,2,FALSE),0)</f>
        <v>0.13650000000000001</v>
      </c>
      <c r="F130" s="14">
        <f t="shared" ca="1" si="52"/>
        <v>1.00050788</v>
      </c>
      <c r="G130" s="91">
        <f t="shared" ca="1" si="65"/>
        <v>1.06174589778398</v>
      </c>
      <c r="H130" s="91">
        <f t="shared" ca="1" si="53"/>
        <v>1.0547606431152501</v>
      </c>
      <c r="I130" s="14">
        <f t="shared" ca="1" si="64"/>
        <v>1.0066226</v>
      </c>
      <c r="J130" s="13">
        <f t="shared" si="54"/>
        <v>2.69E-2</v>
      </c>
      <c r="K130" s="29">
        <f t="shared" si="55"/>
        <v>45048</v>
      </c>
      <c r="L130" s="2">
        <f t="shared" si="56"/>
        <v>13</v>
      </c>
      <c r="M130" s="17">
        <f t="shared" si="57"/>
        <v>13</v>
      </c>
      <c r="N130" s="12">
        <f t="shared" si="46"/>
        <v>1.0013703</v>
      </c>
      <c r="O130" s="12">
        <f t="shared" ca="1" si="47"/>
        <v>1.008001975</v>
      </c>
      <c r="P130" s="17">
        <f t="shared" si="58"/>
        <v>0</v>
      </c>
      <c r="Q130" s="14">
        <f t="shared" ca="1" si="48"/>
        <v>8.0019749900000008</v>
      </c>
      <c r="R130" s="20">
        <f t="shared" si="49"/>
        <v>0</v>
      </c>
      <c r="S130" s="14">
        <f t="shared" si="59"/>
        <v>0</v>
      </c>
      <c r="T130" s="4" t="str">
        <f t="shared" si="60"/>
        <v>J=</v>
      </c>
      <c r="U130" s="29">
        <f t="shared" si="61"/>
        <v>45076</v>
      </c>
      <c r="V130" s="3"/>
      <c r="W130" s="4"/>
      <c r="X130" s="110"/>
      <c r="Y130" s="92"/>
      <c r="Z130" s="113"/>
      <c r="AA130" s="93"/>
      <c r="AB130" s="113"/>
      <c r="AC130" s="113"/>
      <c r="AD130" s="111"/>
      <c r="AE130" s="113"/>
      <c r="AF130" s="110"/>
      <c r="AG130" s="112"/>
      <c r="AH130" s="9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</row>
    <row r="131" spans="1:154" x14ac:dyDescent="0.15">
      <c r="A131" s="88">
        <f t="shared" si="62"/>
        <v>45068</v>
      </c>
      <c r="B131" s="89">
        <f t="shared" ca="1" si="63"/>
        <v>1008.620153</v>
      </c>
      <c r="C131" s="14">
        <f t="shared" si="50"/>
        <v>1000</v>
      </c>
      <c r="D131" s="62">
        <f t="shared" si="51"/>
        <v>45063</v>
      </c>
      <c r="E131" s="60">
        <f ca="1">IF(D131&lt;$B$1,VLOOKUP(D131,[1]DI!$A$4:$B$15000,2,FALSE),0)</f>
        <v>0.13650000000000001</v>
      </c>
      <c r="F131" s="14">
        <f t="shared" ca="1" si="52"/>
        <v>1.00050788</v>
      </c>
      <c r="G131" s="91">
        <f t="shared" ca="1" si="65"/>
        <v>1.06228513729055</v>
      </c>
      <c r="H131" s="91">
        <f t="shared" ca="1" si="53"/>
        <v>1.0547606431152501</v>
      </c>
      <c r="I131" s="14">
        <f t="shared" ca="1" si="64"/>
        <v>1.0071338400000001</v>
      </c>
      <c r="J131" s="13">
        <f t="shared" si="54"/>
        <v>2.69E-2</v>
      </c>
      <c r="K131" s="29">
        <f t="shared" si="55"/>
        <v>45048</v>
      </c>
      <c r="L131" s="2">
        <f t="shared" si="56"/>
        <v>14</v>
      </c>
      <c r="M131" s="17">
        <f t="shared" si="57"/>
        <v>14</v>
      </c>
      <c r="N131" s="12">
        <f t="shared" si="46"/>
        <v>1.001475785</v>
      </c>
      <c r="O131" s="12">
        <f t="shared" ca="1" si="47"/>
        <v>1.0086201530000001</v>
      </c>
      <c r="P131" s="17">
        <f t="shared" si="58"/>
        <v>0</v>
      </c>
      <c r="Q131" s="14">
        <f t="shared" ca="1" si="48"/>
        <v>8.6201530000000002</v>
      </c>
      <c r="R131" s="20">
        <f t="shared" si="49"/>
        <v>0</v>
      </c>
      <c r="S131" s="14">
        <f t="shared" si="59"/>
        <v>0</v>
      </c>
      <c r="T131" s="4" t="str">
        <f t="shared" si="60"/>
        <v>J=</v>
      </c>
      <c r="U131" s="29">
        <f t="shared" si="61"/>
        <v>45076</v>
      </c>
      <c r="V131" s="3"/>
      <c r="W131" s="4"/>
      <c r="X131" s="110"/>
      <c r="Y131" s="92"/>
      <c r="Z131" s="113"/>
      <c r="AA131" s="93"/>
      <c r="AB131" s="113"/>
      <c r="AC131" s="113"/>
      <c r="AD131" s="111"/>
      <c r="AE131" s="113"/>
      <c r="AF131" s="110"/>
      <c r="AG131" s="112"/>
      <c r="AH131" s="9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</row>
    <row r="132" spans="1:154" x14ac:dyDescent="0.15">
      <c r="A132" s="88">
        <f t="shared" si="62"/>
        <v>45069</v>
      </c>
      <c r="B132" s="89">
        <f t="shared" ca="1" si="63"/>
        <v>1009.238711</v>
      </c>
      <c r="C132" s="14">
        <f t="shared" si="50"/>
        <v>1000</v>
      </c>
      <c r="D132" s="62">
        <f t="shared" si="51"/>
        <v>45064</v>
      </c>
      <c r="E132" s="60">
        <f ca="1">IF(D132&lt;$B$1,VLOOKUP(D132,[1]DI!$A$4:$B$15000,2,FALSE),0)</f>
        <v>0.13650000000000001</v>
      </c>
      <c r="F132" s="14">
        <f t="shared" ca="1" si="52"/>
        <v>1.00050788</v>
      </c>
      <c r="G132" s="91">
        <f t="shared" ca="1" si="65"/>
        <v>1.0628246506660799</v>
      </c>
      <c r="H132" s="91">
        <f t="shared" ca="1" si="53"/>
        <v>1.0547606431152501</v>
      </c>
      <c r="I132" s="14">
        <f t="shared" ca="1" si="64"/>
        <v>1.0076453400000001</v>
      </c>
      <c r="J132" s="13">
        <f t="shared" si="54"/>
        <v>2.69E-2</v>
      </c>
      <c r="K132" s="29">
        <f t="shared" si="55"/>
        <v>45048</v>
      </c>
      <c r="L132" s="2">
        <f t="shared" si="56"/>
        <v>15</v>
      </c>
      <c r="M132" s="17">
        <f t="shared" si="57"/>
        <v>15</v>
      </c>
      <c r="N132" s="12">
        <f t="shared" si="46"/>
        <v>1.0015812820000001</v>
      </c>
      <c r="O132" s="12">
        <f t="shared" ca="1" si="47"/>
        <v>1.0092387110000001</v>
      </c>
      <c r="P132" s="17">
        <f t="shared" si="58"/>
        <v>0</v>
      </c>
      <c r="Q132" s="14">
        <f t="shared" ca="1" si="48"/>
        <v>9.2387110000000003</v>
      </c>
      <c r="R132" s="20">
        <f t="shared" si="49"/>
        <v>0</v>
      </c>
      <c r="S132" s="14">
        <f t="shared" si="59"/>
        <v>0</v>
      </c>
      <c r="T132" s="4" t="str">
        <f t="shared" si="60"/>
        <v>J=</v>
      </c>
      <c r="U132" s="29">
        <f t="shared" si="61"/>
        <v>45076</v>
      </c>
      <c r="V132" s="3"/>
      <c r="W132" s="4"/>
      <c r="X132" s="110"/>
      <c r="Y132" s="92"/>
      <c r="Z132" s="113"/>
      <c r="AA132" s="93"/>
      <c r="AB132" s="113"/>
      <c r="AC132" s="113"/>
      <c r="AD132" s="111"/>
      <c r="AE132" s="113"/>
      <c r="AF132" s="110"/>
      <c r="AG132" s="112"/>
      <c r="AH132" s="9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</row>
    <row r="133" spans="1:154" x14ac:dyDescent="0.15">
      <c r="A133" s="88">
        <f t="shared" si="62"/>
        <v>45070</v>
      </c>
      <c r="B133" s="89">
        <f t="shared" ca="1" si="63"/>
        <v>1009.85765899</v>
      </c>
      <c r="C133" s="14">
        <f t="shared" si="50"/>
        <v>1000</v>
      </c>
      <c r="D133" s="62">
        <f t="shared" si="51"/>
        <v>45065</v>
      </c>
      <c r="E133" s="60">
        <f ca="1">IF(D133&lt;$B$1,VLOOKUP(D133,[1]DI!$A$4:$B$15000,2,FALSE),0)</f>
        <v>0.13650000000000001</v>
      </c>
      <c r="F133" s="14">
        <f t="shared" ca="1" si="52"/>
        <v>1.00050788</v>
      </c>
      <c r="G133" s="91">
        <f t="shared" ca="1" si="65"/>
        <v>1.0633644380496601</v>
      </c>
      <c r="H133" s="91">
        <f t="shared" ca="1" si="53"/>
        <v>1.0547606431152501</v>
      </c>
      <c r="I133" s="14">
        <f t="shared" ca="1" si="64"/>
        <v>1.00815711</v>
      </c>
      <c r="J133" s="13">
        <f t="shared" si="54"/>
        <v>2.69E-2</v>
      </c>
      <c r="K133" s="29">
        <f t="shared" si="55"/>
        <v>45048</v>
      </c>
      <c r="L133" s="2">
        <f t="shared" si="56"/>
        <v>16</v>
      </c>
      <c r="M133" s="17">
        <f t="shared" si="57"/>
        <v>16</v>
      </c>
      <c r="N133" s="12">
        <f t="shared" si="46"/>
        <v>1.0016867899999999</v>
      </c>
      <c r="O133" s="12">
        <f t="shared" ca="1" si="47"/>
        <v>1.0098576589999999</v>
      </c>
      <c r="P133" s="17">
        <f t="shared" si="58"/>
        <v>0</v>
      </c>
      <c r="Q133" s="14">
        <f t="shared" ca="1" si="48"/>
        <v>9.8576589899999991</v>
      </c>
      <c r="R133" s="20">
        <f t="shared" si="49"/>
        <v>0</v>
      </c>
      <c r="S133" s="14">
        <f t="shared" si="59"/>
        <v>0</v>
      </c>
      <c r="T133" s="4" t="str">
        <f t="shared" si="60"/>
        <v>J=</v>
      </c>
      <c r="U133" s="29">
        <f t="shared" si="61"/>
        <v>45076</v>
      </c>
      <c r="V133" s="3"/>
      <c r="W133" s="4"/>
      <c r="X133" s="110"/>
      <c r="Y133" s="92"/>
      <c r="Z133" s="94"/>
      <c r="AA133" s="93"/>
      <c r="AB133" s="113"/>
      <c r="AC133" s="113"/>
      <c r="AD133" s="111"/>
      <c r="AE133" s="113"/>
      <c r="AF133" s="110"/>
      <c r="AG133" s="112"/>
      <c r="AH133" s="9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</row>
    <row r="134" spans="1:154" x14ac:dyDescent="0.15">
      <c r="A134" s="88">
        <f t="shared" si="62"/>
        <v>45071</v>
      </c>
      <c r="B134" s="89">
        <f t="shared" ca="1" si="63"/>
        <v>1010.476976</v>
      </c>
      <c r="C134" s="14">
        <f t="shared" si="50"/>
        <v>1000</v>
      </c>
      <c r="D134" s="62">
        <f t="shared" si="51"/>
        <v>45068</v>
      </c>
      <c r="E134" s="60">
        <f ca="1">IF(D134&lt;$B$1,VLOOKUP(D134,[1]DI!$A$4:$B$15000,2,FALSE),0)</f>
        <v>0.13650000000000001</v>
      </c>
      <c r="F134" s="14">
        <f t="shared" ca="1" si="52"/>
        <v>1.00050788</v>
      </c>
      <c r="G134" s="91">
        <f t="shared" ca="1" si="65"/>
        <v>1.0639044995804601</v>
      </c>
      <c r="H134" s="91">
        <f t="shared" ca="1" si="53"/>
        <v>1.0547606431152501</v>
      </c>
      <c r="I134" s="14">
        <f t="shared" ca="1" si="64"/>
        <v>1.0086691299999999</v>
      </c>
      <c r="J134" s="13">
        <f t="shared" si="54"/>
        <v>2.69E-2</v>
      </c>
      <c r="K134" s="29">
        <f t="shared" si="55"/>
        <v>45048</v>
      </c>
      <c r="L134" s="2">
        <f t="shared" si="56"/>
        <v>17</v>
      </c>
      <c r="M134" s="17">
        <f t="shared" si="57"/>
        <v>17</v>
      </c>
      <c r="N134" s="12">
        <f t="shared" si="46"/>
        <v>1.001792308</v>
      </c>
      <c r="O134" s="12">
        <f t="shared" ca="1" si="47"/>
        <v>1.0104769760000001</v>
      </c>
      <c r="P134" s="17">
        <f t="shared" si="58"/>
        <v>0</v>
      </c>
      <c r="Q134" s="14">
        <f t="shared" ca="1" si="48"/>
        <v>10.476976000000001</v>
      </c>
      <c r="R134" s="20">
        <f t="shared" si="49"/>
        <v>0</v>
      </c>
      <c r="S134" s="14">
        <f t="shared" si="59"/>
        <v>0</v>
      </c>
      <c r="T134" s="4" t="str">
        <f t="shared" si="60"/>
        <v>J=</v>
      </c>
      <c r="U134" s="29">
        <f t="shared" si="61"/>
        <v>45076</v>
      </c>
      <c r="V134" s="3"/>
      <c r="W134" s="4"/>
      <c r="X134" s="110"/>
      <c r="Y134" s="92"/>
      <c r="Z134" s="94"/>
      <c r="AA134" s="93"/>
      <c r="AB134" s="113"/>
      <c r="AC134" s="113"/>
      <c r="AD134" s="111"/>
      <c r="AE134" s="113"/>
      <c r="AF134" s="110"/>
      <c r="AG134" s="112"/>
      <c r="AH134" s="9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</row>
    <row r="135" spans="1:154" x14ac:dyDescent="0.15">
      <c r="A135" s="88">
        <f t="shared" si="62"/>
        <v>45072</v>
      </c>
      <c r="B135" s="89">
        <f t="shared" ca="1" si="63"/>
        <v>1011.09667299</v>
      </c>
      <c r="C135" s="14">
        <f t="shared" si="50"/>
        <v>1000</v>
      </c>
      <c r="D135" s="62">
        <f t="shared" si="51"/>
        <v>45069</v>
      </c>
      <c r="E135" s="60">
        <f ca="1">IF(D135&lt;$B$1,VLOOKUP(D135,[1]DI!$A$4:$B$15000,2,FALSE),0)</f>
        <v>0.13650000000000001</v>
      </c>
      <c r="F135" s="14">
        <f t="shared" ca="1" si="52"/>
        <v>1.00050788</v>
      </c>
      <c r="G135" s="91">
        <f t="shared" ca="1" si="65"/>
        <v>1.0644448353977101</v>
      </c>
      <c r="H135" s="91">
        <f t="shared" ca="1" si="53"/>
        <v>1.0547606431152501</v>
      </c>
      <c r="I135" s="14">
        <f t="shared" ca="1" si="64"/>
        <v>1.0091814100000001</v>
      </c>
      <c r="J135" s="13">
        <f t="shared" si="54"/>
        <v>2.69E-2</v>
      </c>
      <c r="K135" s="29">
        <f t="shared" si="55"/>
        <v>45048</v>
      </c>
      <c r="L135" s="2">
        <f t="shared" si="56"/>
        <v>18</v>
      </c>
      <c r="M135" s="17">
        <f t="shared" si="57"/>
        <v>18</v>
      </c>
      <c r="N135" s="12">
        <f t="shared" si="46"/>
        <v>1.0018978380000001</v>
      </c>
      <c r="O135" s="12">
        <f t="shared" ca="1" si="47"/>
        <v>1.0110966729999999</v>
      </c>
      <c r="P135" s="17">
        <f t="shared" si="58"/>
        <v>0</v>
      </c>
      <c r="Q135" s="14">
        <f t="shared" ca="1" si="48"/>
        <v>11.09667299</v>
      </c>
      <c r="R135" s="20">
        <f t="shared" si="49"/>
        <v>0</v>
      </c>
      <c r="S135" s="14">
        <f t="shared" si="59"/>
        <v>0</v>
      </c>
      <c r="T135" s="4" t="str">
        <f t="shared" si="60"/>
        <v>J=</v>
      </c>
      <c r="U135" s="29">
        <f t="shared" si="61"/>
        <v>45076</v>
      </c>
      <c r="V135" s="3"/>
      <c r="W135" s="4"/>
      <c r="X135" s="110"/>
      <c r="Y135" s="92"/>
      <c r="Z135" s="94"/>
      <c r="AA135" s="93"/>
      <c r="AB135" s="113"/>
      <c r="AC135" s="113"/>
      <c r="AD135" s="111"/>
      <c r="AE135" s="113"/>
      <c r="AF135" s="110"/>
      <c r="AG135" s="112"/>
      <c r="AH135" s="9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</row>
    <row r="136" spans="1:154" x14ac:dyDescent="0.15">
      <c r="A136" s="88">
        <f t="shared" si="62"/>
        <v>45075</v>
      </c>
      <c r="B136" s="89">
        <f t="shared" ca="1" si="63"/>
        <v>1011.71676</v>
      </c>
      <c r="C136" s="14">
        <f t="shared" si="50"/>
        <v>1000</v>
      </c>
      <c r="D136" s="62">
        <f t="shared" si="51"/>
        <v>45070</v>
      </c>
      <c r="E136" s="60">
        <f ca="1">IF(D136&lt;$B$1,VLOOKUP(D136,[1]DI!$A$4:$B$15000,2,FALSE),0)</f>
        <v>0.13650000000000001</v>
      </c>
      <c r="F136" s="14">
        <f t="shared" ca="1" si="52"/>
        <v>1.00050788</v>
      </c>
      <c r="G136" s="91">
        <f t="shared" ca="1" si="65"/>
        <v>1.06498544564071</v>
      </c>
      <c r="H136" s="91">
        <f t="shared" ca="1" si="53"/>
        <v>1.0547606431152501</v>
      </c>
      <c r="I136" s="14">
        <f t="shared" ca="1" si="64"/>
        <v>1.0096939599999999</v>
      </c>
      <c r="J136" s="13">
        <f t="shared" si="54"/>
        <v>2.69E-2</v>
      </c>
      <c r="K136" s="29">
        <f t="shared" si="55"/>
        <v>45048</v>
      </c>
      <c r="L136" s="2">
        <f t="shared" si="56"/>
        <v>19</v>
      </c>
      <c r="M136" s="17">
        <f t="shared" si="57"/>
        <v>19</v>
      </c>
      <c r="N136" s="12">
        <f t="shared" si="46"/>
        <v>1.002003379</v>
      </c>
      <c r="O136" s="12">
        <f t="shared" ca="1" si="47"/>
        <v>1.0117167600000001</v>
      </c>
      <c r="P136" s="17">
        <f t="shared" si="58"/>
        <v>0</v>
      </c>
      <c r="Q136" s="14">
        <f t="shared" ca="1" si="48"/>
        <v>11.716760000000001</v>
      </c>
      <c r="R136" s="20">
        <f t="shared" si="49"/>
        <v>0</v>
      </c>
      <c r="S136" s="14">
        <f t="shared" si="59"/>
        <v>0</v>
      </c>
      <c r="T136" s="4" t="str">
        <f t="shared" si="60"/>
        <v>J=</v>
      </c>
      <c r="U136" s="29">
        <f t="shared" si="61"/>
        <v>45076</v>
      </c>
      <c r="V136" s="3"/>
      <c r="W136" s="4"/>
      <c r="X136" s="110"/>
      <c r="Y136" s="92"/>
      <c r="Z136" s="94"/>
      <c r="AA136" s="93"/>
      <c r="AB136" s="113"/>
      <c r="AC136" s="113"/>
      <c r="AD136" s="111"/>
      <c r="AE136" s="113"/>
      <c r="AF136" s="110"/>
      <c r="AG136" s="112"/>
      <c r="AH136" s="9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</row>
    <row r="137" spans="1:154" x14ac:dyDescent="0.15">
      <c r="A137" s="88">
        <f t="shared" si="62"/>
        <v>45076</v>
      </c>
      <c r="B137" s="89">
        <f t="shared" ca="1" si="63"/>
        <v>1012.33721599</v>
      </c>
      <c r="C137" s="14">
        <f t="shared" si="50"/>
        <v>1000</v>
      </c>
      <c r="D137" s="62">
        <f t="shared" si="51"/>
        <v>45071</v>
      </c>
      <c r="E137" s="60">
        <f ca="1">IF(D137&lt;$B$1,VLOOKUP(D137,[1]DI!$A$4:$B$15000,2,FALSE),0)</f>
        <v>0.13650000000000001</v>
      </c>
      <c r="F137" s="14">
        <f t="shared" ca="1" si="52"/>
        <v>1.00050788</v>
      </c>
      <c r="G137" s="91">
        <f t="shared" ca="1" si="65"/>
        <v>1.06552633044884</v>
      </c>
      <c r="H137" s="91">
        <f t="shared" ca="1" si="53"/>
        <v>1.0547606431152501</v>
      </c>
      <c r="I137" s="14">
        <f t="shared" ca="1" si="64"/>
        <v>1.01020676</v>
      </c>
      <c r="J137" s="13">
        <f t="shared" si="54"/>
        <v>2.69E-2</v>
      </c>
      <c r="K137" s="29">
        <f t="shared" si="55"/>
        <v>45048</v>
      </c>
      <c r="L137" s="2">
        <f t="shared" si="56"/>
        <v>20</v>
      </c>
      <c r="M137" s="17">
        <f t="shared" si="57"/>
        <v>20</v>
      </c>
      <c r="N137" s="12">
        <f t="shared" si="46"/>
        <v>1.002108931</v>
      </c>
      <c r="O137" s="12">
        <f t="shared" ca="1" si="47"/>
        <v>1.0123372159999999</v>
      </c>
      <c r="P137" s="17">
        <f t="shared" si="58"/>
        <v>6</v>
      </c>
      <c r="Q137" s="14">
        <f t="shared" ca="1" si="48"/>
        <v>12.337215990000001</v>
      </c>
      <c r="R137" s="20">
        <f t="shared" si="49"/>
        <v>0</v>
      </c>
      <c r="S137" s="14">
        <f t="shared" si="59"/>
        <v>0</v>
      </c>
      <c r="T137" s="4" t="str">
        <f t="shared" si="60"/>
        <v>J=</v>
      </c>
      <c r="U137" s="29">
        <f t="shared" si="61"/>
        <v>45076</v>
      </c>
      <c r="V137" s="3"/>
      <c r="W137" s="4"/>
      <c r="X137" s="110"/>
      <c r="Y137" s="92"/>
      <c r="Z137" s="94"/>
      <c r="AA137" s="93"/>
      <c r="AB137" s="113"/>
      <c r="AC137" s="113"/>
      <c r="AD137" s="111"/>
      <c r="AE137" s="113"/>
      <c r="AF137" s="110"/>
      <c r="AG137" s="112"/>
      <c r="AH137" s="9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</row>
    <row r="138" spans="1:154" x14ac:dyDescent="0.15">
      <c r="A138" s="88">
        <f t="shared" si="62"/>
        <v>45077</v>
      </c>
      <c r="B138" s="89">
        <f t="shared" ca="1" si="63"/>
        <v>1000.613275</v>
      </c>
      <c r="C138" s="14">
        <f t="shared" si="50"/>
        <v>1000</v>
      </c>
      <c r="D138" s="62">
        <f t="shared" si="51"/>
        <v>45072</v>
      </c>
      <c r="E138" s="60">
        <f ca="1">IF(D138&lt;$B$1,VLOOKUP(D138,[1]DI!$A$4:$B$15000,2,FALSE),0)</f>
        <v>0.13650000000000001</v>
      </c>
      <c r="F138" s="14">
        <f t="shared" ca="1" si="52"/>
        <v>1.00050788</v>
      </c>
      <c r="G138" s="91">
        <f t="shared" ca="1" si="65"/>
        <v>1.0660674899615501</v>
      </c>
      <c r="H138" s="91">
        <f t="shared" ca="1" si="53"/>
        <v>1.06552633044884</v>
      </c>
      <c r="I138" s="14">
        <f t="shared" ca="1" si="64"/>
        <v>1.00050788</v>
      </c>
      <c r="J138" s="13">
        <f t="shared" si="54"/>
        <v>2.69E-2</v>
      </c>
      <c r="K138" s="29">
        <f t="shared" si="55"/>
        <v>45076</v>
      </c>
      <c r="L138" s="2">
        <f t="shared" si="56"/>
        <v>1</v>
      </c>
      <c r="M138" s="17">
        <f t="shared" si="57"/>
        <v>1</v>
      </c>
      <c r="N138" s="12">
        <f t="shared" si="46"/>
        <v>1.000105341</v>
      </c>
      <c r="O138" s="12">
        <f t="shared" ca="1" si="47"/>
        <v>1.0006132750000001</v>
      </c>
      <c r="P138" s="17">
        <f t="shared" si="58"/>
        <v>0</v>
      </c>
      <c r="Q138" s="14">
        <f t="shared" ca="1" si="48"/>
        <v>0.61327500000000001</v>
      </c>
      <c r="R138" s="20">
        <f t="shared" si="49"/>
        <v>0</v>
      </c>
      <c r="S138" s="14">
        <f t="shared" si="59"/>
        <v>0</v>
      </c>
      <c r="T138" s="4" t="str">
        <f t="shared" si="60"/>
        <v>J=</v>
      </c>
      <c r="U138" s="29">
        <f t="shared" si="61"/>
        <v>45107</v>
      </c>
      <c r="V138" s="3"/>
      <c r="W138" s="4"/>
      <c r="X138" s="110"/>
      <c r="Y138" s="92"/>
      <c r="Z138" s="94"/>
      <c r="AA138" s="93"/>
      <c r="AB138" s="113"/>
      <c r="AC138" s="113"/>
      <c r="AD138" s="111"/>
      <c r="AE138" s="113"/>
      <c r="AF138" s="110"/>
      <c r="AG138" s="112"/>
      <c r="AH138" s="9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</row>
    <row r="139" spans="1:154" x14ac:dyDescent="0.15">
      <c r="A139" s="88">
        <f t="shared" si="62"/>
        <v>45078</v>
      </c>
      <c r="B139" s="89">
        <f t="shared" ca="1" si="63"/>
        <v>1001.226927</v>
      </c>
      <c r="C139" s="14">
        <f t="shared" si="50"/>
        <v>1000</v>
      </c>
      <c r="D139" s="62">
        <f t="shared" si="51"/>
        <v>45075</v>
      </c>
      <c r="E139" s="60">
        <f ca="1">IF(D139&lt;$B$1,VLOOKUP(D139,[1]DI!$A$4:$B$15000,2,FALSE),0)</f>
        <v>0.13650000000000001</v>
      </c>
      <c r="F139" s="14">
        <f t="shared" ca="1" si="52"/>
        <v>1.00050788</v>
      </c>
      <c r="G139" s="91">
        <f t="shared" ca="1" si="65"/>
        <v>1.0666089243183501</v>
      </c>
      <c r="H139" s="91">
        <f t="shared" ca="1" si="53"/>
        <v>1.06552633044884</v>
      </c>
      <c r="I139" s="14">
        <f t="shared" ca="1" si="64"/>
        <v>1.00101602</v>
      </c>
      <c r="J139" s="13">
        <f t="shared" si="54"/>
        <v>2.69E-2</v>
      </c>
      <c r="K139" s="29">
        <f t="shared" si="55"/>
        <v>45076</v>
      </c>
      <c r="L139" s="2">
        <f t="shared" si="56"/>
        <v>2</v>
      </c>
      <c r="M139" s="17">
        <f t="shared" si="57"/>
        <v>2</v>
      </c>
      <c r="N139" s="12">
        <f t="shared" si="46"/>
        <v>1.0002106930000001</v>
      </c>
      <c r="O139" s="12">
        <f t="shared" ca="1" si="47"/>
        <v>1.001226927</v>
      </c>
      <c r="P139" s="17">
        <f t="shared" si="58"/>
        <v>0</v>
      </c>
      <c r="Q139" s="14">
        <f t="shared" ca="1" si="48"/>
        <v>1.2269270000000001</v>
      </c>
      <c r="R139" s="20">
        <f t="shared" si="49"/>
        <v>0</v>
      </c>
      <c r="S139" s="14">
        <f t="shared" si="59"/>
        <v>0</v>
      </c>
      <c r="T139" s="4" t="str">
        <f t="shared" si="60"/>
        <v>J=</v>
      </c>
      <c r="U139" s="29">
        <f t="shared" si="61"/>
        <v>45107</v>
      </c>
      <c r="V139" s="3"/>
      <c r="W139" s="4"/>
      <c r="X139" s="110"/>
      <c r="Y139" s="92"/>
      <c r="Z139" s="94"/>
      <c r="AA139" s="93"/>
      <c r="AB139" s="113"/>
      <c r="AC139" s="113"/>
      <c r="AD139" s="111"/>
      <c r="AE139" s="113"/>
      <c r="AF139" s="110"/>
      <c r="AG139" s="112"/>
      <c r="AH139" s="9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</row>
    <row r="140" spans="1:154" x14ac:dyDescent="0.15">
      <c r="A140" s="88">
        <f t="shared" si="62"/>
        <v>45079</v>
      </c>
      <c r="B140" s="89">
        <f t="shared" ca="1" si="63"/>
        <v>1001.84094899</v>
      </c>
      <c r="C140" s="14">
        <f t="shared" si="50"/>
        <v>1000</v>
      </c>
      <c r="D140" s="62">
        <f t="shared" si="51"/>
        <v>45076</v>
      </c>
      <c r="E140" s="60">
        <f ca="1">IF(D140&lt;$B$1,VLOOKUP(D140,[1]DI!$A$4:$B$15000,2,FALSE),0)</f>
        <v>0.13650000000000001</v>
      </c>
      <c r="F140" s="14">
        <f t="shared" ca="1" si="52"/>
        <v>1.00050788</v>
      </c>
      <c r="G140" s="91">
        <f t="shared" ca="1" si="65"/>
        <v>1.0671506336588299</v>
      </c>
      <c r="H140" s="91">
        <f t="shared" ca="1" si="53"/>
        <v>1.06552633044884</v>
      </c>
      <c r="I140" s="14">
        <f t="shared" ca="1" si="64"/>
        <v>1.00152441</v>
      </c>
      <c r="J140" s="13">
        <f t="shared" si="54"/>
        <v>2.69E-2</v>
      </c>
      <c r="K140" s="29">
        <f t="shared" si="55"/>
        <v>45076</v>
      </c>
      <c r="L140" s="2">
        <f t="shared" si="56"/>
        <v>3</v>
      </c>
      <c r="M140" s="17">
        <f t="shared" si="57"/>
        <v>3</v>
      </c>
      <c r="N140" s="12">
        <f t="shared" ref="N140:N203" si="66">ROUND((J140+1)^(M140/252),9)</f>
        <v>1.000316057</v>
      </c>
      <c r="O140" s="12">
        <f t="shared" ref="O140:O203" ca="1" si="67">ROUND(I140*N140,9)</f>
        <v>1.001840949</v>
      </c>
      <c r="P140" s="17">
        <f t="shared" si="58"/>
        <v>0</v>
      </c>
      <c r="Q140" s="14">
        <f t="shared" ref="Q140:Q203" ca="1" si="68">TRUNC(((O140-1)*C140),8)</f>
        <v>1.84094899</v>
      </c>
      <c r="R140" s="20">
        <f t="shared" ref="R140:R203" si="69">IF($P140&gt;0,VLOOKUP($P140,$X$12:$AD$150,7),0)</f>
        <v>0</v>
      </c>
      <c r="S140" s="14">
        <f t="shared" si="59"/>
        <v>0</v>
      </c>
      <c r="T140" s="4" t="str">
        <f t="shared" si="60"/>
        <v>J=</v>
      </c>
      <c r="U140" s="29">
        <f t="shared" si="61"/>
        <v>45107</v>
      </c>
      <c r="V140" s="3"/>
      <c r="W140" s="4"/>
      <c r="X140" s="110"/>
      <c r="Y140" s="92"/>
      <c r="Z140" s="94"/>
      <c r="AA140" s="93"/>
      <c r="AB140" s="113"/>
      <c r="AC140" s="113"/>
      <c r="AD140" s="111"/>
      <c r="AE140" s="113"/>
      <c r="AF140" s="110"/>
      <c r="AG140" s="112"/>
      <c r="AH140" s="9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</row>
    <row r="141" spans="1:154" x14ac:dyDescent="0.15">
      <c r="A141" s="88">
        <f t="shared" si="62"/>
        <v>45082</v>
      </c>
      <c r="B141" s="89">
        <f t="shared" ca="1" si="63"/>
        <v>1002.45535799</v>
      </c>
      <c r="C141" s="14">
        <f t="shared" ref="C141:C204" si="70">(C140-S140)</f>
        <v>1000</v>
      </c>
      <c r="D141" s="62">
        <f t="shared" ref="D141:D204" si="71">WORKDAY($A141,-3,$X$160:$X$544)</f>
        <v>45077</v>
      </c>
      <c r="E141" s="60">
        <f ca="1">IF(D141&lt;$B$1,VLOOKUP(D141,[1]DI!$A$4:$B$15000,2,FALSE),0)</f>
        <v>0.13650000000000001</v>
      </c>
      <c r="F141" s="14">
        <f t="shared" ref="F141:F204" ca="1" si="72">ROUND(1+ROUND(((1+E141)^(1/252))-1,8),16)</f>
        <v>1.00050788</v>
      </c>
      <c r="G141" s="91">
        <f t="shared" ca="1" si="65"/>
        <v>1.06769261812265</v>
      </c>
      <c r="H141" s="91">
        <f t="shared" ref="H141:H204" ca="1" si="73">IF(P140&gt;0,G140,H140)</f>
        <v>1.06552633044884</v>
      </c>
      <c r="I141" s="14">
        <f t="shared" ca="1" si="64"/>
        <v>1.00203307</v>
      </c>
      <c r="J141" s="13">
        <f t="shared" ref="J141:J204" si="74">J140</f>
        <v>2.69E-2</v>
      </c>
      <c r="K141" s="29">
        <f t="shared" ref="K141:K204" si="75">IF(P140&gt;0,VLOOKUP(P140,X$12:AH$150,2),K140)</f>
        <v>45076</v>
      </c>
      <c r="L141" s="2">
        <f t="shared" ref="L141:L204" si="76">IF(A141&gt;K141,IF(NETWORKDAYS(K141,A141,$X$160:$X$544)-1=0,1,NETWORKDAYS(K141,A141,$X$160:$X$544)-1),0)</f>
        <v>4</v>
      </c>
      <c r="M141" s="17">
        <f t="shared" ref="M141:M204" si="77">IF(AND(L141=1,L140=1),1,IF(L141&gt;0,IF(L141=L140,L141+1,L141),0))</f>
        <v>4</v>
      </c>
      <c r="N141" s="12">
        <f t="shared" si="66"/>
        <v>1.0004214309999999</v>
      </c>
      <c r="O141" s="12">
        <f t="shared" ca="1" si="67"/>
        <v>1.002455358</v>
      </c>
      <c r="P141" s="17">
        <f t="shared" ref="P141:P204" si="78">IF(VLOOKUP(A141,Y$12:AF$150,8)=VLOOKUP(A140,Y$12:AF$150,8),0,VLOOKUP(A141,Y$12:AF$150,8))</f>
        <v>0</v>
      </c>
      <c r="Q141" s="14">
        <f t="shared" ca="1" si="68"/>
        <v>2.45535799</v>
      </c>
      <c r="R141" s="20">
        <f t="shared" si="69"/>
        <v>0</v>
      </c>
      <c r="S141" s="14">
        <f t="shared" ref="S141:S204" si="79">IF(R141&gt;0,TRUNC(R141*C141,8),0)</f>
        <v>0</v>
      </c>
      <c r="T141" s="4" t="str">
        <f t="shared" ref="T141:T204" si="80">IF(P140&gt;0,VLOOKUP(P140,X$12:AH$150,10),T140)</f>
        <v>J=</v>
      </c>
      <c r="U141" s="29">
        <f t="shared" ref="U141:U204" si="81">IF(P140&gt;0,VLOOKUP(P140,X$12:AH$150,11),U140)</f>
        <v>45107</v>
      </c>
      <c r="V141" s="3"/>
      <c r="W141" s="4"/>
      <c r="X141" s="110"/>
      <c r="Y141" s="92"/>
      <c r="Z141" s="94"/>
      <c r="AA141" s="93"/>
      <c r="AB141" s="113"/>
      <c r="AC141" s="113"/>
      <c r="AD141" s="111"/>
      <c r="AE141" s="113"/>
      <c r="AF141" s="110"/>
      <c r="AG141" s="112"/>
      <c r="AH141" s="9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</row>
    <row r="142" spans="1:154" x14ac:dyDescent="0.15">
      <c r="A142" s="88">
        <f t="shared" ref="A142:A205" si="82">WORKDAY($A141,1,$X$166:$X$544)</f>
        <v>45083</v>
      </c>
      <c r="B142" s="89">
        <f t="shared" ref="B142:B205" ca="1" si="83">IF(A142&lt;=TODAY(),C142+Q142,IF(AND(A142&gt;TODAY(),A142&lt;=$B$1),IF(VLOOKUP(TODAY(),$A$10:$E$5000,4,FALSE)=0,"n.d",C142+Q142),"n.d"))</f>
        <v>1003.07013499</v>
      </c>
      <c r="C142" s="14">
        <f t="shared" si="70"/>
        <v>1000</v>
      </c>
      <c r="D142" s="62">
        <f t="shared" si="71"/>
        <v>45078</v>
      </c>
      <c r="E142" s="60">
        <f ca="1">IF(D142&lt;$B$1,VLOOKUP(D142,[1]DI!$A$4:$B$15000,2,FALSE),0)</f>
        <v>0.13650000000000001</v>
      </c>
      <c r="F142" s="14">
        <f t="shared" ca="1" si="72"/>
        <v>1.00050788</v>
      </c>
      <c r="G142" s="91">
        <f t="shared" ca="1" si="65"/>
        <v>1.0682348778495401</v>
      </c>
      <c r="H142" s="91">
        <f t="shared" ca="1" si="73"/>
        <v>1.06552633044884</v>
      </c>
      <c r="I142" s="14">
        <f t="shared" ref="I142:I205" ca="1" si="84">ROUND(G142/H142,8)</f>
        <v>1.0025419799999999</v>
      </c>
      <c r="J142" s="13">
        <f t="shared" si="74"/>
        <v>2.69E-2</v>
      </c>
      <c r="K142" s="29">
        <f t="shared" si="75"/>
        <v>45076</v>
      </c>
      <c r="L142" s="2">
        <f t="shared" si="76"/>
        <v>5</v>
      </c>
      <c r="M142" s="17">
        <f t="shared" si="77"/>
        <v>5</v>
      </c>
      <c r="N142" s="12">
        <f t="shared" si="66"/>
        <v>1.000526816</v>
      </c>
      <c r="O142" s="12">
        <f t="shared" ca="1" si="67"/>
        <v>1.003070135</v>
      </c>
      <c r="P142" s="17">
        <f t="shared" si="78"/>
        <v>0</v>
      </c>
      <c r="Q142" s="14">
        <f t="shared" ca="1" si="68"/>
        <v>3.0701349900000001</v>
      </c>
      <c r="R142" s="20">
        <f t="shared" si="69"/>
        <v>0</v>
      </c>
      <c r="S142" s="14">
        <f t="shared" si="79"/>
        <v>0</v>
      </c>
      <c r="T142" s="4" t="str">
        <f t="shared" si="80"/>
        <v>J=</v>
      </c>
      <c r="U142" s="29">
        <f t="shared" si="81"/>
        <v>45107</v>
      </c>
      <c r="V142" s="3"/>
      <c r="W142" s="3"/>
      <c r="X142" s="110"/>
      <c r="Y142" s="92"/>
      <c r="Z142" s="94"/>
      <c r="AA142" s="93"/>
      <c r="AB142" s="113"/>
      <c r="AC142" s="113"/>
      <c r="AD142" s="111"/>
      <c r="AE142" s="113"/>
      <c r="AF142" s="110"/>
      <c r="AG142" s="112"/>
      <c r="AH142" s="9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</row>
    <row r="143" spans="1:154" x14ac:dyDescent="0.15">
      <c r="A143" s="88">
        <f t="shared" si="82"/>
        <v>45084</v>
      </c>
      <c r="B143" s="89">
        <f t="shared" ca="1" si="83"/>
        <v>1003.68529199</v>
      </c>
      <c r="C143" s="14">
        <f t="shared" si="70"/>
        <v>1000</v>
      </c>
      <c r="D143" s="62">
        <f t="shared" si="71"/>
        <v>45079</v>
      </c>
      <c r="E143" s="60">
        <f ca="1">IF(D143&lt;$B$1,VLOOKUP(D143,[1]DI!$A$4:$B$15000,2,FALSE),0)</f>
        <v>0.13650000000000001</v>
      </c>
      <c r="F143" s="14">
        <f t="shared" ca="1" si="72"/>
        <v>1.00050788</v>
      </c>
      <c r="G143" s="91">
        <f t="shared" ca="1" si="65"/>
        <v>1.0687774129793</v>
      </c>
      <c r="H143" s="91">
        <f t="shared" ca="1" si="73"/>
        <v>1.06552633044884</v>
      </c>
      <c r="I143" s="14">
        <f t="shared" ca="1" si="84"/>
        <v>1.0030511499999999</v>
      </c>
      <c r="J143" s="13">
        <f t="shared" si="74"/>
        <v>2.69E-2</v>
      </c>
      <c r="K143" s="29">
        <f t="shared" si="75"/>
        <v>45076</v>
      </c>
      <c r="L143" s="2">
        <f t="shared" si="76"/>
        <v>6</v>
      </c>
      <c r="M143" s="17">
        <f t="shared" si="77"/>
        <v>6</v>
      </c>
      <c r="N143" s="12">
        <f t="shared" si="66"/>
        <v>1.000632213</v>
      </c>
      <c r="O143" s="12">
        <f t="shared" ca="1" si="67"/>
        <v>1.0036852919999999</v>
      </c>
      <c r="P143" s="17">
        <f t="shared" si="78"/>
        <v>0</v>
      </c>
      <c r="Q143" s="14">
        <f t="shared" ca="1" si="68"/>
        <v>3.6852919900000001</v>
      </c>
      <c r="R143" s="20">
        <f t="shared" si="69"/>
        <v>0</v>
      </c>
      <c r="S143" s="14">
        <f t="shared" si="79"/>
        <v>0</v>
      </c>
      <c r="T143" s="4" t="str">
        <f t="shared" si="80"/>
        <v>J=</v>
      </c>
      <c r="U143" s="29">
        <f t="shared" si="81"/>
        <v>45107</v>
      </c>
      <c r="V143" s="3"/>
      <c r="W143" s="3"/>
      <c r="X143" s="110"/>
      <c r="Y143" s="92"/>
      <c r="Z143" s="94"/>
      <c r="AA143" s="93"/>
      <c r="AB143" s="113"/>
      <c r="AC143" s="113"/>
      <c r="AD143" s="111"/>
      <c r="AE143" s="113"/>
      <c r="AF143" s="110"/>
      <c r="AG143" s="112"/>
      <c r="AH143" s="9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</row>
    <row r="144" spans="1:154" x14ac:dyDescent="0.15">
      <c r="A144" s="88">
        <f t="shared" si="82"/>
        <v>45086</v>
      </c>
      <c r="B144" s="89">
        <f t="shared" ca="1" si="83"/>
        <v>1004.300827</v>
      </c>
      <c r="C144" s="14">
        <f t="shared" si="70"/>
        <v>1000</v>
      </c>
      <c r="D144" s="62">
        <f t="shared" si="71"/>
        <v>45082</v>
      </c>
      <c r="E144" s="60">
        <f ca="1">IF(D144&lt;$B$1,VLOOKUP(D144,[1]DI!$A$4:$B$15000,2,FALSE),0)</f>
        <v>0.13650000000000001</v>
      </c>
      <c r="F144" s="14">
        <f t="shared" ca="1" si="72"/>
        <v>1.00050788</v>
      </c>
      <c r="G144" s="91">
        <f t="shared" ref="G144:G207" ca="1" si="85">ROUND(F143*G143,16)</f>
        <v>1.0693202236518</v>
      </c>
      <c r="H144" s="91">
        <f t="shared" ca="1" si="73"/>
        <v>1.06552633044884</v>
      </c>
      <c r="I144" s="14">
        <f t="shared" ca="1" si="84"/>
        <v>1.00356058</v>
      </c>
      <c r="J144" s="13">
        <f t="shared" si="74"/>
        <v>2.69E-2</v>
      </c>
      <c r="K144" s="29">
        <f t="shared" si="75"/>
        <v>45076</v>
      </c>
      <c r="L144" s="2">
        <f t="shared" si="76"/>
        <v>7</v>
      </c>
      <c r="M144" s="17">
        <f t="shared" si="77"/>
        <v>7</v>
      </c>
      <c r="N144" s="12">
        <f t="shared" si="66"/>
        <v>1.0007376210000001</v>
      </c>
      <c r="O144" s="12">
        <f t="shared" ca="1" si="67"/>
        <v>1.004300827</v>
      </c>
      <c r="P144" s="17">
        <f t="shared" si="78"/>
        <v>0</v>
      </c>
      <c r="Q144" s="14">
        <f t="shared" ca="1" si="68"/>
        <v>4.300827</v>
      </c>
      <c r="R144" s="20">
        <f t="shared" si="69"/>
        <v>0</v>
      </c>
      <c r="S144" s="14">
        <f t="shared" si="79"/>
        <v>0</v>
      </c>
      <c r="T144" s="4" t="str">
        <f t="shared" si="80"/>
        <v>J=</v>
      </c>
      <c r="U144" s="29">
        <f t="shared" si="81"/>
        <v>45107</v>
      </c>
      <c r="V144" s="3"/>
      <c r="W144" s="3"/>
      <c r="X144" s="110"/>
      <c r="Y144" s="92"/>
      <c r="Z144" s="94"/>
      <c r="AA144" s="93"/>
      <c r="AB144" s="113"/>
      <c r="AC144" s="113"/>
      <c r="AD144" s="111"/>
      <c r="AE144" s="113"/>
      <c r="AF144" s="110"/>
      <c r="AG144" s="112"/>
      <c r="AH144" s="9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</row>
    <row r="145" spans="1:154" x14ac:dyDescent="0.15">
      <c r="A145" s="88">
        <f t="shared" si="82"/>
        <v>45089</v>
      </c>
      <c r="B145" s="89">
        <f t="shared" ca="1" si="83"/>
        <v>1004.91674</v>
      </c>
      <c r="C145" s="14">
        <f t="shared" si="70"/>
        <v>1000</v>
      </c>
      <c r="D145" s="62">
        <f t="shared" si="71"/>
        <v>45083</v>
      </c>
      <c r="E145" s="60">
        <f ca="1">IF(D145&lt;$B$1,VLOOKUP(D145,[1]DI!$A$4:$B$15000,2,FALSE),0)</f>
        <v>0.13650000000000001</v>
      </c>
      <c r="F145" s="14">
        <f t="shared" ca="1" si="72"/>
        <v>1.00050788</v>
      </c>
      <c r="G145" s="91">
        <f t="shared" ca="1" si="85"/>
        <v>1.0698633100069901</v>
      </c>
      <c r="H145" s="91">
        <f t="shared" ca="1" si="73"/>
        <v>1.06552633044884</v>
      </c>
      <c r="I145" s="14">
        <f t="shared" ca="1" si="84"/>
        <v>1.0040702699999999</v>
      </c>
      <c r="J145" s="13">
        <f t="shared" si="74"/>
        <v>2.69E-2</v>
      </c>
      <c r="K145" s="29">
        <f t="shared" si="75"/>
        <v>45076</v>
      </c>
      <c r="L145" s="2">
        <f t="shared" si="76"/>
        <v>8</v>
      </c>
      <c r="M145" s="17">
        <f t="shared" si="77"/>
        <v>8</v>
      </c>
      <c r="N145" s="12">
        <f t="shared" si="66"/>
        <v>1.000843039</v>
      </c>
      <c r="O145" s="12">
        <f t="shared" ca="1" si="67"/>
        <v>1.0049167400000001</v>
      </c>
      <c r="P145" s="17">
        <f t="shared" si="78"/>
        <v>0</v>
      </c>
      <c r="Q145" s="14">
        <f t="shared" ca="1" si="68"/>
        <v>4.9167399999999999</v>
      </c>
      <c r="R145" s="20">
        <f t="shared" si="69"/>
        <v>0</v>
      </c>
      <c r="S145" s="14">
        <f t="shared" si="79"/>
        <v>0</v>
      </c>
      <c r="T145" s="4" t="str">
        <f t="shared" si="80"/>
        <v>J=</v>
      </c>
      <c r="U145" s="29">
        <f t="shared" si="81"/>
        <v>45107</v>
      </c>
      <c r="V145" s="3"/>
      <c r="W145" s="3"/>
      <c r="X145" s="110"/>
      <c r="Y145" s="92"/>
      <c r="Z145" s="94"/>
      <c r="AA145" s="93"/>
      <c r="AB145" s="113"/>
      <c r="AC145" s="113"/>
      <c r="AD145" s="111"/>
      <c r="AE145" s="113"/>
      <c r="AF145" s="110"/>
      <c r="AG145" s="112"/>
      <c r="AH145" s="9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</row>
    <row r="146" spans="1:154" x14ac:dyDescent="0.15">
      <c r="A146" s="88">
        <f t="shared" si="82"/>
        <v>45090</v>
      </c>
      <c r="B146" s="89">
        <f t="shared" ca="1" si="83"/>
        <v>1005.533033</v>
      </c>
      <c r="C146" s="14">
        <f t="shared" si="70"/>
        <v>1000</v>
      </c>
      <c r="D146" s="62">
        <f t="shared" si="71"/>
        <v>45084</v>
      </c>
      <c r="E146" s="60">
        <f ca="1">IF(D146&lt;$B$1,VLOOKUP(D146,[1]DI!$A$4:$B$15000,2,FALSE),0)</f>
        <v>0.13650000000000001</v>
      </c>
      <c r="F146" s="14">
        <f t="shared" ca="1" si="72"/>
        <v>1.00050788</v>
      </c>
      <c r="G146" s="91">
        <f t="shared" ca="1" si="85"/>
        <v>1.0704066721848799</v>
      </c>
      <c r="H146" s="91">
        <f t="shared" ca="1" si="73"/>
        <v>1.06552633044884</v>
      </c>
      <c r="I146" s="14">
        <f t="shared" ca="1" si="84"/>
        <v>1.00458022</v>
      </c>
      <c r="J146" s="13">
        <f t="shared" si="74"/>
        <v>2.69E-2</v>
      </c>
      <c r="K146" s="29">
        <f t="shared" si="75"/>
        <v>45076</v>
      </c>
      <c r="L146" s="2">
        <f t="shared" si="76"/>
        <v>9</v>
      </c>
      <c r="M146" s="17">
        <f t="shared" si="77"/>
        <v>9</v>
      </c>
      <c r="N146" s="12">
        <f t="shared" si="66"/>
        <v>1.0009484689999999</v>
      </c>
      <c r="O146" s="12">
        <f t="shared" ca="1" si="67"/>
        <v>1.0055330330000001</v>
      </c>
      <c r="P146" s="17">
        <f t="shared" si="78"/>
        <v>0</v>
      </c>
      <c r="Q146" s="14">
        <f t="shared" ca="1" si="68"/>
        <v>5.5330329999999996</v>
      </c>
      <c r="R146" s="20">
        <f t="shared" si="69"/>
        <v>0</v>
      </c>
      <c r="S146" s="14">
        <f t="shared" si="79"/>
        <v>0</v>
      </c>
      <c r="T146" s="4" t="str">
        <f t="shared" si="80"/>
        <v>J=</v>
      </c>
      <c r="U146" s="29">
        <f t="shared" si="81"/>
        <v>45107</v>
      </c>
      <c r="V146" s="3"/>
      <c r="W146" s="3"/>
      <c r="X146" s="110"/>
      <c r="Y146" s="92"/>
      <c r="Z146" s="94"/>
      <c r="AA146" s="93"/>
      <c r="AB146" s="113"/>
      <c r="AC146" s="113"/>
      <c r="AD146" s="111"/>
      <c r="AE146" s="113"/>
      <c r="AF146" s="110"/>
      <c r="AG146" s="112"/>
      <c r="AH146" s="9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</row>
    <row r="147" spans="1:154" x14ac:dyDescent="0.15">
      <c r="A147" s="88">
        <f t="shared" si="82"/>
        <v>45091</v>
      </c>
      <c r="B147" s="89">
        <f t="shared" ca="1" si="83"/>
        <v>1006.1496949899999</v>
      </c>
      <c r="C147" s="14">
        <f t="shared" si="70"/>
        <v>1000</v>
      </c>
      <c r="D147" s="62">
        <f t="shared" si="71"/>
        <v>45086</v>
      </c>
      <c r="E147" s="60">
        <f ca="1">IF(D147&lt;$B$1,VLOOKUP(D147,[1]DI!$A$4:$B$15000,2,FALSE),0)</f>
        <v>0.13650000000000001</v>
      </c>
      <c r="F147" s="14">
        <f t="shared" ca="1" si="72"/>
        <v>1.00050788</v>
      </c>
      <c r="G147" s="91">
        <f t="shared" ca="1" si="85"/>
        <v>1.07095031032555</v>
      </c>
      <c r="H147" s="91">
        <f t="shared" ca="1" si="73"/>
        <v>1.06552633044884</v>
      </c>
      <c r="I147" s="14">
        <f t="shared" ca="1" si="84"/>
        <v>1.0050904199999999</v>
      </c>
      <c r="J147" s="13">
        <f t="shared" si="74"/>
        <v>2.69E-2</v>
      </c>
      <c r="K147" s="29">
        <f t="shared" si="75"/>
        <v>45076</v>
      </c>
      <c r="L147" s="2">
        <f t="shared" si="76"/>
        <v>10</v>
      </c>
      <c r="M147" s="17">
        <f t="shared" si="77"/>
        <v>10</v>
      </c>
      <c r="N147" s="12">
        <f t="shared" si="66"/>
        <v>1.00105391</v>
      </c>
      <c r="O147" s="12">
        <f t="shared" ca="1" si="67"/>
        <v>1.006149695</v>
      </c>
      <c r="P147" s="17">
        <f t="shared" si="78"/>
        <v>0</v>
      </c>
      <c r="Q147" s="14">
        <f t="shared" ca="1" si="68"/>
        <v>6.1496949900000004</v>
      </c>
      <c r="R147" s="20">
        <f t="shared" si="69"/>
        <v>0</v>
      </c>
      <c r="S147" s="14">
        <f t="shared" si="79"/>
        <v>0</v>
      </c>
      <c r="T147" s="4" t="str">
        <f t="shared" si="80"/>
        <v>J=</v>
      </c>
      <c r="U147" s="29">
        <f t="shared" si="81"/>
        <v>45107</v>
      </c>
      <c r="V147" s="3"/>
      <c r="W147" s="3"/>
      <c r="X147" s="110"/>
      <c r="Y147" s="92"/>
      <c r="Z147" s="94"/>
      <c r="AA147" s="93"/>
      <c r="AB147" s="113"/>
      <c r="AC147" s="113"/>
      <c r="AD147" s="111"/>
      <c r="AE147" s="113"/>
      <c r="AF147" s="110"/>
      <c r="AG147" s="112"/>
      <c r="AH147" s="9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</row>
    <row r="148" spans="1:154" x14ac:dyDescent="0.15">
      <c r="A148" s="88">
        <f t="shared" si="82"/>
        <v>45092</v>
      </c>
      <c r="B148" s="89">
        <f t="shared" ca="1" si="83"/>
        <v>1006.76674499</v>
      </c>
      <c r="C148" s="14">
        <f t="shared" si="70"/>
        <v>1000</v>
      </c>
      <c r="D148" s="62">
        <f t="shared" si="71"/>
        <v>45089</v>
      </c>
      <c r="E148" s="60">
        <f ca="1">IF(D148&lt;$B$1,VLOOKUP(D148,[1]DI!$A$4:$B$15000,2,FALSE),0)</f>
        <v>0.13650000000000001</v>
      </c>
      <c r="F148" s="14">
        <f t="shared" ca="1" si="72"/>
        <v>1.00050788</v>
      </c>
      <c r="G148" s="91">
        <f t="shared" ca="1" si="85"/>
        <v>1.0714942245691601</v>
      </c>
      <c r="H148" s="91">
        <f t="shared" ca="1" si="73"/>
        <v>1.06552633044884</v>
      </c>
      <c r="I148" s="14">
        <f t="shared" ca="1" si="84"/>
        <v>1.00560089</v>
      </c>
      <c r="J148" s="13">
        <f t="shared" si="74"/>
        <v>2.69E-2</v>
      </c>
      <c r="K148" s="29">
        <f t="shared" si="75"/>
        <v>45076</v>
      </c>
      <c r="L148" s="2">
        <f t="shared" si="76"/>
        <v>11</v>
      </c>
      <c r="M148" s="17">
        <f t="shared" si="77"/>
        <v>11</v>
      </c>
      <c r="N148" s="12">
        <f t="shared" si="66"/>
        <v>1.0011593620000001</v>
      </c>
      <c r="O148" s="12">
        <f t="shared" ca="1" si="67"/>
        <v>1.006766745</v>
      </c>
      <c r="P148" s="17">
        <f t="shared" si="78"/>
        <v>0</v>
      </c>
      <c r="Q148" s="14">
        <f t="shared" ca="1" si="68"/>
        <v>6.7667449900000003</v>
      </c>
      <c r="R148" s="20">
        <f t="shared" si="69"/>
        <v>0</v>
      </c>
      <c r="S148" s="14">
        <f t="shared" si="79"/>
        <v>0</v>
      </c>
      <c r="T148" s="4" t="str">
        <f t="shared" si="80"/>
        <v>J=</v>
      </c>
      <c r="U148" s="29">
        <f t="shared" si="81"/>
        <v>45107</v>
      </c>
      <c r="V148" s="3"/>
      <c r="W148" s="3"/>
      <c r="X148" s="110"/>
      <c r="Y148" s="92"/>
      <c r="Z148" s="94"/>
      <c r="AA148" s="93"/>
      <c r="AB148" s="113"/>
      <c r="AC148" s="113"/>
      <c r="AD148" s="111"/>
      <c r="AE148" s="113"/>
      <c r="AF148" s="110"/>
      <c r="AG148" s="112"/>
      <c r="AH148" s="9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</row>
    <row r="149" spans="1:154" x14ac:dyDescent="0.15">
      <c r="A149" s="88">
        <f t="shared" si="82"/>
        <v>45093</v>
      </c>
      <c r="B149" s="89">
        <f t="shared" ca="1" si="83"/>
        <v>1007.3841660000001</v>
      </c>
      <c r="C149" s="14">
        <f t="shared" si="70"/>
        <v>1000</v>
      </c>
      <c r="D149" s="62">
        <f t="shared" si="71"/>
        <v>45090</v>
      </c>
      <c r="E149" s="60">
        <f ca="1">IF(D149&lt;$B$1,VLOOKUP(D149,[1]DI!$A$4:$B$15000,2,FALSE),0)</f>
        <v>0.13650000000000001</v>
      </c>
      <c r="F149" s="14">
        <f t="shared" ca="1" si="72"/>
        <v>1.00050788</v>
      </c>
      <c r="G149" s="91">
        <f t="shared" ca="1" si="85"/>
        <v>1.0720384150559299</v>
      </c>
      <c r="H149" s="91">
        <f t="shared" ca="1" si="73"/>
        <v>1.06552633044884</v>
      </c>
      <c r="I149" s="14">
        <f t="shared" ca="1" si="84"/>
        <v>1.00611161</v>
      </c>
      <c r="J149" s="13">
        <f t="shared" si="74"/>
        <v>2.69E-2</v>
      </c>
      <c r="K149" s="29">
        <f t="shared" si="75"/>
        <v>45076</v>
      </c>
      <c r="L149" s="2">
        <f t="shared" si="76"/>
        <v>12</v>
      </c>
      <c r="M149" s="17">
        <f t="shared" si="77"/>
        <v>12</v>
      </c>
      <c r="N149" s="12">
        <f t="shared" si="66"/>
        <v>1.0012648260000001</v>
      </c>
      <c r="O149" s="12">
        <f t="shared" ca="1" si="67"/>
        <v>1.007384166</v>
      </c>
      <c r="P149" s="17">
        <f t="shared" si="78"/>
        <v>0</v>
      </c>
      <c r="Q149" s="14">
        <f t="shared" ca="1" si="68"/>
        <v>7.3841659999999996</v>
      </c>
      <c r="R149" s="20">
        <f t="shared" si="69"/>
        <v>0</v>
      </c>
      <c r="S149" s="14">
        <f t="shared" si="79"/>
        <v>0</v>
      </c>
      <c r="T149" s="4" t="str">
        <f t="shared" si="80"/>
        <v>J=</v>
      </c>
      <c r="U149" s="29">
        <f t="shared" si="81"/>
        <v>45107</v>
      </c>
      <c r="V149" s="3"/>
      <c r="W149" s="3"/>
      <c r="X149" s="110"/>
      <c r="Y149" s="92"/>
      <c r="Z149" s="94"/>
      <c r="AA149" s="93"/>
      <c r="AB149" s="113"/>
      <c r="AC149" s="113"/>
      <c r="AD149" s="111"/>
      <c r="AE149" s="113"/>
      <c r="AF149" s="110"/>
      <c r="AG149" s="112"/>
      <c r="AH149" s="9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</row>
    <row r="150" spans="1:154" x14ac:dyDescent="0.15">
      <c r="A150" s="88">
        <f t="shared" si="82"/>
        <v>45096</v>
      </c>
      <c r="B150" s="89">
        <f t="shared" ca="1" si="83"/>
        <v>1008.00197499</v>
      </c>
      <c r="C150" s="14">
        <f t="shared" si="70"/>
        <v>1000</v>
      </c>
      <c r="D150" s="62">
        <f t="shared" si="71"/>
        <v>45091</v>
      </c>
      <c r="E150" s="60">
        <f ca="1">IF(D150&lt;$B$1,VLOOKUP(D150,[1]DI!$A$4:$B$15000,2,FALSE),0)</f>
        <v>0.13650000000000001</v>
      </c>
      <c r="F150" s="14">
        <f t="shared" ca="1" si="72"/>
        <v>1.00050788</v>
      </c>
      <c r="G150" s="91">
        <f t="shared" ca="1" si="85"/>
        <v>1.07258288192617</v>
      </c>
      <c r="H150" s="91">
        <f t="shared" ca="1" si="73"/>
        <v>1.06552633044884</v>
      </c>
      <c r="I150" s="14">
        <f t="shared" ca="1" si="84"/>
        <v>1.0066226</v>
      </c>
      <c r="J150" s="13">
        <f t="shared" si="74"/>
        <v>2.69E-2</v>
      </c>
      <c r="K150" s="29">
        <f t="shared" si="75"/>
        <v>45076</v>
      </c>
      <c r="L150" s="2">
        <f t="shared" si="76"/>
        <v>13</v>
      </c>
      <c r="M150" s="17">
        <f t="shared" si="77"/>
        <v>13</v>
      </c>
      <c r="N150" s="12">
        <f t="shared" si="66"/>
        <v>1.0013703</v>
      </c>
      <c r="O150" s="12">
        <f t="shared" ca="1" si="67"/>
        <v>1.008001975</v>
      </c>
      <c r="P150" s="17">
        <f t="shared" si="78"/>
        <v>0</v>
      </c>
      <c r="Q150" s="14">
        <f t="shared" ca="1" si="68"/>
        <v>8.0019749900000008</v>
      </c>
      <c r="R150" s="20">
        <f t="shared" si="69"/>
        <v>0</v>
      </c>
      <c r="S150" s="14">
        <f t="shared" si="79"/>
        <v>0</v>
      </c>
      <c r="T150" s="4" t="str">
        <f t="shared" si="80"/>
        <v>J=</v>
      </c>
      <c r="U150" s="29">
        <f t="shared" si="81"/>
        <v>45107</v>
      </c>
      <c r="V150" s="3"/>
      <c r="W150" s="3"/>
      <c r="X150" s="110"/>
      <c r="Y150" s="92"/>
      <c r="Z150" s="94"/>
      <c r="AA150" s="93"/>
      <c r="AB150" s="113"/>
      <c r="AC150" s="113"/>
      <c r="AD150" s="111"/>
      <c r="AE150" s="113"/>
      <c r="AF150" s="110"/>
      <c r="AG150" s="112"/>
      <c r="AH150" s="9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</row>
    <row r="151" spans="1:154" x14ac:dyDescent="0.15">
      <c r="A151" s="88">
        <f t="shared" si="82"/>
        <v>45097</v>
      </c>
      <c r="B151" s="89">
        <f t="shared" ca="1" si="83"/>
        <v>1008.620153</v>
      </c>
      <c r="C151" s="14">
        <f t="shared" si="70"/>
        <v>1000</v>
      </c>
      <c r="D151" s="62">
        <f t="shared" si="71"/>
        <v>45092</v>
      </c>
      <c r="E151" s="60">
        <f ca="1">IF(D151&lt;$B$1,VLOOKUP(D151,[1]DI!$A$4:$B$15000,2,FALSE),0)</f>
        <v>0.13650000000000001</v>
      </c>
      <c r="F151" s="14">
        <f t="shared" ca="1" si="72"/>
        <v>1.00050788</v>
      </c>
      <c r="G151" s="91">
        <f t="shared" ca="1" si="85"/>
        <v>1.07312762532024</v>
      </c>
      <c r="H151" s="91">
        <f t="shared" ca="1" si="73"/>
        <v>1.06552633044884</v>
      </c>
      <c r="I151" s="14">
        <f t="shared" ca="1" si="84"/>
        <v>1.0071338400000001</v>
      </c>
      <c r="J151" s="13">
        <f t="shared" si="74"/>
        <v>2.69E-2</v>
      </c>
      <c r="K151" s="29">
        <f t="shared" si="75"/>
        <v>45076</v>
      </c>
      <c r="L151" s="2">
        <f t="shared" si="76"/>
        <v>14</v>
      </c>
      <c r="M151" s="17">
        <f t="shared" si="77"/>
        <v>14</v>
      </c>
      <c r="N151" s="12">
        <f t="shared" si="66"/>
        <v>1.001475785</v>
      </c>
      <c r="O151" s="12">
        <f t="shared" ca="1" si="67"/>
        <v>1.0086201530000001</v>
      </c>
      <c r="P151" s="17">
        <f t="shared" si="78"/>
        <v>0</v>
      </c>
      <c r="Q151" s="14">
        <f t="shared" ca="1" si="68"/>
        <v>8.6201530000000002</v>
      </c>
      <c r="R151" s="20">
        <f t="shared" si="69"/>
        <v>0</v>
      </c>
      <c r="S151" s="14">
        <f t="shared" si="79"/>
        <v>0</v>
      </c>
      <c r="T151" s="4" t="str">
        <f t="shared" si="80"/>
        <v>J=</v>
      </c>
      <c r="U151" s="29">
        <f t="shared" si="81"/>
        <v>45107</v>
      </c>
      <c r="V151" s="3"/>
      <c r="W151" s="3"/>
      <c r="X151" s="110"/>
      <c r="Y151" s="92"/>
      <c r="Z151" s="94"/>
      <c r="AA151" s="93"/>
      <c r="AB151" s="113"/>
      <c r="AC151" s="113"/>
      <c r="AD151" s="111"/>
      <c r="AE151" s="113"/>
      <c r="AF151" s="110"/>
      <c r="AG151" s="112"/>
      <c r="AH151" s="9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</row>
    <row r="152" spans="1:154" x14ac:dyDescent="0.15">
      <c r="A152" s="88">
        <f t="shared" si="82"/>
        <v>45098</v>
      </c>
      <c r="B152" s="89">
        <f t="shared" ca="1" si="83"/>
        <v>1009.238711</v>
      </c>
      <c r="C152" s="14">
        <f t="shared" si="70"/>
        <v>1000</v>
      </c>
      <c r="D152" s="62">
        <f t="shared" si="71"/>
        <v>45093</v>
      </c>
      <c r="E152" s="60">
        <f ca="1">IF(D152&lt;$B$1,VLOOKUP(D152,[1]DI!$A$4:$B$15000,2,FALSE),0)</f>
        <v>0.13650000000000001</v>
      </c>
      <c r="F152" s="14">
        <f t="shared" ca="1" si="72"/>
        <v>1.00050788</v>
      </c>
      <c r="G152" s="91">
        <f t="shared" ca="1" si="85"/>
        <v>1.0736726453785901</v>
      </c>
      <c r="H152" s="91">
        <f t="shared" ca="1" si="73"/>
        <v>1.06552633044884</v>
      </c>
      <c r="I152" s="14">
        <f t="shared" ca="1" si="84"/>
        <v>1.0076453400000001</v>
      </c>
      <c r="J152" s="13">
        <f t="shared" si="74"/>
        <v>2.69E-2</v>
      </c>
      <c r="K152" s="29">
        <f t="shared" si="75"/>
        <v>45076</v>
      </c>
      <c r="L152" s="2">
        <f t="shared" si="76"/>
        <v>15</v>
      </c>
      <c r="M152" s="17">
        <f t="shared" si="77"/>
        <v>15</v>
      </c>
      <c r="N152" s="12">
        <f t="shared" si="66"/>
        <v>1.0015812820000001</v>
      </c>
      <c r="O152" s="12">
        <f t="shared" ca="1" si="67"/>
        <v>1.0092387110000001</v>
      </c>
      <c r="P152" s="17">
        <f t="shared" si="78"/>
        <v>0</v>
      </c>
      <c r="Q152" s="14">
        <f t="shared" ca="1" si="68"/>
        <v>9.2387110000000003</v>
      </c>
      <c r="R152" s="20">
        <f t="shared" si="69"/>
        <v>0</v>
      </c>
      <c r="S152" s="14">
        <f t="shared" si="79"/>
        <v>0</v>
      </c>
      <c r="T152" s="4" t="str">
        <f t="shared" si="80"/>
        <v>J=</v>
      </c>
      <c r="U152" s="29">
        <f t="shared" si="81"/>
        <v>45107</v>
      </c>
      <c r="V152" s="3"/>
      <c r="W152" s="3"/>
      <c r="AF152" s="3"/>
      <c r="AG152" s="11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</row>
    <row r="153" spans="1:154" x14ac:dyDescent="0.15">
      <c r="A153" s="88">
        <f t="shared" si="82"/>
        <v>45099</v>
      </c>
      <c r="B153" s="89">
        <f t="shared" ca="1" si="83"/>
        <v>1009.85765899</v>
      </c>
      <c r="C153" s="14">
        <f t="shared" si="70"/>
        <v>1000</v>
      </c>
      <c r="D153" s="62">
        <f t="shared" si="71"/>
        <v>45096</v>
      </c>
      <c r="E153" s="60">
        <f ca="1">IF(D153&lt;$B$1,VLOOKUP(D153,[1]DI!$A$4:$B$15000,2,FALSE),0)</f>
        <v>0.13650000000000001</v>
      </c>
      <c r="F153" s="14">
        <f t="shared" ca="1" si="72"/>
        <v>1.00050788</v>
      </c>
      <c r="G153" s="91">
        <f t="shared" ca="1" si="85"/>
        <v>1.07421794224173</v>
      </c>
      <c r="H153" s="91">
        <f t="shared" ca="1" si="73"/>
        <v>1.06552633044884</v>
      </c>
      <c r="I153" s="14">
        <f t="shared" ca="1" si="84"/>
        <v>1.00815711</v>
      </c>
      <c r="J153" s="13">
        <f t="shared" si="74"/>
        <v>2.69E-2</v>
      </c>
      <c r="K153" s="29">
        <f t="shared" si="75"/>
        <v>45076</v>
      </c>
      <c r="L153" s="2">
        <f t="shared" si="76"/>
        <v>16</v>
      </c>
      <c r="M153" s="17">
        <f t="shared" si="77"/>
        <v>16</v>
      </c>
      <c r="N153" s="12">
        <f t="shared" si="66"/>
        <v>1.0016867899999999</v>
      </c>
      <c r="O153" s="12">
        <f t="shared" ca="1" si="67"/>
        <v>1.0098576589999999</v>
      </c>
      <c r="P153" s="17">
        <f t="shared" si="78"/>
        <v>0</v>
      </c>
      <c r="Q153" s="14">
        <f t="shared" ca="1" si="68"/>
        <v>9.8576589899999991</v>
      </c>
      <c r="R153" s="20">
        <f t="shared" si="69"/>
        <v>0</v>
      </c>
      <c r="S153" s="14">
        <f t="shared" si="79"/>
        <v>0</v>
      </c>
      <c r="T153" s="4" t="str">
        <f t="shared" si="80"/>
        <v>J=</v>
      </c>
      <c r="U153" s="29">
        <f t="shared" si="81"/>
        <v>45107</v>
      </c>
      <c r="V153" s="3"/>
      <c r="W153" s="3"/>
      <c r="AF153" s="3"/>
      <c r="AG153" s="11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</row>
    <row r="154" spans="1:154" x14ac:dyDescent="0.15">
      <c r="A154" s="88">
        <f t="shared" si="82"/>
        <v>45100</v>
      </c>
      <c r="B154" s="89">
        <f t="shared" ca="1" si="83"/>
        <v>1010.476976</v>
      </c>
      <c r="C154" s="14">
        <f t="shared" si="70"/>
        <v>1000</v>
      </c>
      <c r="D154" s="62">
        <f t="shared" si="71"/>
        <v>45097</v>
      </c>
      <c r="E154" s="60">
        <f ca="1">IF(D154&lt;$B$1,VLOOKUP(D154,[1]DI!$A$4:$B$15000,2,FALSE),0)</f>
        <v>0.13650000000000001</v>
      </c>
      <c r="F154" s="14">
        <f t="shared" ca="1" si="72"/>
        <v>1.00050788</v>
      </c>
      <c r="G154" s="91">
        <f t="shared" ca="1" si="85"/>
        <v>1.07476351605024</v>
      </c>
      <c r="H154" s="91">
        <f t="shared" ca="1" si="73"/>
        <v>1.06552633044884</v>
      </c>
      <c r="I154" s="14">
        <f t="shared" ca="1" si="84"/>
        <v>1.0086691299999999</v>
      </c>
      <c r="J154" s="13">
        <f t="shared" si="74"/>
        <v>2.69E-2</v>
      </c>
      <c r="K154" s="29">
        <f t="shared" si="75"/>
        <v>45076</v>
      </c>
      <c r="L154" s="2">
        <f t="shared" si="76"/>
        <v>17</v>
      </c>
      <c r="M154" s="17">
        <f t="shared" si="77"/>
        <v>17</v>
      </c>
      <c r="N154" s="12">
        <f t="shared" si="66"/>
        <v>1.001792308</v>
      </c>
      <c r="O154" s="12">
        <f t="shared" ca="1" si="67"/>
        <v>1.0104769760000001</v>
      </c>
      <c r="P154" s="17">
        <f t="shared" si="78"/>
        <v>0</v>
      </c>
      <c r="Q154" s="14">
        <f t="shared" ca="1" si="68"/>
        <v>10.476976000000001</v>
      </c>
      <c r="R154" s="20">
        <f t="shared" si="69"/>
        <v>0</v>
      </c>
      <c r="S154" s="14">
        <f t="shared" si="79"/>
        <v>0</v>
      </c>
      <c r="T154" s="4" t="str">
        <f t="shared" si="80"/>
        <v>J=</v>
      </c>
      <c r="U154" s="29">
        <f t="shared" si="81"/>
        <v>45107</v>
      </c>
      <c r="V154" s="3"/>
      <c r="W154" s="3"/>
      <c r="AF154" s="3"/>
      <c r="AG154" s="11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</row>
    <row r="155" spans="1:154" x14ac:dyDescent="0.15">
      <c r="A155" s="88">
        <f t="shared" si="82"/>
        <v>45103</v>
      </c>
      <c r="B155" s="89">
        <f t="shared" ca="1" si="83"/>
        <v>1011.09667299</v>
      </c>
      <c r="C155" s="14">
        <f t="shared" si="70"/>
        <v>1000</v>
      </c>
      <c r="D155" s="62">
        <f t="shared" si="71"/>
        <v>45098</v>
      </c>
      <c r="E155" s="60">
        <f ca="1">IF(D155&lt;$B$1,VLOOKUP(D155,[1]DI!$A$4:$B$15000,2,FALSE),0)</f>
        <v>0.13650000000000001</v>
      </c>
      <c r="F155" s="14">
        <f t="shared" ca="1" si="72"/>
        <v>1.00050788</v>
      </c>
      <c r="G155" s="91">
        <f t="shared" ca="1" si="85"/>
        <v>1.07530936694477</v>
      </c>
      <c r="H155" s="91">
        <f t="shared" ca="1" si="73"/>
        <v>1.06552633044884</v>
      </c>
      <c r="I155" s="14">
        <f t="shared" ca="1" si="84"/>
        <v>1.0091814100000001</v>
      </c>
      <c r="J155" s="13">
        <f t="shared" si="74"/>
        <v>2.69E-2</v>
      </c>
      <c r="K155" s="29">
        <f t="shared" si="75"/>
        <v>45076</v>
      </c>
      <c r="L155" s="2">
        <f t="shared" si="76"/>
        <v>18</v>
      </c>
      <c r="M155" s="17">
        <f t="shared" si="77"/>
        <v>18</v>
      </c>
      <c r="N155" s="12">
        <f t="shared" si="66"/>
        <v>1.0018978380000001</v>
      </c>
      <c r="O155" s="12">
        <f t="shared" ca="1" si="67"/>
        <v>1.0110966729999999</v>
      </c>
      <c r="P155" s="17">
        <f t="shared" si="78"/>
        <v>0</v>
      </c>
      <c r="Q155" s="14">
        <f t="shared" ca="1" si="68"/>
        <v>11.09667299</v>
      </c>
      <c r="R155" s="20">
        <f t="shared" si="69"/>
        <v>0</v>
      </c>
      <c r="S155" s="14">
        <f t="shared" si="79"/>
        <v>0</v>
      </c>
      <c r="T155" s="4" t="str">
        <f t="shared" si="80"/>
        <v>J=</v>
      </c>
      <c r="U155" s="29">
        <f t="shared" si="81"/>
        <v>45107</v>
      </c>
      <c r="V155" s="3"/>
      <c r="W155" s="3"/>
      <c r="AF155" s="3"/>
      <c r="AG155" s="11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</row>
    <row r="156" spans="1:154" x14ac:dyDescent="0.15">
      <c r="A156" s="88">
        <f t="shared" si="82"/>
        <v>45104</v>
      </c>
      <c r="B156" s="89">
        <f t="shared" ca="1" si="83"/>
        <v>1011.71676</v>
      </c>
      <c r="C156" s="14">
        <f t="shared" si="70"/>
        <v>1000</v>
      </c>
      <c r="D156" s="62">
        <f t="shared" si="71"/>
        <v>45099</v>
      </c>
      <c r="E156" s="60">
        <f ca="1">IF(D156&lt;$B$1,VLOOKUP(D156,[1]DI!$A$4:$B$15000,2,FALSE),0)</f>
        <v>0.13650000000000001</v>
      </c>
      <c r="F156" s="14">
        <f t="shared" ca="1" si="72"/>
        <v>1.00050788</v>
      </c>
      <c r="G156" s="91">
        <f t="shared" ca="1" si="85"/>
        <v>1.0758554950660499</v>
      </c>
      <c r="H156" s="91">
        <f t="shared" ca="1" si="73"/>
        <v>1.06552633044884</v>
      </c>
      <c r="I156" s="14">
        <f t="shared" ca="1" si="84"/>
        <v>1.0096939599999999</v>
      </c>
      <c r="J156" s="13">
        <f t="shared" si="74"/>
        <v>2.69E-2</v>
      </c>
      <c r="K156" s="29">
        <f t="shared" si="75"/>
        <v>45076</v>
      </c>
      <c r="L156" s="2">
        <f t="shared" si="76"/>
        <v>19</v>
      </c>
      <c r="M156" s="17">
        <f t="shared" si="77"/>
        <v>19</v>
      </c>
      <c r="N156" s="12">
        <f t="shared" si="66"/>
        <v>1.002003379</v>
      </c>
      <c r="O156" s="12">
        <f t="shared" ca="1" si="67"/>
        <v>1.0117167600000001</v>
      </c>
      <c r="P156" s="17">
        <f t="shared" si="78"/>
        <v>0</v>
      </c>
      <c r="Q156" s="14">
        <f t="shared" ca="1" si="68"/>
        <v>11.716760000000001</v>
      </c>
      <c r="R156" s="20">
        <f t="shared" si="69"/>
        <v>0</v>
      </c>
      <c r="S156" s="14">
        <f t="shared" si="79"/>
        <v>0</v>
      </c>
      <c r="T156" s="4" t="str">
        <f t="shared" si="80"/>
        <v>J=</v>
      </c>
      <c r="U156" s="29">
        <f t="shared" si="81"/>
        <v>45107</v>
      </c>
      <c r="V156" s="3"/>
      <c r="W156" s="3"/>
      <c r="AF156" s="3"/>
      <c r="AG156" s="11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</row>
    <row r="157" spans="1:154" x14ac:dyDescent="0.15">
      <c r="A157" s="88">
        <f t="shared" si="82"/>
        <v>45105</v>
      </c>
      <c r="B157" s="89">
        <f t="shared" ca="1" si="83"/>
        <v>1012.33721599</v>
      </c>
      <c r="C157" s="14">
        <f t="shared" si="70"/>
        <v>1000</v>
      </c>
      <c r="D157" s="62">
        <f t="shared" si="71"/>
        <v>45100</v>
      </c>
      <c r="E157" s="60">
        <f ca="1">IF(D157&lt;$B$1,VLOOKUP(D157,[1]DI!$A$4:$B$15000,2,FALSE),0)</f>
        <v>0.13650000000000001</v>
      </c>
      <c r="F157" s="14">
        <f t="shared" ca="1" si="72"/>
        <v>1.00050788</v>
      </c>
      <c r="G157" s="91">
        <f t="shared" ca="1" si="85"/>
        <v>1.0764019005548799</v>
      </c>
      <c r="H157" s="91">
        <f t="shared" ca="1" si="73"/>
        <v>1.06552633044884</v>
      </c>
      <c r="I157" s="14">
        <f t="shared" ca="1" si="84"/>
        <v>1.01020676</v>
      </c>
      <c r="J157" s="13">
        <f t="shared" si="74"/>
        <v>2.69E-2</v>
      </c>
      <c r="K157" s="29">
        <f t="shared" si="75"/>
        <v>45076</v>
      </c>
      <c r="L157" s="2">
        <f t="shared" si="76"/>
        <v>20</v>
      </c>
      <c r="M157" s="17">
        <f t="shared" si="77"/>
        <v>20</v>
      </c>
      <c r="N157" s="12">
        <f t="shared" si="66"/>
        <v>1.002108931</v>
      </c>
      <c r="O157" s="12">
        <f t="shared" ca="1" si="67"/>
        <v>1.0123372159999999</v>
      </c>
      <c r="P157" s="17">
        <f t="shared" si="78"/>
        <v>0</v>
      </c>
      <c r="Q157" s="14">
        <f t="shared" ca="1" si="68"/>
        <v>12.337215990000001</v>
      </c>
      <c r="R157" s="20">
        <f t="shared" si="69"/>
        <v>0</v>
      </c>
      <c r="S157" s="14">
        <f t="shared" si="79"/>
        <v>0</v>
      </c>
      <c r="T157" s="4" t="str">
        <f t="shared" si="80"/>
        <v>J=</v>
      </c>
      <c r="U157" s="29">
        <f t="shared" si="81"/>
        <v>45107</v>
      </c>
      <c r="V157" s="3"/>
      <c r="W157" s="3"/>
      <c r="AF157" s="3"/>
      <c r="AG157" s="11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</row>
    <row r="158" spans="1:154" x14ac:dyDescent="0.15">
      <c r="A158" s="88">
        <f t="shared" si="82"/>
        <v>45106</v>
      </c>
      <c r="B158" s="89">
        <f t="shared" ca="1" si="83"/>
        <v>1012.9580539999999</v>
      </c>
      <c r="C158" s="14">
        <f t="shared" si="70"/>
        <v>1000</v>
      </c>
      <c r="D158" s="62">
        <f t="shared" si="71"/>
        <v>45103</v>
      </c>
      <c r="E158" s="60">
        <f ca="1">IF(D158&lt;$B$1,VLOOKUP(D158,[1]DI!$A$4:$B$15000,2,FALSE),0)</f>
        <v>0.13650000000000001</v>
      </c>
      <c r="F158" s="14">
        <f t="shared" ca="1" si="72"/>
        <v>1.00050788</v>
      </c>
      <c r="G158" s="91">
        <f t="shared" ca="1" si="85"/>
        <v>1.07694858355213</v>
      </c>
      <c r="H158" s="91">
        <f t="shared" ca="1" si="73"/>
        <v>1.06552633044884</v>
      </c>
      <c r="I158" s="14">
        <f t="shared" ca="1" si="84"/>
        <v>1.01071982</v>
      </c>
      <c r="J158" s="13">
        <f t="shared" si="74"/>
        <v>2.69E-2</v>
      </c>
      <c r="K158" s="29">
        <f t="shared" si="75"/>
        <v>45076</v>
      </c>
      <c r="L158" s="2">
        <f t="shared" si="76"/>
        <v>21</v>
      </c>
      <c r="M158" s="17">
        <f t="shared" si="77"/>
        <v>21</v>
      </c>
      <c r="N158" s="12">
        <f t="shared" si="66"/>
        <v>1.002214495</v>
      </c>
      <c r="O158" s="12">
        <f t="shared" ca="1" si="67"/>
        <v>1.0129580540000001</v>
      </c>
      <c r="P158" s="17">
        <f t="shared" si="78"/>
        <v>0</v>
      </c>
      <c r="Q158" s="14">
        <f t="shared" ca="1" si="68"/>
        <v>12.958054000000001</v>
      </c>
      <c r="R158" s="20">
        <f t="shared" si="69"/>
        <v>0</v>
      </c>
      <c r="S158" s="14">
        <f t="shared" si="79"/>
        <v>0</v>
      </c>
      <c r="T158" s="4" t="str">
        <f t="shared" si="80"/>
        <v>J=</v>
      </c>
      <c r="U158" s="29">
        <f t="shared" si="81"/>
        <v>45107</v>
      </c>
      <c r="V158" s="3"/>
      <c r="W158" s="3"/>
      <c r="X158" s="6"/>
      <c r="AC158" s="6"/>
      <c r="AD158" s="30"/>
      <c r="AF158" s="3"/>
      <c r="AG158" s="11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</row>
    <row r="159" spans="1:154" x14ac:dyDescent="0.15">
      <c r="A159" s="88">
        <f t="shared" si="82"/>
        <v>45107</v>
      </c>
      <c r="B159" s="89">
        <f t="shared" ca="1" si="83"/>
        <v>1013.57928099</v>
      </c>
      <c r="C159" s="14">
        <f t="shared" si="70"/>
        <v>1000</v>
      </c>
      <c r="D159" s="62">
        <f t="shared" si="71"/>
        <v>45104</v>
      </c>
      <c r="E159" s="60">
        <f ca="1">IF(D159&lt;$B$1,VLOOKUP(D159,[1]DI!$A$4:$B$15000,2,FALSE),0)</f>
        <v>0.13650000000000001</v>
      </c>
      <c r="F159" s="14">
        <f t="shared" ca="1" si="72"/>
        <v>1.00050788</v>
      </c>
      <c r="G159" s="91">
        <f t="shared" ca="1" si="85"/>
        <v>1.0774955441987399</v>
      </c>
      <c r="H159" s="91">
        <f t="shared" ca="1" si="73"/>
        <v>1.06552633044884</v>
      </c>
      <c r="I159" s="14">
        <f t="shared" ca="1" si="84"/>
        <v>1.01123315</v>
      </c>
      <c r="J159" s="13">
        <f t="shared" si="74"/>
        <v>2.69E-2</v>
      </c>
      <c r="K159" s="29">
        <f t="shared" si="75"/>
        <v>45076</v>
      </c>
      <c r="L159" s="2">
        <f t="shared" si="76"/>
        <v>22</v>
      </c>
      <c r="M159" s="17">
        <f t="shared" si="77"/>
        <v>22</v>
      </c>
      <c r="N159" s="12">
        <f t="shared" si="66"/>
        <v>1.002320069</v>
      </c>
      <c r="O159" s="12">
        <f t="shared" ca="1" si="67"/>
        <v>1.0135792809999999</v>
      </c>
      <c r="P159" s="17">
        <f t="shared" si="78"/>
        <v>7</v>
      </c>
      <c r="Q159" s="14">
        <f t="shared" ca="1" si="68"/>
        <v>13.579280990000001</v>
      </c>
      <c r="R159" s="20">
        <f t="shared" si="69"/>
        <v>0</v>
      </c>
      <c r="S159" s="14">
        <f t="shared" si="79"/>
        <v>0</v>
      </c>
      <c r="T159" s="4" t="str">
        <f t="shared" si="80"/>
        <v>J=</v>
      </c>
      <c r="U159" s="29">
        <f t="shared" si="81"/>
        <v>45107</v>
      </c>
      <c r="V159" s="3"/>
      <c r="W159" s="3"/>
      <c r="X159" s="103" t="s">
        <v>52</v>
      </c>
      <c r="Y159" s="104"/>
      <c r="Z159" s="105"/>
      <c r="AA159" s="1"/>
      <c r="AC159" s="98" t="s">
        <v>53</v>
      </c>
      <c r="AD159" s="98" t="s">
        <v>54</v>
      </c>
      <c r="AE159" s="150" t="s">
        <v>87</v>
      </c>
      <c r="AF159" s="98" t="s">
        <v>55</v>
      </c>
      <c r="AG159" s="11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</row>
    <row r="160" spans="1:154" ht="15" x14ac:dyDescent="0.2">
      <c r="A160" s="88">
        <f t="shared" si="82"/>
        <v>45110</v>
      </c>
      <c r="B160" s="89">
        <f t="shared" ca="1" si="83"/>
        <v>1000.613275</v>
      </c>
      <c r="C160" s="14">
        <f t="shared" si="70"/>
        <v>1000</v>
      </c>
      <c r="D160" s="62">
        <f t="shared" si="71"/>
        <v>45105</v>
      </c>
      <c r="E160" s="60">
        <f ca="1">IF(D160&lt;$B$1,VLOOKUP(D160,[1]DI!$A$4:$B$15000,2,FALSE),0)</f>
        <v>0.13650000000000001</v>
      </c>
      <c r="F160" s="14">
        <f t="shared" ca="1" si="72"/>
        <v>1.00050788</v>
      </c>
      <c r="G160" s="91">
        <f t="shared" ca="1" si="85"/>
        <v>1.0780427826357299</v>
      </c>
      <c r="H160" s="91">
        <f t="shared" ca="1" si="73"/>
        <v>1.0774955441987399</v>
      </c>
      <c r="I160" s="14">
        <f t="shared" ca="1" si="84"/>
        <v>1.00050788</v>
      </c>
      <c r="J160" s="13">
        <f t="shared" si="74"/>
        <v>2.69E-2</v>
      </c>
      <c r="K160" s="29">
        <f t="shared" si="75"/>
        <v>45107</v>
      </c>
      <c r="L160" s="2">
        <f t="shared" si="76"/>
        <v>1</v>
      </c>
      <c r="M160" s="17">
        <f t="shared" si="77"/>
        <v>1</v>
      </c>
      <c r="N160" s="12">
        <f t="shared" si="66"/>
        <v>1.000105341</v>
      </c>
      <c r="O160" s="12">
        <f t="shared" ca="1" si="67"/>
        <v>1.0006132750000001</v>
      </c>
      <c r="P160" s="17">
        <f t="shared" si="78"/>
        <v>0</v>
      </c>
      <c r="Q160" s="14">
        <f t="shared" ca="1" si="68"/>
        <v>0.61327500000000001</v>
      </c>
      <c r="R160" s="20">
        <f t="shared" si="69"/>
        <v>0</v>
      </c>
      <c r="S160" s="14">
        <f t="shared" si="79"/>
        <v>0</v>
      </c>
      <c r="T160" s="4" t="str">
        <f t="shared" si="80"/>
        <v>J=</v>
      </c>
      <c r="U160" s="29">
        <f t="shared" si="81"/>
        <v>45138</v>
      </c>
      <c r="V160" s="3"/>
      <c r="W160" s="3"/>
      <c r="X160" s="106">
        <f>[2]Plan1!$A230</f>
        <v>43831</v>
      </c>
      <c r="Y160" s="107" t="str">
        <f>[2]Plan1!$C230</f>
        <v>Confraternização Universal</v>
      </c>
      <c r="Z160" s="94"/>
      <c r="AA160" s="1"/>
      <c r="AC160" s="92">
        <f t="shared" ref="AC160:AC223" si="86">WORKDAY(AD160,-1,$X$160:$X$544)</f>
        <v>44893</v>
      </c>
      <c r="AD160" s="102">
        <f>A9</f>
        <v>44894</v>
      </c>
      <c r="AE160" s="149">
        <v>44893</v>
      </c>
      <c r="AF160" s="92">
        <f t="shared" ref="AF160:AF191" si="87">WORKDAY(AC160,1,$X$160:$X$544)</f>
        <v>44894</v>
      </c>
      <c r="AG160" s="11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</row>
    <row r="161" spans="1:154" x14ac:dyDescent="0.15">
      <c r="A161" s="88">
        <f t="shared" si="82"/>
        <v>45111</v>
      </c>
      <c r="B161" s="89">
        <f t="shared" ca="1" si="83"/>
        <v>1001.226927</v>
      </c>
      <c r="C161" s="14">
        <f t="shared" si="70"/>
        <v>1000</v>
      </c>
      <c r="D161" s="62">
        <f t="shared" si="71"/>
        <v>45106</v>
      </c>
      <c r="E161" s="60">
        <f ca="1">IF(D161&lt;$B$1,VLOOKUP(D161,[1]DI!$A$4:$B$15000,2,FALSE),0)</f>
        <v>0.13650000000000001</v>
      </c>
      <c r="F161" s="14">
        <f t="shared" ca="1" si="72"/>
        <v>1.00050788</v>
      </c>
      <c r="G161" s="91">
        <f t="shared" ca="1" si="85"/>
        <v>1.07859029900417</v>
      </c>
      <c r="H161" s="91">
        <f t="shared" ca="1" si="73"/>
        <v>1.0774955441987399</v>
      </c>
      <c r="I161" s="14">
        <f t="shared" ca="1" si="84"/>
        <v>1.00101602</v>
      </c>
      <c r="J161" s="13">
        <f t="shared" si="74"/>
        <v>2.69E-2</v>
      </c>
      <c r="K161" s="29">
        <f t="shared" si="75"/>
        <v>45107</v>
      </c>
      <c r="L161" s="2">
        <f t="shared" si="76"/>
        <v>2</v>
      </c>
      <c r="M161" s="17">
        <f t="shared" si="77"/>
        <v>2</v>
      </c>
      <c r="N161" s="12">
        <f t="shared" si="66"/>
        <v>1.0002106930000001</v>
      </c>
      <c r="O161" s="12">
        <f t="shared" ca="1" si="67"/>
        <v>1.001226927</v>
      </c>
      <c r="P161" s="17">
        <f t="shared" si="78"/>
        <v>0</v>
      </c>
      <c r="Q161" s="14">
        <f t="shared" ca="1" si="68"/>
        <v>1.2269270000000001</v>
      </c>
      <c r="R161" s="20">
        <f t="shared" si="69"/>
        <v>0</v>
      </c>
      <c r="S161" s="14">
        <f t="shared" si="79"/>
        <v>0</v>
      </c>
      <c r="T161" s="4" t="str">
        <f t="shared" si="80"/>
        <v>J=</v>
      </c>
      <c r="U161" s="29">
        <f t="shared" si="81"/>
        <v>45138</v>
      </c>
      <c r="V161" s="3"/>
      <c r="W161" s="3"/>
      <c r="X161" s="106">
        <f>[2]Plan1!$A231</f>
        <v>43885</v>
      </c>
      <c r="Y161" s="107" t="str">
        <f>[2]Plan1!$C231</f>
        <v>Carnaval</v>
      </c>
      <c r="Z161" s="94"/>
      <c r="AA161" s="1"/>
      <c r="AC161" s="92">
        <f>WORKDAY(AD161,-1,$X$160:$X$544)</f>
        <v>44924</v>
      </c>
      <c r="AD161" s="92">
        <f>AE161+2</f>
        <v>44925</v>
      </c>
      <c r="AE161" s="149">
        <f>EDATE(AE160,1)</f>
        <v>44923</v>
      </c>
      <c r="AF161" s="92">
        <f t="shared" si="87"/>
        <v>44925</v>
      </c>
      <c r="AG161" s="11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</row>
    <row r="162" spans="1:154" x14ac:dyDescent="0.15">
      <c r="A162" s="88">
        <f t="shared" si="82"/>
        <v>45112</v>
      </c>
      <c r="B162" s="89">
        <f t="shared" ca="1" si="83"/>
        <v>1001.84094899</v>
      </c>
      <c r="C162" s="14">
        <f t="shared" si="70"/>
        <v>1000</v>
      </c>
      <c r="D162" s="62">
        <f t="shared" si="71"/>
        <v>45107</v>
      </c>
      <c r="E162" s="60">
        <f ca="1">IF(D162&lt;$B$1,VLOOKUP(D162,[1]DI!$A$4:$B$15000,2,FALSE),0)</f>
        <v>0.13650000000000001</v>
      </c>
      <c r="F162" s="14">
        <f t="shared" ca="1" si="72"/>
        <v>1.00050788</v>
      </c>
      <c r="G162" s="91">
        <f t="shared" ca="1" si="85"/>
        <v>1.0791380934452299</v>
      </c>
      <c r="H162" s="91">
        <f t="shared" ca="1" si="73"/>
        <v>1.0774955441987399</v>
      </c>
      <c r="I162" s="14">
        <f t="shared" ca="1" si="84"/>
        <v>1.00152441</v>
      </c>
      <c r="J162" s="13">
        <f t="shared" si="74"/>
        <v>2.69E-2</v>
      </c>
      <c r="K162" s="29">
        <f t="shared" si="75"/>
        <v>45107</v>
      </c>
      <c r="L162" s="2">
        <f t="shared" si="76"/>
        <v>3</v>
      </c>
      <c r="M162" s="17">
        <f t="shared" si="77"/>
        <v>3</v>
      </c>
      <c r="N162" s="12">
        <f t="shared" si="66"/>
        <v>1.000316057</v>
      </c>
      <c r="O162" s="12">
        <f t="shared" ca="1" si="67"/>
        <v>1.001840949</v>
      </c>
      <c r="P162" s="17">
        <f t="shared" si="78"/>
        <v>0</v>
      </c>
      <c r="Q162" s="14">
        <f t="shared" ca="1" si="68"/>
        <v>1.84094899</v>
      </c>
      <c r="R162" s="20">
        <f t="shared" si="69"/>
        <v>0</v>
      </c>
      <c r="S162" s="14">
        <f t="shared" si="79"/>
        <v>0</v>
      </c>
      <c r="T162" s="4" t="str">
        <f t="shared" si="80"/>
        <v>J=</v>
      </c>
      <c r="U162" s="29">
        <f t="shared" si="81"/>
        <v>45138</v>
      </c>
      <c r="V162" s="3"/>
      <c r="W162" s="3"/>
      <c r="X162" s="106">
        <f>[2]Plan1!$A232</f>
        <v>43886</v>
      </c>
      <c r="Y162" s="107" t="str">
        <f>[2]Plan1!$C232</f>
        <v>Carnaval</v>
      </c>
      <c r="Z162" s="94"/>
      <c r="AA162" s="1"/>
      <c r="AC162" s="92">
        <f t="shared" si="86"/>
        <v>44953</v>
      </c>
      <c r="AD162" s="92">
        <f t="shared" ref="AD162:AD225" si="88">AE162+2</f>
        <v>44956</v>
      </c>
      <c r="AE162" s="149">
        <f t="shared" ref="AE162:AE225" si="89">EDATE(AE161,1)</f>
        <v>44954</v>
      </c>
      <c r="AF162" s="92">
        <f t="shared" si="87"/>
        <v>44956</v>
      </c>
      <c r="AG162" s="11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</row>
    <row r="163" spans="1:154" x14ac:dyDescent="0.15">
      <c r="A163" s="88">
        <f t="shared" si="82"/>
        <v>45113</v>
      </c>
      <c r="B163" s="89">
        <f t="shared" ca="1" si="83"/>
        <v>1002.45535799</v>
      </c>
      <c r="C163" s="14">
        <f t="shared" si="70"/>
        <v>1000</v>
      </c>
      <c r="D163" s="62">
        <f t="shared" si="71"/>
        <v>45110</v>
      </c>
      <c r="E163" s="60">
        <f ca="1">IF(D163&lt;$B$1,VLOOKUP(D163,[1]DI!$A$4:$B$15000,2,FALSE),0)</f>
        <v>0.13650000000000001</v>
      </c>
      <c r="F163" s="14">
        <f t="shared" ca="1" si="72"/>
        <v>1.00050788</v>
      </c>
      <c r="G163" s="91">
        <f t="shared" ca="1" si="85"/>
        <v>1.07968616610013</v>
      </c>
      <c r="H163" s="91">
        <f t="shared" ca="1" si="73"/>
        <v>1.0774955441987399</v>
      </c>
      <c r="I163" s="14">
        <f t="shared" ca="1" si="84"/>
        <v>1.00203307</v>
      </c>
      <c r="J163" s="13">
        <f t="shared" si="74"/>
        <v>2.69E-2</v>
      </c>
      <c r="K163" s="29">
        <f t="shared" si="75"/>
        <v>45107</v>
      </c>
      <c r="L163" s="2">
        <f t="shared" si="76"/>
        <v>4</v>
      </c>
      <c r="M163" s="17">
        <f t="shared" si="77"/>
        <v>4</v>
      </c>
      <c r="N163" s="12">
        <f t="shared" si="66"/>
        <v>1.0004214309999999</v>
      </c>
      <c r="O163" s="12">
        <f t="shared" ca="1" si="67"/>
        <v>1.002455358</v>
      </c>
      <c r="P163" s="17">
        <f t="shared" si="78"/>
        <v>0</v>
      </c>
      <c r="Q163" s="14">
        <f t="shared" ca="1" si="68"/>
        <v>2.45535799</v>
      </c>
      <c r="R163" s="20">
        <f t="shared" si="69"/>
        <v>0</v>
      </c>
      <c r="S163" s="14">
        <f t="shared" si="79"/>
        <v>0</v>
      </c>
      <c r="T163" s="4" t="str">
        <f t="shared" si="80"/>
        <v>J=</v>
      </c>
      <c r="U163" s="29">
        <f t="shared" si="81"/>
        <v>45138</v>
      </c>
      <c r="V163" s="3"/>
      <c r="W163" s="3"/>
      <c r="X163" s="106">
        <f>[2]Plan1!$A233</f>
        <v>43931</v>
      </c>
      <c r="Y163" s="107" t="str">
        <f>[2]Plan1!$C233</f>
        <v>Paixão de Cristo</v>
      </c>
      <c r="Z163" s="94"/>
      <c r="AA163" s="1"/>
      <c r="AC163" s="92">
        <f t="shared" si="86"/>
        <v>44986</v>
      </c>
      <c r="AD163" s="92">
        <f t="shared" si="88"/>
        <v>44987</v>
      </c>
      <c r="AE163" s="149">
        <f t="shared" si="89"/>
        <v>44985</v>
      </c>
      <c r="AF163" s="92">
        <f t="shared" si="87"/>
        <v>44987</v>
      </c>
      <c r="AG163" s="11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</row>
    <row r="164" spans="1:154" x14ac:dyDescent="0.15">
      <c r="A164" s="88">
        <f t="shared" si="82"/>
        <v>45114</v>
      </c>
      <c r="B164" s="89">
        <f t="shared" ca="1" si="83"/>
        <v>1003.07013499</v>
      </c>
      <c r="C164" s="14">
        <f t="shared" si="70"/>
        <v>1000</v>
      </c>
      <c r="D164" s="62">
        <f t="shared" si="71"/>
        <v>45111</v>
      </c>
      <c r="E164" s="60">
        <f ca="1">IF(D164&lt;$B$1,VLOOKUP(D164,[1]DI!$A$4:$B$15000,2,FALSE),0)</f>
        <v>0.13650000000000001</v>
      </c>
      <c r="F164" s="14">
        <f t="shared" ca="1" si="72"/>
        <v>1.00050788</v>
      </c>
      <c r="G164" s="91">
        <f t="shared" ca="1" si="85"/>
        <v>1.0802345171101699</v>
      </c>
      <c r="H164" s="91">
        <f t="shared" ca="1" si="73"/>
        <v>1.0774955441987399</v>
      </c>
      <c r="I164" s="14">
        <f t="shared" ca="1" si="84"/>
        <v>1.0025419799999999</v>
      </c>
      <c r="J164" s="13">
        <f t="shared" si="74"/>
        <v>2.69E-2</v>
      </c>
      <c r="K164" s="29">
        <f t="shared" si="75"/>
        <v>45107</v>
      </c>
      <c r="L164" s="2">
        <f t="shared" si="76"/>
        <v>5</v>
      </c>
      <c r="M164" s="17">
        <f t="shared" si="77"/>
        <v>5</v>
      </c>
      <c r="N164" s="12">
        <f t="shared" si="66"/>
        <v>1.000526816</v>
      </c>
      <c r="O164" s="12">
        <f t="shared" ca="1" si="67"/>
        <v>1.003070135</v>
      </c>
      <c r="P164" s="17">
        <f t="shared" si="78"/>
        <v>0</v>
      </c>
      <c r="Q164" s="14">
        <f t="shared" ca="1" si="68"/>
        <v>3.0701349900000001</v>
      </c>
      <c r="R164" s="20">
        <f t="shared" si="69"/>
        <v>0</v>
      </c>
      <c r="S164" s="14">
        <f t="shared" si="79"/>
        <v>0</v>
      </c>
      <c r="T164" s="4" t="str">
        <f t="shared" si="80"/>
        <v>J=</v>
      </c>
      <c r="U164" s="29">
        <f t="shared" si="81"/>
        <v>45138</v>
      </c>
      <c r="V164" s="3"/>
      <c r="W164" s="3"/>
      <c r="X164" s="106">
        <f>[2]Plan1!$A234</f>
        <v>43942</v>
      </c>
      <c r="Y164" s="107" t="str">
        <f>[2]Plan1!$C234</f>
        <v>Tiradentes</v>
      </c>
      <c r="Z164" s="94"/>
      <c r="AA164" s="1"/>
      <c r="AC164" s="92">
        <f t="shared" si="86"/>
        <v>45014</v>
      </c>
      <c r="AD164" s="92">
        <f t="shared" si="88"/>
        <v>45015</v>
      </c>
      <c r="AE164" s="149">
        <f t="shared" si="89"/>
        <v>45013</v>
      </c>
      <c r="AF164" s="92">
        <f t="shared" si="87"/>
        <v>45015</v>
      </c>
      <c r="AG164" s="11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</row>
    <row r="165" spans="1:154" x14ac:dyDescent="0.15">
      <c r="A165" s="88">
        <f t="shared" si="82"/>
        <v>45117</v>
      </c>
      <c r="B165" s="89">
        <f t="shared" ca="1" si="83"/>
        <v>1003.68529199</v>
      </c>
      <c r="C165" s="14">
        <f t="shared" si="70"/>
        <v>1000</v>
      </c>
      <c r="D165" s="62">
        <f t="shared" si="71"/>
        <v>45112</v>
      </c>
      <c r="E165" s="60">
        <f ca="1">IF(D165&lt;$B$1,VLOOKUP(D165,[1]DI!$A$4:$B$15000,2,FALSE),0)</f>
        <v>0.13650000000000001</v>
      </c>
      <c r="F165" s="14">
        <f t="shared" ca="1" si="72"/>
        <v>1.00050788</v>
      </c>
      <c r="G165" s="91">
        <f t="shared" ca="1" si="85"/>
        <v>1.0807831466167199</v>
      </c>
      <c r="H165" s="91">
        <f t="shared" ca="1" si="73"/>
        <v>1.0774955441987399</v>
      </c>
      <c r="I165" s="14">
        <f t="shared" ca="1" si="84"/>
        <v>1.0030511499999999</v>
      </c>
      <c r="J165" s="13">
        <f t="shared" si="74"/>
        <v>2.69E-2</v>
      </c>
      <c r="K165" s="29">
        <f t="shared" si="75"/>
        <v>45107</v>
      </c>
      <c r="L165" s="2">
        <f t="shared" si="76"/>
        <v>6</v>
      </c>
      <c r="M165" s="17">
        <f t="shared" si="77"/>
        <v>6</v>
      </c>
      <c r="N165" s="12">
        <f t="shared" si="66"/>
        <v>1.000632213</v>
      </c>
      <c r="O165" s="12">
        <f t="shared" ca="1" si="67"/>
        <v>1.0036852919999999</v>
      </c>
      <c r="P165" s="17">
        <f t="shared" si="78"/>
        <v>0</v>
      </c>
      <c r="Q165" s="14">
        <f t="shared" ca="1" si="68"/>
        <v>3.6852919900000001</v>
      </c>
      <c r="R165" s="20">
        <f t="shared" si="69"/>
        <v>0</v>
      </c>
      <c r="S165" s="14">
        <f t="shared" si="79"/>
        <v>0</v>
      </c>
      <c r="T165" s="4" t="str">
        <f t="shared" si="80"/>
        <v>J=</v>
      </c>
      <c r="U165" s="29">
        <f t="shared" si="81"/>
        <v>45138</v>
      </c>
      <c r="V165" s="3"/>
      <c r="W165" s="3"/>
      <c r="X165" s="106">
        <f>[2]Plan1!$A235</f>
        <v>43952</v>
      </c>
      <c r="Y165" s="107" t="str">
        <f>[2]Plan1!$C235</f>
        <v>Dia do Trabalho</v>
      </c>
      <c r="Z165" s="94"/>
      <c r="AA165" s="1"/>
      <c r="AC165" s="92">
        <f t="shared" si="86"/>
        <v>45044</v>
      </c>
      <c r="AD165" s="92">
        <f t="shared" si="88"/>
        <v>45046</v>
      </c>
      <c r="AE165" s="149">
        <f t="shared" si="89"/>
        <v>45044</v>
      </c>
      <c r="AF165" s="92">
        <f t="shared" si="87"/>
        <v>45048</v>
      </c>
      <c r="AG165" s="11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</row>
    <row r="166" spans="1:154" x14ac:dyDescent="0.15">
      <c r="A166" s="88">
        <f t="shared" si="82"/>
        <v>45118</v>
      </c>
      <c r="B166" s="89">
        <f t="shared" ca="1" si="83"/>
        <v>1004.300827</v>
      </c>
      <c r="C166" s="14">
        <f t="shared" si="70"/>
        <v>1000</v>
      </c>
      <c r="D166" s="62">
        <f t="shared" si="71"/>
        <v>45113</v>
      </c>
      <c r="E166" s="60">
        <f ca="1">IF(D166&lt;$B$1,VLOOKUP(D166,[1]DI!$A$4:$B$15000,2,FALSE),0)</f>
        <v>0.13650000000000001</v>
      </c>
      <c r="F166" s="14">
        <f t="shared" ca="1" si="72"/>
        <v>1.00050788</v>
      </c>
      <c r="G166" s="91">
        <f t="shared" ca="1" si="85"/>
        <v>1.08133205476122</v>
      </c>
      <c r="H166" s="91">
        <f t="shared" ca="1" si="73"/>
        <v>1.0774955441987399</v>
      </c>
      <c r="I166" s="14">
        <f t="shared" ca="1" si="84"/>
        <v>1.00356058</v>
      </c>
      <c r="J166" s="13">
        <f t="shared" si="74"/>
        <v>2.69E-2</v>
      </c>
      <c r="K166" s="29">
        <f t="shared" si="75"/>
        <v>45107</v>
      </c>
      <c r="L166" s="2">
        <f t="shared" si="76"/>
        <v>7</v>
      </c>
      <c r="M166" s="17">
        <f t="shared" si="77"/>
        <v>7</v>
      </c>
      <c r="N166" s="12">
        <f t="shared" si="66"/>
        <v>1.0007376210000001</v>
      </c>
      <c r="O166" s="12">
        <f t="shared" ca="1" si="67"/>
        <v>1.004300827</v>
      </c>
      <c r="P166" s="17">
        <f t="shared" si="78"/>
        <v>0</v>
      </c>
      <c r="Q166" s="14">
        <f t="shared" ca="1" si="68"/>
        <v>4.300827</v>
      </c>
      <c r="R166" s="20">
        <f t="shared" si="69"/>
        <v>0</v>
      </c>
      <c r="S166" s="14">
        <f t="shared" si="79"/>
        <v>0</v>
      </c>
      <c r="T166" s="4" t="str">
        <f t="shared" si="80"/>
        <v>J=</v>
      </c>
      <c r="U166" s="29">
        <f t="shared" si="81"/>
        <v>45138</v>
      </c>
      <c r="V166" s="3"/>
      <c r="W166" s="3"/>
      <c r="X166" s="106">
        <f>[2]Plan1!$A236</f>
        <v>43993</v>
      </c>
      <c r="Y166" s="107" t="str">
        <f>[2]Plan1!$C236</f>
        <v>Corpus Christi</v>
      </c>
      <c r="Z166" s="94"/>
      <c r="AA166" s="1"/>
      <c r="AC166" s="92">
        <f t="shared" si="86"/>
        <v>45075</v>
      </c>
      <c r="AD166" s="92">
        <f t="shared" si="88"/>
        <v>45076</v>
      </c>
      <c r="AE166" s="149">
        <f t="shared" si="89"/>
        <v>45074</v>
      </c>
      <c r="AF166" s="92">
        <f t="shared" si="87"/>
        <v>45076</v>
      </c>
      <c r="AG166" s="11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</row>
    <row r="167" spans="1:154" x14ac:dyDescent="0.15">
      <c r="A167" s="88">
        <f t="shared" si="82"/>
        <v>45119</v>
      </c>
      <c r="B167" s="89">
        <f t="shared" ca="1" si="83"/>
        <v>1004.91674</v>
      </c>
      <c r="C167" s="14">
        <f t="shared" si="70"/>
        <v>1000</v>
      </c>
      <c r="D167" s="62">
        <f t="shared" si="71"/>
        <v>45114</v>
      </c>
      <c r="E167" s="60">
        <f ca="1">IF(D167&lt;$B$1,VLOOKUP(D167,[1]DI!$A$4:$B$15000,2,FALSE),0)</f>
        <v>0.13650000000000001</v>
      </c>
      <c r="F167" s="14">
        <f t="shared" ca="1" si="72"/>
        <v>1.00050788</v>
      </c>
      <c r="G167" s="91">
        <f t="shared" ca="1" si="85"/>
        <v>1.08188124168519</v>
      </c>
      <c r="H167" s="91">
        <f t="shared" ca="1" si="73"/>
        <v>1.0774955441987399</v>
      </c>
      <c r="I167" s="14">
        <f t="shared" ca="1" si="84"/>
        <v>1.0040702699999999</v>
      </c>
      <c r="J167" s="13">
        <f t="shared" si="74"/>
        <v>2.69E-2</v>
      </c>
      <c r="K167" s="29">
        <f t="shared" si="75"/>
        <v>45107</v>
      </c>
      <c r="L167" s="2">
        <f t="shared" si="76"/>
        <v>8</v>
      </c>
      <c r="M167" s="17">
        <f t="shared" si="77"/>
        <v>8</v>
      </c>
      <c r="N167" s="12">
        <f t="shared" si="66"/>
        <v>1.000843039</v>
      </c>
      <c r="O167" s="12">
        <f t="shared" ca="1" si="67"/>
        <v>1.0049167400000001</v>
      </c>
      <c r="P167" s="17">
        <f t="shared" si="78"/>
        <v>0</v>
      </c>
      <c r="Q167" s="14">
        <f t="shared" ca="1" si="68"/>
        <v>4.9167399999999999</v>
      </c>
      <c r="R167" s="20">
        <f t="shared" si="69"/>
        <v>0</v>
      </c>
      <c r="S167" s="14">
        <f t="shared" si="79"/>
        <v>0</v>
      </c>
      <c r="T167" s="4" t="str">
        <f t="shared" si="80"/>
        <v>J=</v>
      </c>
      <c r="U167" s="29">
        <f t="shared" si="81"/>
        <v>45138</v>
      </c>
      <c r="V167" s="3"/>
      <c r="W167" s="3"/>
      <c r="X167" s="106">
        <f>[2]Plan1!$A237</f>
        <v>44081</v>
      </c>
      <c r="Y167" s="107" t="str">
        <f>[2]Plan1!$C237</f>
        <v>Independência do Brasil</v>
      </c>
      <c r="Z167" s="94"/>
      <c r="AA167" s="1"/>
      <c r="AC167" s="92">
        <f t="shared" si="86"/>
        <v>45106</v>
      </c>
      <c r="AD167" s="92">
        <f t="shared" si="88"/>
        <v>45107</v>
      </c>
      <c r="AE167" s="149">
        <f t="shared" si="89"/>
        <v>45105</v>
      </c>
      <c r="AF167" s="92">
        <f t="shared" si="87"/>
        <v>45107</v>
      </c>
      <c r="AG167" s="11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</row>
    <row r="168" spans="1:154" x14ac:dyDescent="0.15">
      <c r="A168" s="88">
        <f t="shared" si="82"/>
        <v>45120</v>
      </c>
      <c r="B168" s="89">
        <f t="shared" ca="1" si="83"/>
        <v>1005.533033</v>
      </c>
      <c r="C168" s="14">
        <f t="shared" si="70"/>
        <v>1000</v>
      </c>
      <c r="D168" s="62">
        <f t="shared" si="71"/>
        <v>45117</v>
      </c>
      <c r="E168" s="60">
        <f ca="1">IF(D168&lt;$B$1,VLOOKUP(D168,[1]DI!$A$4:$B$15000,2,FALSE),0)</f>
        <v>0.13650000000000001</v>
      </c>
      <c r="F168" s="14">
        <f t="shared" ca="1" si="72"/>
        <v>1.00050788</v>
      </c>
      <c r="G168" s="91">
        <f t="shared" ca="1" si="85"/>
        <v>1.08243070753022</v>
      </c>
      <c r="H168" s="91">
        <f t="shared" ca="1" si="73"/>
        <v>1.0774955441987399</v>
      </c>
      <c r="I168" s="14">
        <f t="shared" ca="1" si="84"/>
        <v>1.00458022</v>
      </c>
      <c r="J168" s="13">
        <f t="shared" si="74"/>
        <v>2.69E-2</v>
      </c>
      <c r="K168" s="29">
        <f t="shared" si="75"/>
        <v>45107</v>
      </c>
      <c r="L168" s="2">
        <f t="shared" si="76"/>
        <v>9</v>
      </c>
      <c r="M168" s="17">
        <f t="shared" si="77"/>
        <v>9</v>
      </c>
      <c r="N168" s="12">
        <f t="shared" si="66"/>
        <v>1.0009484689999999</v>
      </c>
      <c r="O168" s="12">
        <f t="shared" ca="1" si="67"/>
        <v>1.0055330330000001</v>
      </c>
      <c r="P168" s="17">
        <f t="shared" si="78"/>
        <v>0</v>
      </c>
      <c r="Q168" s="14">
        <f t="shared" ca="1" si="68"/>
        <v>5.5330329999999996</v>
      </c>
      <c r="R168" s="20">
        <f t="shared" si="69"/>
        <v>0</v>
      </c>
      <c r="S168" s="14">
        <f t="shared" si="79"/>
        <v>0</v>
      </c>
      <c r="T168" s="4" t="str">
        <f t="shared" si="80"/>
        <v>J=</v>
      </c>
      <c r="U168" s="29">
        <f t="shared" si="81"/>
        <v>45138</v>
      </c>
      <c r="V168" s="3"/>
      <c r="W168" s="3"/>
      <c r="X168" s="106">
        <f>[2]Plan1!$A238</f>
        <v>44116</v>
      </c>
      <c r="Y168" s="107" t="str">
        <f>[2]Plan1!$C238</f>
        <v>Nossa Sr.a Aparecida - Padroeira do Brasil</v>
      </c>
      <c r="Z168" s="94"/>
      <c r="AA168" s="1"/>
      <c r="AC168" s="92">
        <f t="shared" si="86"/>
        <v>45135</v>
      </c>
      <c r="AD168" s="92">
        <f t="shared" si="88"/>
        <v>45137</v>
      </c>
      <c r="AE168" s="149">
        <f t="shared" si="89"/>
        <v>45135</v>
      </c>
      <c r="AF168" s="92">
        <f t="shared" si="87"/>
        <v>45138</v>
      </c>
      <c r="AG168" s="11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</row>
    <row r="169" spans="1:154" x14ac:dyDescent="0.15">
      <c r="A169" s="88">
        <f t="shared" si="82"/>
        <v>45121</v>
      </c>
      <c r="B169" s="89">
        <f t="shared" ca="1" si="83"/>
        <v>1006.1496949899999</v>
      </c>
      <c r="C169" s="14">
        <f t="shared" si="70"/>
        <v>1000</v>
      </c>
      <c r="D169" s="62">
        <f t="shared" si="71"/>
        <v>45118</v>
      </c>
      <c r="E169" s="60">
        <f ca="1">IF(D169&lt;$B$1,VLOOKUP(D169,[1]DI!$A$4:$B$15000,2,FALSE),0)</f>
        <v>0.13650000000000001</v>
      </c>
      <c r="F169" s="14">
        <f t="shared" ca="1" si="72"/>
        <v>1.00050788</v>
      </c>
      <c r="G169" s="91">
        <f t="shared" ca="1" si="85"/>
        <v>1.08298045243796</v>
      </c>
      <c r="H169" s="91">
        <f t="shared" ca="1" si="73"/>
        <v>1.0774955441987399</v>
      </c>
      <c r="I169" s="14">
        <f t="shared" ca="1" si="84"/>
        <v>1.0050904199999999</v>
      </c>
      <c r="J169" s="13">
        <f t="shared" si="74"/>
        <v>2.69E-2</v>
      </c>
      <c r="K169" s="29">
        <f t="shared" si="75"/>
        <v>45107</v>
      </c>
      <c r="L169" s="2">
        <f t="shared" si="76"/>
        <v>10</v>
      </c>
      <c r="M169" s="17">
        <f t="shared" si="77"/>
        <v>10</v>
      </c>
      <c r="N169" s="12">
        <f t="shared" si="66"/>
        <v>1.00105391</v>
      </c>
      <c r="O169" s="12">
        <f t="shared" ca="1" si="67"/>
        <v>1.006149695</v>
      </c>
      <c r="P169" s="17">
        <f t="shared" si="78"/>
        <v>0</v>
      </c>
      <c r="Q169" s="14">
        <f t="shared" ca="1" si="68"/>
        <v>6.1496949900000004</v>
      </c>
      <c r="R169" s="20">
        <f t="shared" si="69"/>
        <v>0</v>
      </c>
      <c r="S169" s="14">
        <f t="shared" si="79"/>
        <v>0</v>
      </c>
      <c r="T169" s="4" t="str">
        <f t="shared" si="80"/>
        <v>J=</v>
      </c>
      <c r="U169" s="29">
        <f t="shared" si="81"/>
        <v>45138</v>
      </c>
      <c r="V169" s="3"/>
      <c r="W169" s="3"/>
      <c r="X169" s="106">
        <f>[2]Plan1!$A239</f>
        <v>44137</v>
      </c>
      <c r="Y169" s="107" t="str">
        <f>[2]Plan1!$C239</f>
        <v>Finados</v>
      </c>
      <c r="Z169" s="94"/>
      <c r="AA169" s="1"/>
      <c r="AC169" s="92">
        <f t="shared" si="86"/>
        <v>45167</v>
      </c>
      <c r="AD169" s="92">
        <f t="shared" si="88"/>
        <v>45168</v>
      </c>
      <c r="AE169" s="149">
        <f t="shared" si="89"/>
        <v>45166</v>
      </c>
      <c r="AF169" s="92">
        <f t="shared" si="87"/>
        <v>45168</v>
      </c>
      <c r="AG169" s="11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</row>
    <row r="170" spans="1:154" x14ac:dyDescent="0.15">
      <c r="A170" s="88">
        <f t="shared" si="82"/>
        <v>45124</v>
      </c>
      <c r="B170" s="89">
        <f t="shared" ca="1" si="83"/>
        <v>1006.76674499</v>
      </c>
      <c r="C170" s="14">
        <f t="shared" si="70"/>
        <v>1000</v>
      </c>
      <c r="D170" s="62">
        <f t="shared" si="71"/>
        <v>45119</v>
      </c>
      <c r="E170" s="60">
        <f ca="1">IF(D170&lt;$B$1,VLOOKUP(D170,[1]DI!$A$4:$B$15000,2,FALSE),0)</f>
        <v>0.13650000000000001</v>
      </c>
      <c r="F170" s="14">
        <f t="shared" ca="1" si="72"/>
        <v>1.00050788</v>
      </c>
      <c r="G170" s="91">
        <f t="shared" ca="1" si="85"/>
        <v>1.0835304765501399</v>
      </c>
      <c r="H170" s="91">
        <f t="shared" ca="1" si="73"/>
        <v>1.0774955441987399</v>
      </c>
      <c r="I170" s="14">
        <f t="shared" ca="1" si="84"/>
        <v>1.00560089</v>
      </c>
      <c r="J170" s="13">
        <f t="shared" si="74"/>
        <v>2.69E-2</v>
      </c>
      <c r="K170" s="29">
        <f t="shared" si="75"/>
        <v>45107</v>
      </c>
      <c r="L170" s="2">
        <f t="shared" si="76"/>
        <v>11</v>
      </c>
      <c r="M170" s="17">
        <f t="shared" si="77"/>
        <v>11</v>
      </c>
      <c r="N170" s="12">
        <f t="shared" si="66"/>
        <v>1.0011593620000001</v>
      </c>
      <c r="O170" s="12">
        <f t="shared" ca="1" si="67"/>
        <v>1.006766745</v>
      </c>
      <c r="P170" s="17">
        <f t="shared" si="78"/>
        <v>0</v>
      </c>
      <c r="Q170" s="14">
        <f t="shared" ca="1" si="68"/>
        <v>6.7667449900000003</v>
      </c>
      <c r="R170" s="20">
        <f t="shared" si="69"/>
        <v>0</v>
      </c>
      <c r="S170" s="14">
        <f t="shared" si="79"/>
        <v>0</v>
      </c>
      <c r="T170" s="4" t="str">
        <f t="shared" si="80"/>
        <v>J=</v>
      </c>
      <c r="U170" s="29">
        <f t="shared" si="81"/>
        <v>45138</v>
      </c>
      <c r="V170" s="3"/>
      <c r="W170" s="3"/>
      <c r="X170" s="106">
        <f>[2]Plan1!$A240</f>
        <v>44150</v>
      </c>
      <c r="Y170" s="107" t="str">
        <f>[2]Plan1!$C240</f>
        <v>Proclamação da República</v>
      </c>
      <c r="Z170" s="94"/>
      <c r="AA170" s="1"/>
      <c r="AC170" s="92">
        <f t="shared" si="86"/>
        <v>45198</v>
      </c>
      <c r="AD170" s="92">
        <f t="shared" si="88"/>
        <v>45199</v>
      </c>
      <c r="AE170" s="149">
        <f t="shared" si="89"/>
        <v>45197</v>
      </c>
      <c r="AF170" s="92">
        <f t="shared" si="87"/>
        <v>45201</v>
      </c>
      <c r="AG170" s="11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</row>
    <row r="171" spans="1:154" x14ac:dyDescent="0.15">
      <c r="A171" s="88">
        <f t="shared" si="82"/>
        <v>45125</v>
      </c>
      <c r="B171" s="89">
        <f t="shared" ca="1" si="83"/>
        <v>1007.3841660000001</v>
      </c>
      <c r="C171" s="14">
        <f t="shared" si="70"/>
        <v>1000</v>
      </c>
      <c r="D171" s="62">
        <f t="shared" si="71"/>
        <v>45120</v>
      </c>
      <c r="E171" s="60">
        <f ca="1">IF(D171&lt;$B$1,VLOOKUP(D171,[1]DI!$A$4:$B$15000,2,FALSE),0)</f>
        <v>0.13650000000000001</v>
      </c>
      <c r="F171" s="14">
        <f t="shared" ca="1" si="72"/>
        <v>1.00050788</v>
      </c>
      <c r="G171" s="91">
        <f t="shared" ca="1" si="85"/>
        <v>1.0840807800085701</v>
      </c>
      <c r="H171" s="91">
        <f t="shared" ca="1" si="73"/>
        <v>1.0774955441987399</v>
      </c>
      <c r="I171" s="14">
        <f t="shared" ca="1" si="84"/>
        <v>1.00611161</v>
      </c>
      <c r="J171" s="13">
        <f t="shared" si="74"/>
        <v>2.69E-2</v>
      </c>
      <c r="K171" s="29">
        <f t="shared" si="75"/>
        <v>45107</v>
      </c>
      <c r="L171" s="2">
        <f t="shared" si="76"/>
        <v>12</v>
      </c>
      <c r="M171" s="17">
        <f t="shared" si="77"/>
        <v>12</v>
      </c>
      <c r="N171" s="12">
        <f t="shared" si="66"/>
        <v>1.0012648260000001</v>
      </c>
      <c r="O171" s="12">
        <f t="shared" ca="1" si="67"/>
        <v>1.007384166</v>
      </c>
      <c r="P171" s="17">
        <f t="shared" si="78"/>
        <v>0</v>
      </c>
      <c r="Q171" s="14">
        <f t="shared" ca="1" si="68"/>
        <v>7.3841659999999996</v>
      </c>
      <c r="R171" s="20">
        <f t="shared" si="69"/>
        <v>0</v>
      </c>
      <c r="S171" s="14">
        <f t="shared" si="79"/>
        <v>0</v>
      </c>
      <c r="T171" s="4" t="str">
        <f t="shared" si="80"/>
        <v>J=</v>
      </c>
      <c r="U171" s="29">
        <f t="shared" si="81"/>
        <v>45138</v>
      </c>
      <c r="V171" s="3"/>
      <c r="W171" s="3"/>
      <c r="X171" s="106">
        <f>[2]Plan1!$A241</f>
        <v>44190</v>
      </c>
      <c r="Y171" s="107" t="str">
        <f>[2]Plan1!$C241</f>
        <v>Natal</v>
      </c>
      <c r="Z171" s="94"/>
      <c r="AA171" s="1"/>
      <c r="AC171" s="92">
        <f t="shared" si="86"/>
        <v>45226</v>
      </c>
      <c r="AD171" s="92">
        <f t="shared" si="88"/>
        <v>45229</v>
      </c>
      <c r="AE171" s="149">
        <f t="shared" si="89"/>
        <v>45227</v>
      </c>
      <c r="AF171" s="92">
        <f t="shared" si="87"/>
        <v>45229</v>
      </c>
      <c r="AG171" s="11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</row>
    <row r="172" spans="1:154" x14ac:dyDescent="0.15">
      <c r="A172" s="88">
        <f t="shared" si="82"/>
        <v>45126</v>
      </c>
      <c r="B172" s="89">
        <f t="shared" ca="1" si="83"/>
        <v>1008.00197499</v>
      </c>
      <c r="C172" s="14">
        <f t="shared" si="70"/>
        <v>1000</v>
      </c>
      <c r="D172" s="62">
        <f t="shared" si="71"/>
        <v>45121</v>
      </c>
      <c r="E172" s="60">
        <f ca="1">IF(D172&lt;$B$1,VLOOKUP(D172,[1]DI!$A$4:$B$15000,2,FALSE),0)</f>
        <v>0.13650000000000001</v>
      </c>
      <c r="F172" s="14">
        <f t="shared" ca="1" si="72"/>
        <v>1.00050788</v>
      </c>
      <c r="G172" s="91">
        <f t="shared" ca="1" si="85"/>
        <v>1.0846313629551201</v>
      </c>
      <c r="H172" s="91">
        <f t="shared" ca="1" si="73"/>
        <v>1.0774955441987399</v>
      </c>
      <c r="I172" s="14">
        <f t="shared" ca="1" si="84"/>
        <v>1.0066226</v>
      </c>
      <c r="J172" s="13">
        <f t="shared" si="74"/>
        <v>2.69E-2</v>
      </c>
      <c r="K172" s="29">
        <f t="shared" si="75"/>
        <v>45107</v>
      </c>
      <c r="L172" s="2">
        <f t="shared" si="76"/>
        <v>13</v>
      </c>
      <c r="M172" s="17">
        <f t="shared" si="77"/>
        <v>13</v>
      </c>
      <c r="N172" s="12">
        <f t="shared" si="66"/>
        <v>1.0013703</v>
      </c>
      <c r="O172" s="12">
        <f t="shared" ca="1" si="67"/>
        <v>1.008001975</v>
      </c>
      <c r="P172" s="17">
        <f t="shared" si="78"/>
        <v>0</v>
      </c>
      <c r="Q172" s="14">
        <f t="shared" ca="1" si="68"/>
        <v>8.0019749900000008</v>
      </c>
      <c r="R172" s="20">
        <f t="shared" si="69"/>
        <v>0</v>
      </c>
      <c r="S172" s="14">
        <f t="shared" si="79"/>
        <v>0</v>
      </c>
      <c r="T172" s="4" t="str">
        <f t="shared" si="80"/>
        <v>J=</v>
      </c>
      <c r="U172" s="29">
        <f t="shared" si="81"/>
        <v>45138</v>
      </c>
      <c r="V172" s="3"/>
      <c r="W172" s="3"/>
      <c r="X172" s="106">
        <f>[2]Plan1!$A242</f>
        <v>44197</v>
      </c>
      <c r="Y172" s="107" t="str">
        <f>[2]Plan1!$C242</f>
        <v>Confraternização Universal</v>
      </c>
      <c r="Z172" s="94"/>
      <c r="AA172" s="1"/>
      <c r="AC172" s="92">
        <f t="shared" si="86"/>
        <v>45259</v>
      </c>
      <c r="AD172" s="92">
        <f t="shared" si="88"/>
        <v>45260</v>
      </c>
      <c r="AE172" s="149">
        <f t="shared" si="89"/>
        <v>45258</v>
      </c>
      <c r="AF172" s="92">
        <f t="shared" si="87"/>
        <v>45260</v>
      </c>
      <c r="AG172" s="11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</row>
    <row r="173" spans="1:154" x14ac:dyDescent="0.15">
      <c r="A173" s="88">
        <f t="shared" si="82"/>
        <v>45127</v>
      </c>
      <c r="B173" s="89">
        <f t="shared" ca="1" si="83"/>
        <v>1008.620153</v>
      </c>
      <c r="C173" s="14">
        <f t="shared" si="70"/>
        <v>1000</v>
      </c>
      <c r="D173" s="62">
        <f t="shared" si="71"/>
        <v>45124</v>
      </c>
      <c r="E173" s="60">
        <f ca="1">IF(D173&lt;$B$1,VLOOKUP(D173,[1]DI!$A$4:$B$15000,2,FALSE),0)</f>
        <v>0.13650000000000001</v>
      </c>
      <c r="F173" s="14">
        <f t="shared" ca="1" si="72"/>
        <v>1.00050788</v>
      </c>
      <c r="G173" s="91">
        <f t="shared" ca="1" si="85"/>
        <v>1.08518222553174</v>
      </c>
      <c r="H173" s="91">
        <f t="shared" ca="1" si="73"/>
        <v>1.0774955441987399</v>
      </c>
      <c r="I173" s="14">
        <f t="shared" ca="1" si="84"/>
        <v>1.0071338400000001</v>
      </c>
      <c r="J173" s="13">
        <f t="shared" si="74"/>
        <v>2.69E-2</v>
      </c>
      <c r="K173" s="29">
        <f t="shared" si="75"/>
        <v>45107</v>
      </c>
      <c r="L173" s="2">
        <f t="shared" si="76"/>
        <v>14</v>
      </c>
      <c r="M173" s="17">
        <f t="shared" si="77"/>
        <v>14</v>
      </c>
      <c r="N173" s="12">
        <f t="shared" si="66"/>
        <v>1.001475785</v>
      </c>
      <c r="O173" s="12">
        <f t="shared" ca="1" si="67"/>
        <v>1.0086201530000001</v>
      </c>
      <c r="P173" s="17">
        <f t="shared" si="78"/>
        <v>0</v>
      </c>
      <c r="Q173" s="14">
        <f t="shared" ca="1" si="68"/>
        <v>8.6201530000000002</v>
      </c>
      <c r="R173" s="20">
        <f t="shared" si="69"/>
        <v>0</v>
      </c>
      <c r="S173" s="14">
        <f t="shared" si="79"/>
        <v>0</v>
      </c>
      <c r="T173" s="4" t="str">
        <f t="shared" si="80"/>
        <v>J=</v>
      </c>
      <c r="U173" s="29">
        <f t="shared" si="81"/>
        <v>45138</v>
      </c>
      <c r="V173" s="3"/>
      <c r="W173" s="3"/>
      <c r="X173" s="106">
        <f>[2]Plan1!$A243</f>
        <v>44242</v>
      </c>
      <c r="Y173" s="107" t="str">
        <f>[2]Plan1!$C243</f>
        <v>Carnaval</v>
      </c>
      <c r="Z173" s="94"/>
      <c r="AA173" s="1"/>
      <c r="AC173" s="92">
        <f t="shared" si="86"/>
        <v>45289</v>
      </c>
      <c r="AD173" s="92">
        <f t="shared" si="88"/>
        <v>45290</v>
      </c>
      <c r="AE173" s="149">
        <f t="shared" si="89"/>
        <v>45288</v>
      </c>
      <c r="AF173" s="92">
        <f t="shared" si="87"/>
        <v>45293</v>
      </c>
      <c r="AG173" s="11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</row>
    <row r="174" spans="1:154" x14ac:dyDescent="0.15">
      <c r="A174" s="88">
        <f t="shared" si="82"/>
        <v>45128</v>
      </c>
      <c r="B174" s="89">
        <f t="shared" ca="1" si="83"/>
        <v>1009.238711</v>
      </c>
      <c r="C174" s="14">
        <f t="shared" si="70"/>
        <v>1000</v>
      </c>
      <c r="D174" s="62">
        <f t="shared" si="71"/>
        <v>45125</v>
      </c>
      <c r="E174" s="60">
        <f ca="1">IF(D174&lt;$B$1,VLOOKUP(D174,[1]DI!$A$4:$B$15000,2,FALSE),0)</f>
        <v>0.13650000000000001</v>
      </c>
      <c r="F174" s="14">
        <f t="shared" ca="1" si="72"/>
        <v>1.00050788</v>
      </c>
      <c r="G174" s="91">
        <f t="shared" ca="1" si="85"/>
        <v>1.0857333678804399</v>
      </c>
      <c r="H174" s="91">
        <f t="shared" ca="1" si="73"/>
        <v>1.0774955441987399</v>
      </c>
      <c r="I174" s="14">
        <f t="shared" ca="1" si="84"/>
        <v>1.0076453400000001</v>
      </c>
      <c r="J174" s="13">
        <f t="shared" si="74"/>
        <v>2.69E-2</v>
      </c>
      <c r="K174" s="29">
        <f t="shared" si="75"/>
        <v>45107</v>
      </c>
      <c r="L174" s="2">
        <f t="shared" si="76"/>
        <v>15</v>
      </c>
      <c r="M174" s="17">
        <f t="shared" si="77"/>
        <v>15</v>
      </c>
      <c r="N174" s="12">
        <f t="shared" si="66"/>
        <v>1.0015812820000001</v>
      </c>
      <c r="O174" s="12">
        <f t="shared" ca="1" si="67"/>
        <v>1.0092387110000001</v>
      </c>
      <c r="P174" s="17">
        <f t="shared" si="78"/>
        <v>0</v>
      </c>
      <c r="Q174" s="14">
        <f t="shared" ca="1" si="68"/>
        <v>9.2387110000000003</v>
      </c>
      <c r="R174" s="20">
        <f t="shared" si="69"/>
        <v>0</v>
      </c>
      <c r="S174" s="14">
        <f t="shared" si="79"/>
        <v>0</v>
      </c>
      <c r="T174" s="4" t="str">
        <f t="shared" si="80"/>
        <v>J=</v>
      </c>
      <c r="U174" s="29">
        <f t="shared" si="81"/>
        <v>45138</v>
      </c>
      <c r="V174" s="3"/>
      <c r="W174" s="3"/>
      <c r="X174" s="106">
        <f>[2]Plan1!$A244</f>
        <v>44243</v>
      </c>
      <c r="Y174" s="107" t="str">
        <f>[2]Plan1!$C244</f>
        <v>Carnaval</v>
      </c>
      <c r="Z174" s="94"/>
      <c r="AA174" s="1"/>
      <c r="AC174" s="92">
        <f t="shared" si="86"/>
        <v>45320</v>
      </c>
      <c r="AD174" s="92">
        <f t="shared" si="88"/>
        <v>45321</v>
      </c>
      <c r="AE174" s="149">
        <f t="shared" si="89"/>
        <v>45319</v>
      </c>
      <c r="AF174" s="92">
        <f t="shared" si="87"/>
        <v>45321</v>
      </c>
      <c r="AG174" s="11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</row>
    <row r="175" spans="1:154" x14ac:dyDescent="0.15">
      <c r="A175" s="88">
        <f t="shared" si="82"/>
        <v>45131</v>
      </c>
      <c r="B175" s="89">
        <f t="shared" ca="1" si="83"/>
        <v>1009.85765899</v>
      </c>
      <c r="C175" s="14">
        <f t="shared" si="70"/>
        <v>1000</v>
      </c>
      <c r="D175" s="62">
        <f t="shared" si="71"/>
        <v>45126</v>
      </c>
      <c r="E175" s="60">
        <f ca="1">IF(D175&lt;$B$1,VLOOKUP(D175,[1]DI!$A$4:$B$15000,2,FALSE),0)</f>
        <v>0.13650000000000001</v>
      </c>
      <c r="F175" s="14">
        <f t="shared" ca="1" si="72"/>
        <v>1.00050788</v>
      </c>
      <c r="G175" s="91">
        <f t="shared" ca="1" si="85"/>
        <v>1.0862847901433199</v>
      </c>
      <c r="H175" s="91">
        <f t="shared" ca="1" si="73"/>
        <v>1.0774955441987399</v>
      </c>
      <c r="I175" s="14">
        <f t="shared" ca="1" si="84"/>
        <v>1.00815711</v>
      </c>
      <c r="J175" s="13">
        <f t="shared" si="74"/>
        <v>2.69E-2</v>
      </c>
      <c r="K175" s="29">
        <f t="shared" si="75"/>
        <v>45107</v>
      </c>
      <c r="L175" s="2">
        <f t="shared" si="76"/>
        <v>16</v>
      </c>
      <c r="M175" s="17">
        <f t="shared" si="77"/>
        <v>16</v>
      </c>
      <c r="N175" s="12">
        <f t="shared" si="66"/>
        <v>1.0016867899999999</v>
      </c>
      <c r="O175" s="12">
        <f t="shared" ca="1" si="67"/>
        <v>1.0098576589999999</v>
      </c>
      <c r="P175" s="17">
        <f t="shared" si="78"/>
        <v>0</v>
      </c>
      <c r="Q175" s="14">
        <f t="shared" ca="1" si="68"/>
        <v>9.8576589899999991</v>
      </c>
      <c r="R175" s="20">
        <f t="shared" si="69"/>
        <v>0</v>
      </c>
      <c r="S175" s="14">
        <f t="shared" si="79"/>
        <v>0</v>
      </c>
      <c r="T175" s="4" t="str">
        <f t="shared" si="80"/>
        <v>J=</v>
      </c>
      <c r="U175" s="29">
        <f t="shared" si="81"/>
        <v>45138</v>
      </c>
      <c r="V175" s="3"/>
      <c r="W175" s="3"/>
      <c r="X175" s="106">
        <f>[2]Plan1!$A245</f>
        <v>44288</v>
      </c>
      <c r="Y175" s="107" t="str">
        <f>[2]Plan1!$C245</f>
        <v>Paixão de Cristo</v>
      </c>
      <c r="Z175" s="94"/>
      <c r="AA175" s="1"/>
      <c r="AC175" s="92">
        <f t="shared" si="86"/>
        <v>45351</v>
      </c>
      <c r="AD175" s="92">
        <f t="shared" si="88"/>
        <v>45352</v>
      </c>
      <c r="AE175" s="149">
        <f t="shared" si="89"/>
        <v>45350</v>
      </c>
      <c r="AF175" s="92">
        <f t="shared" si="87"/>
        <v>45352</v>
      </c>
      <c r="AG175" s="11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</row>
    <row r="176" spans="1:154" x14ac:dyDescent="0.15">
      <c r="A176" s="88">
        <f t="shared" si="82"/>
        <v>45132</v>
      </c>
      <c r="B176" s="89">
        <f t="shared" ca="1" si="83"/>
        <v>1010.476976</v>
      </c>
      <c r="C176" s="14">
        <f t="shared" si="70"/>
        <v>1000</v>
      </c>
      <c r="D176" s="62">
        <f t="shared" si="71"/>
        <v>45127</v>
      </c>
      <c r="E176" s="60">
        <f ca="1">IF(D176&lt;$B$1,VLOOKUP(D176,[1]DI!$A$4:$B$15000,2,FALSE),0)</f>
        <v>0.13650000000000001</v>
      </c>
      <c r="F176" s="14">
        <f t="shared" ca="1" si="72"/>
        <v>1.00050788</v>
      </c>
      <c r="G176" s="91">
        <f t="shared" ca="1" si="85"/>
        <v>1.08683649246254</v>
      </c>
      <c r="H176" s="91">
        <f t="shared" ca="1" si="73"/>
        <v>1.0774955441987399</v>
      </c>
      <c r="I176" s="14">
        <f t="shared" ca="1" si="84"/>
        <v>1.0086691299999999</v>
      </c>
      <c r="J176" s="13">
        <f t="shared" si="74"/>
        <v>2.69E-2</v>
      </c>
      <c r="K176" s="29">
        <f t="shared" si="75"/>
        <v>45107</v>
      </c>
      <c r="L176" s="2">
        <f t="shared" si="76"/>
        <v>17</v>
      </c>
      <c r="M176" s="17">
        <f t="shared" si="77"/>
        <v>17</v>
      </c>
      <c r="N176" s="12">
        <f t="shared" si="66"/>
        <v>1.001792308</v>
      </c>
      <c r="O176" s="12">
        <f t="shared" ca="1" si="67"/>
        <v>1.0104769760000001</v>
      </c>
      <c r="P176" s="17">
        <f t="shared" si="78"/>
        <v>0</v>
      </c>
      <c r="Q176" s="14">
        <f t="shared" ca="1" si="68"/>
        <v>10.476976000000001</v>
      </c>
      <c r="R176" s="20">
        <f t="shared" si="69"/>
        <v>0</v>
      </c>
      <c r="S176" s="14">
        <f t="shared" si="79"/>
        <v>0</v>
      </c>
      <c r="T176" s="4" t="str">
        <f t="shared" si="80"/>
        <v>J=</v>
      </c>
      <c r="U176" s="29">
        <f t="shared" si="81"/>
        <v>45138</v>
      </c>
      <c r="V176" s="3"/>
      <c r="W176" s="3"/>
      <c r="X176" s="106">
        <f>[2]Plan1!$A246</f>
        <v>44307</v>
      </c>
      <c r="Y176" s="107" t="str">
        <f>[2]Plan1!$C246</f>
        <v>Tiradentes</v>
      </c>
      <c r="Z176" s="94"/>
      <c r="AA176" s="1"/>
      <c r="AC176" s="92">
        <f t="shared" si="86"/>
        <v>45379</v>
      </c>
      <c r="AD176" s="92">
        <f t="shared" si="88"/>
        <v>45381</v>
      </c>
      <c r="AE176" s="149">
        <f t="shared" si="89"/>
        <v>45379</v>
      </c>
      <c r="AF176" s="92">
        <f t="shared" si="87"/>
        <v>45383</v>
      </c>
      <c r="AG176" s="11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</row>
    <row r="177" spans="1:154" x14ac:dyDescent="0.15">
      <c r="A177" s="88">
        <f t="shared" si="82"/>
        <v>45133</v>
      </c>
      <c r="B177" s="89">
        <f t="shared" ca="1" si="83"/>
        <v>1011.09667299</v>
      </c>
      <c r="C177" s="14">
        <f t="shared" si="70"/>
        <v>1000</v>
      </c>
      <c r="D177" s="62">
        <f t="shared" si="71"/>
        <v>45128</v>
      </c>
      <c r="E177" s="60">
        <f ca="1">IF(D177&lt;$B$1,VLOOKUP(D177,[1]DI!$A$4:$B$15000,2,FALSE),0)</f>
        <v>0.13650000000000001</v>
      </c>
      <c r="F177" s="14">
        <f t="shared" ca="1" si="72"/>
        <v>1.00050788</v>
      </c>
      <c r="G177" s="91">
        <f t="shared" ca="1" si="85"/>
        <v>1.08738847498033</v>
      </c>
      <c r="H177" s="91">
        <f t="shared" ca="1" si="73"/>
        <v>1.0774955441987399</v>
      </c>
      <c r="I177" s="14">
        <f t="shared" ca="1" si="84"/>
        <v>1.0091814100000001</v>
      </c>
      <c r="J177" s="13">
        <f t="shared" si="74"/>
        <v>2.69E-2</v>
      </c>
      <c r="K177" s="29">
        <f t="shared" si="75"/>
        <v>45107</v>
      </c>
      <c r="L177" s="2">
        <f t="shared" si="76"/>
        <v>18</v>
      </c>
      <c r="M177" s="17">
        <f t="shared" si="77"/>
        <v>18</v>
      </c>
      <c r="N177" s="12">
        <f t="shared" si="66"/>
        <v>1.0018978380000001</v>
      </c>
      <c r="O177" s="12">
        <f t="shared" ca="1" si="67"/>
        <v>1.0110966729999999</v>
      </c>
      <c r="P177" s="17">
        <f t="shared" si="78"/>
        <v>0</v>
      </c>
      <c r="Q177" s="14">
        <f t="shared" ca="1" si="68"/>
        <v>11.09667299</v>
      </c>
      <c r="R177" s="20">
        <f t="shared" si="69"/>
        <v>0</v>
      </c>
      <c r="S177" s="14">
        <f t="shared" si="79"/>
        <v>0</v>
      </c>
      <c r="T177" s="4" t="str">
        <f t="shared" si="80"/>
        <v>J=</v>
      </c>
      <c r="U177" s="29">
        <f t="shared" si="81"/>
        <v>45138</v>
      </c>
      <c r="V177" s="3"/>
      <c r="W177" s="3"/>
      <c r="X177" s="106">
        <f>[2]Plan1!$A247</f>
        <v>44317</v>
      </c>
      <c r="Y177" s="107" t="str">
        <f>[2]Plan1!$C247</f>
        <v>Dia do Trabalho</v>
      </c>
      <c r="Z177" s="94"/>
      <c r="AA177" s="1"/>
      <c r="AC177" s="92">
        <f t="shared" si="86"/>
        <v>45411</v>
      </c>
      <c r="AD177" s="92">
        <f t="shared" si="88"/>
        <v>45412</v>
      </c>
      <c r="AE177" s="149">
        <f t="shared" si="89"/>
        <v>45410</v>
      </c>
      <c r="AF177" s="92">
        <f t="shared" si="87"/>
        <v>45412</v>
      </c>
      <c r="AG177" s="11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</row>
    <row r="178" spans="1:154" x14ac:dyDescent="0.15">
      <c r="A178" s="88">
        <f t="shared" si="82"/>
        <v>45134</v>
      </c>
      <c r="B178" s="89">
        <f t="shared" ca="1" si="83"/>
        <v>1011.71676</v>
      </c>
      <c r="C178" s="14">
        <f t="shared" si="70"/>
        <v>1000</v>
      </c>
      <c r="D178" s="62">
        <f t="shared" si="71"/>
        <v>45131</v>
      </c>
      <c r="E178" s="60">
        <f ca="1">IF(D178&lt;$B$1,VLOOKUP(D178,[1]DI!$A$4:$B$15000,2,FALSE),0)</f>
        <v>0.13650000000000001</v>
      </c>
      <c r="F178" s="14">
        <f t="shared" ca="1" si="72"/>
        <v>1.00050788</v>
      </c>
      <c r="G178" s="91">
        <f t="shared" ca="1" si="85"/>
        <v>1.087940737839</v>
      </c>
      <c r="H178" s="91">
        <f t="shared" ca="1" si="73"/>
        <v>1.0774955441987399</v>
      </c>
      <c r="I178" s="14">
        <f t="shared" ca="1" si="84"/>
        <v>1.0096939599999999</v>
      </c>
      <c r="J178" s="13">
        <f t="shared" si="74"/>
        <v>2.69E-2</v>
      </c>
      <c r="K178" s="29">
        <f t="shared" si="75"/>
        <v>45107</v>
      </c>
      <c r="L178" s="2">
        <f t="shared" si="76"/>
        <v>19</v>
      </c>
      <c r="M178" s="17">
        <f t="shared" si="77"/>
        <v>19</v>
      </c>
      <c r="N178" s="12">
        <f t="shared" si="66"/>
        <v>1.002003379</v>
      </c>
      <c r="O178" s="12">
        <f t="shared" ca="1" si="67"/>
        <v>1.0117167600000001</v>
      </c>
      <c r="P178" s="17">
        <f t="shared" si="78"/>
        <v>0</v>
      </c>
      <c r="Q178" s="14">
        <f t="shared" ca="1" si="68"/>
        <v>11.716760000000001</v>
      </c>
      <c r="R178" s="20">
        <f t="shared" si="69"/>
        <v>0</v>
      </c>
      <c r="S178" s="14">
        <f t="shared" si="79"/>
        <v>0</v>
      </c>
      <c r="T178" s="4" t="str">
        <f t="shared" si="80"/>
        <v>J=</v>
      </c>
      <c r="U178" s="29">
        <f t="shared" si="81"/>
        <v>45138</v>
      </c>
      <c r="V178" s="3"/>
      <c r="W178" s="3"/>
      <c r="X178" s="106">
        <f>[2]Plan1!$A248</f>
        <v>44350</v>
      </c>
      <c r="Y178" s="107" t="str">
        <f>[2]Plan1!$C248</f>
        <v>Corpus Christi</v>
      </c>
      <c r="Z178" s="94"/>
      <c r="AA178" s="1"/>
      <c r="AC178" s="92">
        <f t="shared" si="86"/>
        <v>45441</v>
      </c>
      <c r="AD178" s="92">
        <f t="shared" si="88"/>
        <v>45442</v>
      </c>
      <c r="AE178" s="149">
        <f t="shared" si="89"/>
        <v>45440</v>
      </c>
      <c r="AF178" s="92">
        <f t="shared" si="87"/>
        <v>45443</v>
      </c>
      <c r="AG178" s="11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</row>
    <row r="179" spans="1:154" x14ac:dyDescent="0.15">
      <c r="A179" s="88">
        <f t="shared" si="82"/>
        <v>45135</v>
      </c>
      <c r="B179" s="89">
        <f t="shared" ca="1" si="83"/>
        <v>1012.33721599</v>
      </c>
      <c r="C179" s="14">
        <f t="shared" si="70"/>
        <v>1000</v>
      </c>
      <c r="D179" s="62">
        <f t="shared" si="71"/>
        <v>45132</v>
      </c>
      <c r="E179" s="60">
        <f ca="1">IF(D179&lt;$B$1,VLOOKUP(D179,[1]DI!$A$4:$B$15000,2,FALSE),0)</f>
        <v>0.13650000000000001</v>
      </c>
      <c r="F179" s="14">
        <f t="shared" ca="1" si="72"/>
        <v>1.00050788</v>
      </c>
      <c r="G179" s="91">
        <f t="shared" ca="1" si="85"/>
        <v>1.08849328118093</v>
      </c>
      <c r="H179" s="91">
        <f t="shared" ca="1" si="73"/>
        <v>1.0774955441987399</v>
      </c>
      <c r="I179" s="14">
        <f t="shared" ca="1" si="84"/>
        <v>1.01020676</v>
      </c>
      <c r="J179" s="13">
        <f t="shared" si="74"/>
        <v>2.69E-2</v>
      </c>
      <c r="K179" s="29">
        <f t="shared" si="75"/>
        <v>45107</v>
      </c>
      <c r="L179" s="2">
        <f t="shared" si="76"/>
        <v>20</v>
      </c>
      <c r="M179" s="17">
        <f t="shared" si="77"/>
        <v>20</v>
      </c>
      <c r="N179" s="12">
        <f t="shared" si="66"/>
        <v>1.002108931</v>
      </c>
      <c r="O179" s="12">
        <f t="shared" ca="1" si="67"/>
        <v>1.0123372159999999</v>
      </c>
      <c r="P179" s="17">
        <f t="shared" si="78"/>
        <v>0</v>
      </c>
      <c r="Q179" s="14">
        <f t="shared" ca="1" si="68"/>
        <v>12.337215990000001</v>
      </c>
      <c r="R179" s="20">
        <f t="shared" si="69"/>
        <v>0</v>
      </c>
      <c r="S179" s="14">
        <f t="shared" si="79"/>
        <v>0</v>
      </c>
      <c r="T179" s="4" t="str">
        <f t="shared" si="80"/>
        <v>J=</v>
      </c>
      <c r="U179" s="29">
        <f t="shared" si="81"/>
        <v>45138</v>
      </c>
      <c r="V179" s="3"/>
      <c r="W179" s="3"/>
      <c r="X179" s="106">
        <f>[2]Plan1!$A249</f>
        <v>44446</v>
      </c>
      <c r="Y179" s="107" t="str">
        <f>[2]Plan1!$C249</f>
        <v>Independência do Brasil</v>
      </c>
      <c r="Z179" s="94"/>
      <c r="AA179" s="1"/>
      <c r="AC179" s="92">
        <f t="shared" si="86"/>
        <v>45471</v>
      </c>
      <c r="AD179" s="92">
        <f t="shared" si="88"/>
        <v>45473</v>
      </c>
      <c r="AE179" s="149">
        <f t="shared" si="89"/>
        <v>45471</v>
      </c>
      <c r="AF179" s="92">
        <f t="shared" si="87"/>
        <v>45474</v>
      </c>
      <c r="AG179" s="11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</row>
    <row r="180" spans="1:154" x14ac:dyDescent="0.15">
      <c r="A180" s="88">
        <f t="shared" si="82"/>
        <v>45138</v>
      </c>
      <c r="B180" s="89">
        <f t="shared" ca="1" si="83"/>
        <v>1012.9580539999999</v>
      </c>
      <c r="C180" s="14">
        <f t="shared" si="70"/>
        <v>1000</v>
      </c>
      <c r="D180" s="62">
        <f t="shared" si="71"/>
        <v>45133</v>
      </c>
      <c r="E180" s="60">
        <f ca="1">IF(D180&lt;$B$1,VLOOKUP(D180,[1]DI!$A$4:$B$15000,2,FALSE),0)</f>
        <v>0.13650000000000001</v>
      </c>
      <c r="F180" s="14">
        <f t="shared" ca="1" si="72"/>
        <v>1.00050788</v>
      </c>
      <c r="G180" s="91">
        <f t="shared" ca="1" si="85"/>
        <v>1.08904610514858</v>
      </c>
      <c r="H180" s="91">
        <f t="shared" ca="1" si="73"/>
        <v>1.0774955441987399</v>
      </c>
      <c r="I180" s="14">
        <f t="shared" ca="1" si="84"/>
        <v>1.01071982</v>
      </c>
      <c r="J180" s="13">
        <f t="shared" si="74"/>
        <v>2.69E-2</v>
      </c>
      <c r="K180" s="29">
        <f t="shared" si="75"/>
        <v>45107</v>
      </c>
      <c r="L180" s="2">
        <f t="shared" si="76"/>
        <v>21</v>
      </c>
      <c r="M180" s="17">
        <f t="shared" si="77"/>
        <v>21</v>
      </c>
      <c r="N180" s="12">
        <f t="shared" si="66"/>
        <v>1.002214495</v>
      </c>
      <c r="O180" s="12">
        <f t="shared" ca="1" si="67"/>
        <v>1.0129580540000001</v>
      </c>
      <c r="P180" s="17">
        <f t="shared" si="78"/>
        <v>8</v>
      </c>
      <c r="Q180" s="14">
        <f t="shared" ca="1" si="68"/>
        <v>12.958054000000001</v>
      </c>
      <c r="R180" s="20">
        <f t="shared" si="69"/>
        <v>0</v>
      </c>
      <c r="S180" s="14">
        <f t="shared" si="79"/>
        <v>0</v>
      </c>
      <c r="T180" s="4" t="str">
        <f t="shared" si="80"/>
        <v>J=</v>
      </c>
      <c r="U180" s="29">
        <f t="shared" si="81"/>
        <v>45138</v>
      </c>
      <c r="V180" s="3"/>
      <c r="W180" s="3"/>
      <c r="X180" s="106">
        <f>[2]Plan1!$A250</f>
        <v>44481</v>
      </c>
      <c r="Y180" s="107" t="str">
        <f>[2]Plan1!$C250</f>
        <v>Nossa Sr.a Aparecida - Padroeira do Brasil</v>
      </c>
      <c r="Z180" s="94"/>
      <c r="AA180" s="1"/>
      <c r="AC180" s="92">
        <f t="shared" si="86"/>
        <v>45502</v>
      </c>
      <c r="AD180" s="92">
        <f t="shared" si="88"/>
        <v>45503</v>
      </c>
      <c r="AE180" s="149">
        <f t="shared" si="89"/>
        <v>45501</v>
      </c>
      <c r="AF180" s="92">
        <f t="shared" si="87"/>
        <v>45503</v>
      </c>
      <c r="AG180" s="11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</row>
    <row r="181" spans="1:154" x14ac:dyDescent="0.15">
      <c r="A181" s="88">
        <f t="shared" si="82"/>
        <v>45139</v>
      </c>
      <c r="B181" s="89">
        <f t="shared" ca="1" si="83"/>
        <v>1000.613275</v>
      </c>
      <c r="C181" s="14">
        <f t="shared" si="70"/>
        <v>1000</v>
      </c>
      <c r="D181" s="62">
        <f t="shared" si="71"/>
        <v>45134</v>
      </c>
      <c r="E181" s="60">
        <f ca="1">IF(D181&lt;$B$1,VLOOKUP(D181,[1]DI!$A$4:$B$15000,2,FALSE),0)</f>
        <v>0.13650000000000001</v>
      </c>
      <c r="F181" s="14">
        <f t="shared" ca="1" si="72"/>
        <v>1.00050788</v>
      </c>
      <c r="G181" s="91">
        <f t="shared" ca="1" si="85"/>
        <v>1.08959920988446</v>
      </c>
      <c r="H181" s="91">
        <f t="shared" ca="1" si="73"/>
        <v>1.08904610514858</v>
      </c>
      <c r="I181" s="14">
        <f t="shared" ca="1" si="84"/>
        <v>1.00050788</v>
      </c>
      <c r="J181" s="13">
        <f t="shared" si="74"/>
        <v>2.69E-2</v>
      </c>
      <c r="K181" s="29">
        <f t="shared" si="75"/>
        <v>45138</v>
      </c>
      <c r="L181" s="2">
        <f t="shared" si="76"/>
        <v>1</v>
      </c>
      <c r="M181" s="17">
        <f t="shared" si="77"/>
        <v>1</v>
      </c>
      <c r="N181" s="12">
        <f t="shared" si="66"/>
        <v>1.000105341</v>
      </c>
      <c r="O181" s="12">
        <f t="shared" ca="1" si="67"/>
        <v>1.0006132750000001</v>
      </c>
      <c r="P181" s="17">
        <f t="shared" si="78"/>
        <v>0</v>
      </c>
      <c r="Q181" s="14">
        <f t="shared" ca="1" si="68"/>
        <v>0.61327500000000001</v>
      </c>
      <c r="R181" s="20">
        <f t="shared" si="69"/>
        <v>0</v>
      </c>
      <c r="S181" s="14">
        <f t="shared" si="79"/>
        <v>0</v>
      </c>
      <c r="T181" s="4" t="str">
        <f t="shared" si="80"/>
        <v>J=</v>
      </c>
      <c r="U181" s="29">
        <f t="shared" si="81"/>
        <v>45168</v>
      </c>
      <c r="V181" s="3"/>
      <c r="W181" s="3"/>
      <c r="X181" s="106">
        <f>[2]Plan1!$A251</f>
        <v>44502</v>
      </c>
      <c r="Y181" s="107" t="str">
        <f>[2]Plan1!$C251</f>
        <v>Finados</v>
      </c>
      <c r="Z181" s="94"/>
      <c r="AA181" s="1"/>
      <c r="AC181" s="92">
        <f t="shared" si="86"/>
        <v>45533</v>
      </c>
      <c r="AD181" s="92">
        <f t="shared" si="88"/>
        <v>45534</v>
      </c>
      <c r="AE181" s="149">
        <f t="shared" si="89"/>
        <v>45532</v>
      </c>
      <c r="AF181" s="92">
        <f t="shared" si="87"/>
        <v>45534</v>
      </c>
      <c r="AG181" s="11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</row>
    <row r="182" spans="1:154" x14ac:dyDescent="0.15">
      <c r="A182" s="88">
        <f t="shared" si="82"/>
        <v>45140</v>
      </c>
      <c r="B182" s="89">
        <f t="shared" ca="1" si="83"/>
        <v>1001.226927</v>
      </c>
      <c r="C182" s="14">
        <f t="shared" si="70"/>
        <v>1000</v>
      </c>
      <c r="D182" s="62">
        <f t="shared" si="71"/>
        <v>45135</v>
      </c>
      <c r="E182" s="60">
        <f ca="1">IF(D182&lt;$B$1,VLOOKUP(D182,[1]DI!$A$4:$B$15000,2,FALSE),0)</f>
        <v>0.13650000000000001</v>
      </c>
      <c r="F182" s="14">
        <f t="shared" ca="1" si="72"/>
        <v>1.00050788</v>
      </c>
      <c r="G182" s="91">
        <f t="shared" ca="1" si="85"/>
        <v>1.0901525955311799</v>
      </c>
      <c r="H182" s="91">
        <f t="shared" ca="1" si="73"/>
        <v>1.08904610514858</v>
      </c>
      <c r="I182" s="14">
        <f t="shared" ca="1" si="84"/>
        <v>1.00101602</v>
      </c>
      <c r="J182" s="13">
        <f t="shared" si="74"/>
        <v>2.69E-2</v>
      </c>
      <c r="K182" s="29">
        <f t="shared" si="75"/>
        <v>45138</v>
      </c>
      <c r="L182" s="2">
        <f t="shared" si="76"/>
        <v>2</v>
      </c>
      <c r="M182" s="17">
        <f t="shared" si="77"/>
        <v>2</v>
      </c>
      <c r="N182" s="12">
        <f t="shared" si="66"/>
        <v>1.0002106930000001</v>
      </c>
      <c r="O182" s="12">
        <f t="shared" ca="1" si="67"/>
        <v>1.001226927</v>
      </c>
      <c r="P182" s="17">
        <f t="shared" si="78"/>
        <v>0</v>
      </c>
      <c r="Q182" s="14">
        <f t="shared" ca="1" si="68"/>
        <v>1.2269270000000001</v>
      </c>
      <c r="R182" s="20">
        <f t="shared" si="69"/>
        <v>0</v>
      </c>
      <c r="S182" s="14">
        <f t="shared" si="79"/>
        <v>0</v>
      </c>
      <c r="T182" s="4" t="str">
        <f t="shared" si="80"/>
        <v>J=</v>
      </c>
      <c r="U182" s="29">
        <f t="shared" si="81"/>
        <v>45168</v>
      </c>
      <c r="V182" s="3"/>
      <c r="W182" s="3"/>
      <c r="X182" s="106">
        <f>[2]Plan1!$A252</f>
        <v>44515</v>
      </c>
      <c r="Y182" s="107" t="str">
        <f>[2]Plan1!$C252</f>
        <v>Proclamação da República</v>
      </c>
      <c r="Z182" s="94"/>
      <c r="AA182" s="1"/>
      <c r="AC182" s="92">
        <f t="shared" si="86"/>
        <v>45562</v>
      </c>
      <c r="AD182" s="92">
        <f t="shared" si="88"/>
        <v>45565</v>
      </c>
      <c r="AE182" s="149">
        <f t="shared" si="89"/>
        <v>45563</v>
      </c>
      <c r="AF182" s="92">
        <f t="shared" si="87"/>
        <v>45565</v>
      </c>
      <c r="AG182" s="11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</row>
    <row r="183" spans="1:154" x14ac:dyDescent="0.15">
      <c r="A183" s="88">
        <f t="shared" si="82"/>
        <v>45141</v>
      </c>
      <c r="B183" s="89">
        <f t="shared" ca="1" si="83"/>
        <v>1001.84094899</v>
      </c>
      <c r="C183" s="14">
        <f t="shared" si="70"/>
        <v>1000</v>
      </c>
      <c r="D183" s="62">
        <f t="shared" si="71"/>
        <v>45138</v>
      </c>
      <c r="E183" s="60">
        <f ca="1">IF(D183&lt;$B$1,VLOOKUP(D183,[1]DI!$A$4:$B$15000,2,FALSE),0)</f>
        <v>0.13650000000000001</v>
      </c>
      <c r="F183" s="14">
        <f t="shared" ca="1" si="72"/>
        <v>1.00050788</v>
      </c>
      <c r="G183" s="91">
        <f t="shared" ca="1" si="85"/>
        <v>1.0907062622314001</v>
      </c>
      <c r="H183" s="91">
        <f t="shared" ca="1" si="73"/>
        <v>1.08904610514858</v>
      </c>
      <c r="I183" s="14">
        <f t="shared" ca="1" si="84"/>
        <v>1.00152441</v>
      </c>
      <c r="J183" s="13">
        <f t="shared" si="74"/>
        <v>2.69E-2</v>
      </c>
      <c r="K183" s="29">
        <f t="shared" si="75"/>
        <v>45138</v>
      </c>
      <c r="L183" s="2">
        <f t="shared" si="76"/>
        <v>3</v>
      </c>
      <c r="M183" s="17">
        <f t="shared" si="77"/>
        <v>3</v>
      </c>
      <c r="N183" s="12">
        <f t="shared" si="66"/>
        <v>1.000316057</v>
      </c>
      <c r="O183" s="12">
        <f t="shared" ca="1" si="67"/>
        <v>1.001840949</v>
      </c>
      <c r="P183" s="17">
        <f t="shared" si="78"/>
        <v>0</v>
      </c>
      <c r="Q183" s="14">
        <f t="shared" ca="1" si="68"/>
        <v>1.84094899</v>
      </c>
      <c r="R183" s="20">
        <f t="shared" si="69"/>
        <v>0</v>
      </c>
      <c r="S183" s="14">
        <f t="shared" si="79"/>
        <v>0</v>
      </c>
      <c r="T183" s="4" t="str">
        <f t="shared" si="80"/>
        <v>J=</v>
      </c>
      <c r="U183" s="29">
        <f t="shared" si="81"/>
        <v>45168</v>
      </c>
      <c r="V183" s="3"/>
      <c r="W183" s="3"/>
      <c r="X183" s="106">
        <f>[2]Plan1!$A253</f>
        <v>44555</v>
      </c>
      <c r="Y183" s="107" t="str">
        <f>[2]Plan1!$C253</f>
        <v>Natal</v>
      </c>
      <c r="Z183" s="94"/>
      <c r="AA183" s="1"/>
      <c r="AC183" s="92">
        <f t="shared" si="86"/>
        <v>45594</v>
      </c>
      <c r="AD183" s="92">
        <f t="shared" si="88"/>
        <v>45595</v>
      </c>
      <c r="AE183" s="149">
        <f t="shared" si="89"/>
        <v>45593</v>
      </c>
      <c r="AF183" s="92">
        <f t="shared" si="87"/>
        <v>45595</v>
      </c>
      <c r="AG183" s="11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</row>
    <row r="184" spans="1:154" x14ac:dyDescent="0.15">
      <c r="A184" s="88">
        <f t="shared" si="82"/>
        <v>45142</v>
      </c>
      <c r="B184" s="89">
        <f t="shared" ca="1" si="83"/>
        <v>1002.45535799</v>
      </c>
      <c r="C184" s="14">
        <f t="shared" si="70"/>
        <v>1000</v>
      </c>
      <c r="D184" s="62">
        <f t="shared" si="71"/>
        <v>45139</v>
      </c>
      <c r="E184" s="60">
        <f ca="1">IF(D184&lt;$B$1,VLOOKUP(D184,[1]DI!$A$4:$B$15000,2,FALSE),0)</f>
        <v>0.13650000000000001</v>
      </c>
      <c r="F184" s="14">
        <f t="shared" ca="1" si="72"/>
        <v>1.00050788</v>
      </c>
      <c r="G184" s="91">
        <f t="shared" ca="1" si="85"/>
        <v>1.0912602101278599</v>
      </c>
      <c r="H184" s="91">
        <f t="shared" ca="1" si="73"/>
        <v>1.08904610514858</v>
      </c>
      <c r="I184" s="14">
        <f t="shared" ca="1" si="84"/>
        <v>1.00203307</v>
      </c>
      <c r="J184" s="13">
        <f t="shared" si="74"/>
        <v>2.69E-2</v>
      </c>
      <c r="K184" s="29">
        <f t="shared" si="75"/>
        <v>45138</v>
      </c>
      <c r="L184" s="2">
        <f t="shared" si="76"/>
        <v>4</v>
      </c>
      <c r="M184" s="17">
        <f t="shared" si="77"/>
        <v>4</v>
      </c>
      <c r="N184" s="12">
        <f t="shared" si="66"/>
        <v>1.0004214309999999</v>
      </c>
      <c r="O184" s="12">
        <f t="shared" ca="1" si="67"/>
        <v>1.002455358</v>
      </c>
      <c r="P184" s="17">
        <f t="shared" si="78"/>
        <v>0</v>
      </c>
      <c r="Q184" s="14">
        <f t="shared" ca="1" si="68"/>
        <v>2.45535799</v>
      </c>
      <c r="R184" s="20">
        <f t="shared" si="69"/>
        <v>0</v>
      </c>
      <c r="S184" s="14">
        <f t="shared" si="79"/>
        <v>0</v>
      </c>
      <c r="T184" s="4" t="str">
        <f t="shared" si="80"/>
        <v>J=</v>
      </c>
      <c r="U184" s="29">
        <f t="shared" si="81"/>
        <v>45168</v>
      </c>
      <c r="V184" s="3"/>
      <c r="W184" s="3"/>
      <c r="X184" s="106">
        <f>[2]Plan1!$A254</f>
        <v>44562</v>
      </c>
      <c r="Y184" s="107" t="str">
        <f>[2]Plan1!$C254</f>
        <v>Confraternização Universal</v>
      </c>
      <c r="Z184" s="94"/>
      <c r="AA184" s="1"/>
      <c r="AC184" s="92">
        <f t="shared" si="86"/>
        <v>45625</v>
      </c>
      <c r="AD184" s="92">
        <f t="shared" si="88"/>
        <v>45626</v>
      </c>
      <c r="AE184" s="149">
        <f t="shared" si="89"/>
        <v>45624</v>
      </c>
      <c r="AF184" s="92">
        <f t="shared" si="87"/>
        <v>45628</v>
      </c>
      <c r="AG184" s="11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</row>
    <row r="185" spans="1:154" x14ac:dyDescent="0.15">
      <c r="A185" s="88">
        <f t="shared" si="82"/>
        <v>45145</v>
      </c>
      <c r="B185" s="89">
        <f t="shared" ca="1" si="83"/>
        <v>1003.07013499</v>
      </c>
      <c r="C185" s="14">
        <f t="shared" si="70"/>
        <v>1000</v>
      </c>
      <c r="D185" s="62">
        <f t="shared" si="71"/>
        <v>45140</v>
      </c>
      <c r="E185" s="60">
        <f ca="1">IF(D185&lt;$B$1,VLOOKUP(D185,[1]DI!$A$4:$B$15000,2,FALSE),0)</f>
        <v>0.13650000000000001</v>
      </c>
      <c r="F185" s="14">
        <f t="shared" ca="1" si="72"/>
        <v>1.00050788</v>
      </c>
      <c r="G185" s="91">
        <f t="shared" ca="1" si="85"/>
        <v>1.09181443936338</v>
      </c>
      <c r="H185" s="91">
        <f t="shared" ca="1" si="73"/>
        <v>1.08904610514858</v>
      </c>
      <c r="I185" s="14">
        <f t="shared" ca="1" si="84"/>
        <v>1.0025419799999999</v>
      </c>
      <c r="J185" s="13">
        <f t="shared" si="74"/>
        <v>2.69E-2</v>
      </c>
      <c r="K185" s="29">
        <f t="shared" si="75"/>
        <v>45138</v>
      </c>
      <c r="L185" s="2">
        <f t="shared" si="76"/>
        <v>5</v>
      </c>
      <c r="M185" s="17">
        <f t="shared" si="77"/>
        <v>5</v>
      </c>
      <c r="N185" s="12">
        <f t="shared" si="66"/>
        <v>1.000526816</v>
      </c>
      <c r="O185" s="12">
        <f t="shared" ca="1" si="67"/>
        <v>1.003070135</v>
      </c>
      <c r="P185" s="17">
        <f t="shared" si="78"/>
        <v>0</v>
      </c>
      <c r="Q185" s="14">
        <f t="shared" ca="1" si="68"/>
        <v>3.0701349900000001</v>
      </c>
      <c r="R185" s="20">
        <f t="shared" si="69"/>
        <v>0</v>
      </c>
      <c r="S185" s="14">
        <f t="shared" si="79"/>
        <v>0</v>
      </c>
      <c r="T185" s="4" t="str">
        <f t="shared" si="80"/>
        <v>J=</v>
      </c>
      <c r="U185" s="29">
        <f t="shared" si="81"/>
        <v>45168</v>
      </c>
      <c r="V185" s="3"/>
      <c r="W185" s="3"/>
      <c r="X185" s="106">
        <f>[2]Plan1!$A255</f>
        <v>44620</v>
      </c>
      <c r="Y185" s="107" t="str">
        <f>[2]Plan1!$C255</f>
        <v>Carnaval</v>
      </c>
      <c r="Z185" s="94"/>
      <c r="AA185" s="1"/>
      <c r="AC185" s="92">
        <f t="shared" si="86"/>
        <v>45653</v>
      </c>
      <c r="AD185" s="92">
        <f t="shared" si="88"/>
        <v>45656</v>
      </c>
      <c r="AE185" s="149">
        <f t="shared" si="89"/>
        <v>45654</v>
      </c>
      <c r="AF185" s="92">
        <f t="shared" si="87"/>
        <v>45656</v>
      </c>
      <c r="AG185" s="11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</row>
    <row r="186" spans="1:154" x14ac:dyDescent="0.15">
      <c r="A186" s="88">
        <f t="shared" si="82"/>
        <v>45146</v>
      </c>
      <c r="B186" s="89">
        <f t="shared" ca="1" si="83"/>
        <v>1003.68529199</v>
      </c>
      <c r="C186" s="14">
        <f t="shared" si="70"/>
        <v>1000</v>
      </c>
      <c r="D186" s="62">
        <f t="shared" si="71"/>
        <v>45141</v>
      </c>
      <c r="E186" s="60">
        <f ca="1">IF(D186&lt;$B$1,VLOOKUP(D186,[1]DI!$A$4:$B$15000,2,FALSE),0)</f>
        <v>0.13150000000000001</v>
      </c>
      <c r="F186" s="14">
        <f t="shared" ca="1" si="72"/>
        <v>1.0004903700000001</v>
      </c>
      <c r="G186" s="91">
        <f t="shared" ca="1" si="85"/>
        <v>1.09236895008084</v>
      </c>
      <c r="H186" s="91">
        <f t="shared" ca="1" si="73"/>
        <v>1.08904610514858</v>
      </c>
      <c r="I186" s="14">
        <f t="shared" ca="1" si="84"/>
        <v>1.0030511499999999</v>
      </c>
      <c r="J186" s="13">
        <f t="shared" si="74"/>
        <v>2.69E-2</v>
      </c>
      <c r="K186" s="29">
        <f t="shared" si="75"/>
        <v>45138</v>
      </c>
      <c r="L186" s="2">
        <f t="shared" si="76"/>
        <v>6</v>
      </c>
      <c r="M186" s="17">
        <f t="shared" si="77"/>
        <v>6</v>
      </c>
      <c r="N186" s="12">
        <f t="shared" si="66"/>
        <v>1.000632213</v>
      </c>
      <c r="O186" s="12">
        <f t="shared" ca="1" si="67"/>
        <v>1.0036852919999999</v>
      </c>
      <c r="P186" s="17">
        <f t="shared" si="78"/>
        <v>0</v>
      </c>
      <c r="Q186" s="14">
        <f t="shared" ca="1" si="68"/>
        <v>3.6852919900000001</v>
      </c>
      <c r="R186" s="20">
        <f t="shared" si="69"/>
        <v>0</v>
      </c>
      <c r="S186" s="14">
        <f t="shared" si="79"/>
        <v>0</v>
      </c>
      <c r="T186" s="4" t="str">
        <f t="shared" si="80"/>
        <v>J=</v>
      </c>
      <c r="U186" s="29">
        <f t="shared" si="81"/>
        <v>45168</v>
      </c>
      <c r="V186" s="3"/>
      <c r="W186" s="3"/>
      <c r="X186" s="106">
        <f>[2]Plan1!$A256</f>
        <v>44621</v>
      </c>
      <c r="Y186" s="107" t="str">
        <f>[2]Plan1!$C256</f>
        <v>Carnaval</v>
      </c>
      <c r="Z186" s="94"/>
      <c r="AA186" s="1"/>
      <c r="AC186" s="92">
        <f t="shared" si="86"/>
        <v>45686</v>
      </c>
      <c r="AD186" s="92">
        <f t="shared" si="88"/>
        <v>45687</v>
      </c>
      <c r="AE186" s="149">
        <f t="shared" si="89"/>
        <v>45685</v>
      </c>
      <c r="AF186" s="92">
        <f t="shared" si="87"/>
        <v>45687</v>
      </c>
      <c r="AG186" s="11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</row>
    <row r="187" spans="1:154" x14ac:dyDescent="0.15">
      <c r="A187" s="88">
        <f t="shared" si="82"/>
        <v>45147</v>
      </c>
      <c r="B187" s="89">
        <f t="shared" ca="1" si="83"/>
        <v>1004.28325399</v>
      </c>
      <c r="C187" s="14">
        <f t="shared" si="70"/>
        <v>1000</v>
      </c>
      <c r="D187" s="62">
        <f t="shared" si="71"/>
        <v>45142</v>
      </c>
      <c r="E187" s="60">
        <f ca="1">IF(D187&lt;$B$1,VLOOKUP(D187,[1]DI!$A$4:$B$15000,2,FALSE),0)</f>
        <v>0.13150000000000001</v>
      </c>
      <c r="F187" s="14">
        <f t="shared" ca="1" si="72"/>
        <v>1.0004903700000001</v>
      </c>
      <c r="G187" s="91">
        <f t="shared" ca="1" si="85"/>
        <v>1.09290461504289</v>
      </c>
      <c r="H187" s="91">
        <f t="shared" ca="1" si="73"/>
        <v>1.08904610514858</v>
      </c>
      <c r="I187" s="14">
        <f t="shared" ca="1" si="84"/>
        <v>1.00354302</v>
      </c>
      <c r="J187" s="13">
        <f t="shared" si="74"/>
        <v>2.69E-2</v>
      </c>
      <c r="K187" s="29">
        <f t="shared" si="75"/>
        <v>45138</v>
      </c>
      <c r="L187" s="2">
        <f t="shared" si="76"/>
        <v>7</v>
      </c>
      <c r="M187" s="17">
        <f t="shared" si="77"/>
        <v>7</v>
      </c>
      <c r="N187" s="12">
        <f t="shared" si="66"/>
        <v>1.0007376210000001</v>
      </c>
      <c r="O187" s="12">
        <f t="shared" ca="1" si="67"/>
        <v>1.004283254</v>
      </c>
      <c r="P187" s="17">
        <f t="shared" si="78"/>
        <v>0</v>
      </c>
      <c r="Q187" s="14">
        <f t="shared" ca="1" si="68"/>
        <v>4.2832539900000004</v>
      </c>
      <c r="R187" s="20">
        <f t="shared" si="69"/>
        <v>0</v>
      </c>
      <c r="S187" s="14">
        <f t="shared" si="79"/>
        <v>0</v>
      </c>
      <c r="T187" s="4" t="str">
        <f t="shared" si="80"/>
        <v>J=</v>
      </c>
      <c r="U187" s="29">
        <f t="shared" si="81"/>
        <v>45168</v>
      </c>
      <c r="V187" s="3"/>
      <c r="W187" s="3"/>
      <c r="X187" s="106">
        <f>[2]Plan1!$A257</f>
        <v>44666</v>
      </c>
      <c r="Y187" s="107" t="str">
        <f>[2]Plan1!$C257</f>
        <v>Paixão de Cristo</v>
      </c>
      <c r="Z187" s="94"/>
      <c r="AA187" s="1"/>
      <c r="AC187" s="92">
        <f t="shared" si="86"/>
        <v>45716</v>
      </c>
      <c r="AD187" s="92">
        <f t="shared" si="88"/>
        <v>45718</v>
      </c>
      <c r="AE187" s="149">
        <f t="shared" si="89"/>
        <v>45716</v>
      </c>
      <c r="AF187" s="92">
        <f t="shared" si="87"/>
        <v>45721</v>
      </c>
      <c r="AG187" s="11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</row>
    <row r="188" spans="1:154" x14ac:dyDescent="0.15">
      <c r="A188" s="88">
        <f t="shared" si="82"/>
        <v>45148</v>
      </c>
      <c r="B188" s="89">
        <f t="shared" ca="1" si="83"/>
        <v>1004.881571</v>
      </c>
      <c r="C188" s="14">
        <f t="shared" si="70"/>
        <v>1000</v>
      </c>
      <c r="D188" s="62">
        <f t="shared" si="71"/>
        <v>45145</v>
      </c>
      <c r="E188" s="60">
        <f ca="1">IF(D188&lt;$B$1,VLOOKUP(D188,[1]DI!$A$4:$B$15000,2,FALSE),0)</f>
        <v>0.13150000000000001</v>
      </c>
      <c r="F188" s="14">
        <f t="shared" ca="1" si="72"/>
        <v>1.0004903700000001</v>
      </c>
      <c r="G188" s="91">
        <f t="shared" ca="1" si="85"/>
        <v>1.09344054267897</v>
      </c>
      <c r="H188" s="91">
        <f t="shared" ca="1" si="73"/>
        <v>1.08904610514858</v>
      </c>
      <c r="I188" s="14">
        <f t="shared" ca="1" si="84"/>
        <v>1.0040351300000001</v>
      </c>
      <c r="J188" s="13">
        <f t="shared" si="74"/>
        <v>2.69E-2</v>
      </c>
      <c r="K188" s="29">
        <f t="shared" si="75"/>
        <v>45138</v>
      </c>
      <c r="L188" s="2">
        <f t="shared" si="76"/>
        <v>8</v>
      </c>
      <c r="M188" s="17">
        <f t="shared" si="77"/>
        <v>8</v>
      </c>
      <c r="N188" s="12">
        <f t="shared" si="66"/>
        <v>1.000843039</v>
      </c>
      <c r="O188" s="12">
        <f t="shared" ca="1" si="67"/>
        <v>1.0048815710000001</v>
      </c>
      <c r="P188" s="17">
        <f t="shared" si="78"/>
        <v>0</v>
      </c>
      <c r="Q188" s="14">
        <f t="shared" ca="1" si="68"/>
        <v>4.8815710000000001</v>
      </c>
      <c r="R188" s="20">
        <f t="shared" si="69"/>
        <v>0</v>
      </c>
      <c r="S188" s="14">
        <f t="shared" si="79"/>
        <v>0</v>
      </c>
      <c r="T188" s="4" t="str">
        <f t="shared" si="80"/>
        <v>J=</v>
      </c>
      <c r="U188" s="29">
        <f t="shared" si="81"/>
        <v>45168</v>
      </c>
      <c r="V188" s="3"/>
      <c r="W188" s="3"/>
      <c r="X188" s="106">
        <f>[2]Plan1!$A258</f>
        <v>44672</v>
      </c>
      <c r="Y188" s="107" t="str">
        <f>[2]Plan1!$C258</f>
        <v>Tiradentes</v>
      </c>
      <c r="Z188" s="94"/>
      <c r="AA188" s="1"/>
      <c r="AC188" s="92">
        <f t="shared" si="86"/>
        <v>45744</v>
      </c>
      <c r="AD188" s="92">
        <f t="shared" si="88"/>
        <v>45746</v>
      </c>
      <c r="AE188" s="149">
        <f t="shared" si="89"/>
        <v>45744</v>
      </c>
      <c r="AF188" s="92">
        <f t="shared" si="87"/>
        <v>45747</v>
      </c>
      <c r="AG188" s="11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</row>
    <row r="189" spans="1:154" x14ac:dyDescent="0.15">
      <c r="A189" s="88">
        <f t="shared" si="82"/>
        <v>45149</v>
      </c>
      <c r="B189" s="89">
        <f t="shared" ca="1" si="83"/>
        <v>1005.48023299</v>
      </c>
      <c r="C189" s="14">
        <f t="shared" si="70"/>
        <v>1000</v>
      </c>
      <c r="D189" s="62">
        <f t="shared" si="71"/>
        <v>45146</v>
      </c>
      <c r="E189" s="60">
        <f ca="1">IF(D189&lt;$B$1,VLOOKUP(D189,[1]DI!$A$4:$B$15000,2,FALSE),0)</f>
        <v>0.13150000000000001</v>
      </c>
      <c r="F189" s="14">
        <f t="shared" ca="1" si="72"/>
        <v>1.0004903700000001</v>
      </c>
      <c r="G189" s="91">
        <f t="shared" ca="1" si="85"/>
        <v>1.09397673311788</v>
      </c>
      <c r="H189" s="91">
        <f t="shared" ca="1" si="73"/>
        <v>1.08904610514858</v>
      </c>
      <c r="I189" s="14">
        <f t="shared" ca="1" si="84"/>
        <v>1.00452747</v>
      </c>
      <c r="J189" s="13">
        <f t="shared" si="74"/>
        <v>2.69E-2</v>
      </c>
      <c r="K189" s="29">
        <f t="shared" si="75"/>
        <v>45138</v>
      </c>
      <c r="L189" s="2">
        <f t="shared" si="76"/>
        <v>9</v>
      </c>
      <c r="M189" s="17">
        <f t="shared" si="77"/>
        <v>9</v>
      </c>
      <c r="N189" s="12">
        <f t="shared" si="66"/>
        <v>1.0009484689999999</v>
      </c>
      <c r="O189" s="12">
        <f t="shared" ca="1" si="67"/>
        <v>1.0054802329999999</v>
      </c>
      <c r="P189" s="17">
        <f t="shared" si="78"/>
        <v>0</v>
      </c>
      <c r="Q189" s="14">
        <f t="shared" ca="1" si="68"/>
        <v>5.4802329900000002</v>
      </c>
      <c r="R189" s="20">
        <f t="shared" si="69"/>
        <v>0</v>
      </c>
      <c r="S189" s="14">
        <f t="shared" si="79"/>
        <v>0</v>
      </c>
      <c r="T189" s="4" t="str">
        <f t="shared" si="80"/>
        <v>J=</v>
      </c>
      <c r="U189" s="29">
        <f t="shared" si="81"/>
        <v>45168</v>
      </c>
      <c r="V189" s="3"/>
      <c r="W189" s="3"/>
      <c r="X189" s="106">
        <f>[2]Plan1!$A259</f>
        <v>44682</v>
      </c>
      <c r="Y189" s="107" t="str">
        <f>[2]Plan1!$C259</f>
        <v>Dia do Trabalho</v>
      </c>
      <c r="Z189" s="94"/>
      <c r="AA189" s="1"/>
      <c r="AC189" s="92">
        <f t="shared" si="86"/>
        <v>45776</v>
      </c>
      <c r="AD189" s="92">
        <f t="shared" si="88"/>
        <v>45777</v>
      </c>
      <c r="AE189" s="149">
        <f t="shared" si="89"/>
        <v>45775</v>
      </c>
      <c r="AF189" s="92">
        <f t="shared" si="87"/>
        <v>45777</v>
      </c>
      <c r="AG189" s="11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</row>
    <row r="190" spans="1:154" x14ac:dyDescent="0.15">
      <c r="A190" s="88">
        <f t="shared" si="82"/>
        <v>45152</v>
      </c>
      <c r="B190" s="89">
        <f t="shared" ca="1" si="83"/>
        <v>1006.079261</v>
      </c>
      <c r="C190" s="14">
        <f t="shared" si="70"/>
        <v>1000</v>
      </c>
      <c r="D190" s="62">
        <f t="shared" si="71"/>
        <v>45147</v>
      </c>
      <c r="E190" s="60">
        <f ca="1">IF(D190&lt;$B$1,VLOOKUP(D190,[1]DI!$A$4:$B$15000,2,FALSE),0)</f>
        <v>0.13150000000000001</v>
      </c>
      <c r="F190" s="14">
        <f t="shared" ca="1" si="72"/>
        <v>1.0004903700000001</v>
      </c>
      <c r="G190" s="91">
        <f t="shared" ca="1" si="85"/>
        <v>1.0945131864885</v>
      </c>
      <c r="H190" s="91">
        <f t="shared" ca="1" si="73"/>
        <v>1.08904610514858</v>
      </c>
      <c r="I190" s="14">
        <f t="shared" ca="1" si="84"/>
        <v>1.0050200600000001</v>
      </c>
      <c r="J190" s="13">
        <f t="shared" si="74"/>
        <v>2.69E-2</v>
      </c>
      <c r="K190" s="29">
        <f t="shared" si="75"/>
        <v>45138</v>
      </c>
      <c r="L190" s="2">
        <f t="shared" si="76"/>
        <v>10</v>
      </c>
      <c r="M190" s="17">
        <f t="shared" si="77"/>
        <v>10</v>
      </c>
      <c r="N190" s="12">
        <f t="shared" si="66"/>
        <v>1.00105391</v>
      </c>
      <c r="O190" s="12">
        <f t="shared" ca="1" si="67"/>
        <v>1.006079261</v>
      </c>
      <c r="P190" s="17">
        <f t="shared" si="78"/>
        <v>0</v>
      </c>
      <c r="Q190" s="14">
        <f t="shared" ca="1" si="68"/>
        <v>6.0792609999999998</v>
      </c>
      <c r="R190" s="20">
        <f t="shared" si="69"/>
        <v>0</v>
      </c>
      <c r="S190" s="14">
        <f t="shared" si="79"/>
        <v>0</v>
      </c>
      <c r="T190" s="4" t="str">
        <f t="shared" si="80"/>
        <v>J=</v>
      </c>
      <c r="U190" s="29">
        <f t="shared" si="81"/>
        <v>45168</v>
      </c>
      <c r="V190" s="3"/>
      <c r="W190" s="3"/>
      <c r="X190" s="106">
        <f>[2]Plan1!$A260</f>
        <v>44728</v>
      </c>
      <c r="Y190" s="107" t="str">
        <f>[2]Plan1!$C260</f>
        <v>Corpus Christi</v>
      </c>
      <c r="Z190" s="94"/>
      <c r="AA190" s="1"/>
      <c r="AC190" s="92">
        <f t="shared" si="86"/>
        <v>45806</v>
      </c>
      <c r="AD190" s="92">
        <f t="shared" si="88"/>
        <v>45807</v>
      </c>
      <c r="AE190" s="149">
        <f t="shared" si="89"/>
        <v>45805</v>
      </c>
      <c r="AF190" s="92">
        <f t="shared" si="87"/>
        <v>45807</v>
      </c>
      <c r="AG190" s="11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</row>
    <row r="191" spans="1:154" x14ac:dyDescent="0.15">
      <c r="A191" s="88">
        <f t="shared" si="82"/>
        <v>45153</v>
      </c>
      <c r="B191" s="89">
        <f t="shared" ca="1" si="83"/>
        <v>1006.6786530000001</v>
      </c>
      <c r="C191" s="14">
        <f t="shared" si="70"/>
        <v>1000</v>
      </c>
      <c r="D191" s="62">
        <f t="shared" si="71"/>
        <v>45148</v>
      </c>
      <c r="E191" s="60">
        <f ca="1">IF(D191&lt;$B$1,VLOOKUP(D191,[1]DI!$A$4:$B$15000,2,FALSE),0)</f>
        <v>0.13150000000000001</v>
      </c>
      <c r="F191" s="14">
        <f t="shared" ca="1" si="72"/>
        <v>1.0004903700000001</v>
      </c>
      <c r="G191" s="91">
        <f t="shared" ca="1" si="85"/>
        <v>1.09504990291976</v>
      </c>
      <c r="H191" s="91">
        <f t="shared" ca="1" si="73"/>
        <v>1.08904610514858</v>
      </c>
      <c r="I191" s="14">
        <f t="shared" ca="1" si="84"/>
        <v>1.0055129</v>
      </c>
      <c r="J191" s="13">
        <f t="shared" si="74"/>
        <v>2.69E-2</v>
      </c>
      <c r="K191" s="29">
        <f t="shared" si="75"/>
        <v>45138</v>
      </c>
      <c r="L191" s="2">
        <f t="shared" si="76"/>
        <v>11</v>
      </c>
      <c r="M191" s="17">
        <f t="shared" si="77"/>
        <v>11</v>
      </c>
      <c r="N191" s="12">
        <f t="shared" si="66"/>
        <v>1.0011593620000001</v>
      </c>
      <c r="O191" s="12">
        <f t="shared" ca="1" si="67"/>
        <v>1.006678653</v>
      </c>
      <c r="P191" s="17">
        <f t="shared" si="78"/>
        <v>0</v>
      </c>
      <c r="Q191" s="14">
        <f t="shared" ca="1" si="68"/>
        <v>6.6786529999999997</v>
      </c>
      <c r="R191" s="20">
        <f t="shared" si="69"/>
        <v>0</v>
      </c>
      <c r="S191" s="14">
        <f t="shared" si="79"/>
        <v>0</v>
      </c>
      <c r="T191" s="4" t="str">
        <f t="shared" si="80"/>
        <v>J=</v>
      </c>
      <c r="U191" s="29">
        <f t="shared" si="81"/>
        <v>45168</v>
      </c>
      <c r="V191" s="3"/>
      <c r="W191" s="3"/>
      <c r="X191" s="106">
        <f>[2]Plan1!$A261</f>
        <v>44811</v>
      </c>
      <c r="Y191" s="107" t="str">
        <f>[2]Plan1!$C261</f>
        <v>Independência do Brasil</v>
      </c>
      <c r="Z191" s="94"/>
      <c r="AA191" s="1"/>
      <c r="AC191" s="92">
        <f t="shared" si="86"/>
        <v>45835</v>
      </c>
      <c r="AD191" s="92">
        <f t="shared" si="88"/>
        <v>45838</v>
      </c>
      <c r="AE191" s="149">
        <f t="shared" si="89"/>
        <v>45836</v>
      </c>
      <c r="AF191" s="92">
        <f t="shared" si="87"/>
        <v>45838</v>
      </c>
      <c r="AG191" s="11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</row>
    <row r="192" spans="1:154" x14ac:dyDescent="0.15">
      <c r="A192" s="88">
        <f t="shared" si="82"/>
        <v>45154</v>
      </c>
      <c r="B192" s="89">
        <f t="shared" ca="1" si="83"/>
        <v>1007.27839299</v>
      </c>
      <c r="C192" s="14">
        <f t="shared" si="70"/>
        <v>1000</v>
      </c>
      <c r="D192" s="62">
        <f t="shared" si="71"/>
        <v>45149</v>
      </c>
      <c r="E192" s="60">
        <f ca="1">IF(D192&lt;$B$1,VLOOKUP(D192,[1]DI!$A$4:$B$15000,2,FALSE),0)</f>
        <v>0.13150000000000001</v>
      </c>
      <c r="F192" s="14">
        <f t="shared" ca="1" si="72"/>
        <v>1.0004903700000001</v>
      </c>
      <c r="G192" s="91">
        <f t="shared" ca="1" si="85"/>
        <v>1.0955868825406501</v>
      </c>
      <c r="H192" s="91">
        <f t="shared" ca="1" si="73"/>
        <v>1.08904610514858</v>
      </c>
      <c r="I192" s="14">
        <f t="shared" ca="1" si="84"/>
        <v>1.0060059699999999</v>
      </c>
      <c r="J192" s="13">
        <f t="shared" si="74"/>
        <v>2.69E-2</v>
      </c>
      <c r="K192" s="29">
        <f t="shared" si="75"/>
        <v>45138</v>
      </c>
      <c r="L192" s="2">
        <f t="shared" si="76"/>
        <v>12</v>
      </c>
      <c r="M192" s="17">
        <f t="shared" si="77"/>
        <v>12</v>
      </c>
      <c r="N192" s="12">
        <f t="shared" si="66"/>
        <v>1.0012648260000001</v>
      </c>
      <c r="O192" s="12">
        <f t="shared" ca="1" si="67"/>
        <v>1.007278393</v>
      </c>
      <c r="P192" s="17">
        <f t="shared" si="78"/>
        <v>0</v>
      </c>
      <c r="Q192" s="14">
        <f t="shared" ca="1" si="68"/>
        <v>7.2783929900000004</v>
      </c>
      <c r="R192" s="20">
        <f t="shared" si="69"/>
        <v>0</v>
      </c>
      <c r="S192" s="14">
        <f t="shared" si="79"/>
        <v>0</v>
      </c>
      <c r="T192" s="4" t="str">
        <f t="shared" si="80"/>
        <v>J=</v>
      </c>
      <c r="U192" s="29">
        <f t="shared" si="81"/>
        <v>45168</v>
      </c>
      <c r="V192" s="3"/>
      <c r="W192" s="3"/>
      <c r="X192" s="106">
        <f>[2]Plan1!$A262</f>
        <v>44846</v>
      </c>
      <c r="Y192" s="107" t="str">
        <f>[2]Plan1!$C262</f>
        <v>Nossa Sr.a Aparecida - Padroeira do Brasil</v>
      </c>
      <c r="Z192" s="94"/>
      <c r="AA192" s="1"/>
      <c r="AC192" s="92">
        <f t="shared" si="86"/>
        <v>45867</v>
      </c>
      <c r="AD192" s="92">
        <f t="shared" si="88"/>
        <v>45868</v>
      </c>
      <c r="AE192" s="149">
        <f t="shared" si="89"/>
        <v>45866</v>
      </c>
      <c r="AF192" s="92">
        <f t="shared" ref="AF192:AF223" si="90">WORKDAY(AC192,1,$X$160:$X$544)</f>
        <v>45868</v>
      </c>
      <c r="AG192" s="11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</row>
    <row r="193" spans="1:154" ht="12.75" x14ac:dyDescent="0.2">
      <c r="A193" s="88">
        <f t="shared" si="82"/>
        <v>45155</v>
      </c>
      <c r="B193" s="90">
        <f t="shared" ca="1" si="83"/>
        <v>1007.878486</v>
      </c>
      <c r="C193" s="80">
        <f t="shared" si="70"/>
        <v>1000</v>
      </c>
      <c r="D193" s="62">
        <f t="shared" si="71"/>
        <v>45152</v>
      </c>
      <c r="E193" s="60">
        <f ca="1">IF(D193&lt;$B$1,VLOOKUP(D193,[1]DI!$A$4:$B$15000,2,FALSE),0)</f>
        <v>0.13150000000000001</v>
      </c>
      <c r="F193" s="14">
        <f t="shared" ca="1" si="72"/>
        <v>1.0004903700000001</v>
      </c>
      <c r="G193" s="91">
        <f t="shared" ca="1" si="85"/>
        <v>1.0961241254802401</v>
      </c>
      <c r="H193" s="91">
        <f t="shared" ca="1" si="73"/>
        <v>1.08904610514858</v>
      </c>
      <c r="I193" s="80">
        <f t="shared" ca="1" si="84"/>
        <v>1.0064992800000001</v>
      </c>
      <c r="J193" s="79">
        <f t="shared" si="74"/>
        <v>2.69E-2</v>
      </c>
      <c r="K193" s="81">
        <f t="shared" si="75"/>
        <v>45138</v>
      </c>
      <c r="L193" s="82">
        <f t="shared" si="76"/>
        <v>13</v>
      </c>
      <c r="M193" s="83">
        <f t="shared" si="77"/>
        <v>13</v>
      </c>
      <c r="N193" s="84">
        <f t="shared" si="66"/>
        <v>1.0013703</v>
      </c>
      <c r="O193" s="84">
        <f t="shared" ca="1" si="67"/>
        <v>1.0078784860000001</v>
      </c>
      <c r="P193" s="83">
        <f t="shared" si="78"/>
        <v>0</v>
      </c>
      <c r="Q193" s="80">
        <f t="shared" ca="1" si="68"/>
        <v>7.8784859999999997</v>
      </c>
      <c r="R193" s="85">
        <f t="shared" si="69"/>
        <v>0</v>
      </c>
      <c r="S193" s="14">
        <f t="shared" si="79"/>
        <v>0</v>
      </c>
      <c r="T193" s="86" t="str">
        <f t="shared" si="80"/>
        <v>J=</v>
      </c>
      <c r="U193" s="81">
        <f t="shared" si="81"/>
        <v>45168</v>
      </c>
      <c r="V193" s="3"/>
      <c r="W193" s="3"/>
      <c r="X193" s="106">
        <f>[2]Plan1!$A263</f>
        <v>44867</v>
      </c>
      <c r="Y193" s="107" t="str">
        <f>[2]Plan1!$C263</f>
        <v>Finados</v>
      </c>
      <c r="Z193" s="94"/>
      <c r="AA193" s="1"/>
      <c r="AC193" s="92">
        <f t="shared" si="86"/>
        <v>45898</v>
      </c>
      <c r="AD193" s="92">
        <f t="shared" si="88"/>
        <v>45899</v>
      </c>
      <c r="AE193" s="149">
        <f t="shared" si="89"/>
        <v>45897</v>
      </c>
      <c r="AF193" s="92">
        <f t="shared" si="90"/>
        <v>45901</v>
      </c>
      <c r="AG193" s="11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</row>
    <row r="194" spans="1:154" x14ac:dyDescent="0.15">
      <c r="A194" s="88">
        <f t="shared" si="82"/>
        <v>45156</v>
      </c>
      <c r="B194" s="89">
        <f t="shared" ca="1" si="83"/>
        <v>1008.478945</v>
      </c>
      <c r="C194" s="14">
        <f t="shared" si="70"/>
        <v>1000</v>
      </c>
      <c r="D194" s="62">
        <f t="shared" si="71"/>
        <v>45153</v>
      </c>
      <c r="E194" s="60">
        <f ca="1">IF(D194&lt;$B$1,VLOOKUP(D194,[1]DI!$A$4:$B$15000,2,FALSE),0)</f>
        <v>0.13150000000000001</v>
      </c>
      <c r="F194" s="14">
        <f t="shared" ca="1" si="72"/>
        <v>1.0004903700000001</v>
      </c>
      <c r="G194" s="91">
        <f t="shared" ca="1" si="85"/>
        <v>1.0966616318676501</v>
      </c>
      <c r="H194" s="91">
        <f t="shared" ca="1" si="73"/>
        <v>1.08904610514858</v>
      </c>
      <c r="I194" s="14">
        <f t="shared" ca="1" si="84"/>
        <v>1.0069928399999999</v>
      </c>
      <c r="J194" s="13">
        <f t="shared" si="74"/>
        <v>2.69E-2</v>
      </c>
      <c r="K194" s="29">
        <f t="shared" si="75"/>
        <v>45138</v>
      </c>
      <c r="L194" s="2">
        <f t="shared" si="76"/>
        <v>14</v>
      </c>
      <c r="M194" s="17">
        <f t="shared" si="77"/>
        <v>14</v>
      </c>
      <c r="N194" s="12">
        <f t="shared" si="66"/>
        <v>1.001475785</v>
      </c>
      <c r="O194" s="12">
        <f t="shared" ca="1" si="67"/>
        <v>1.008478945</v>
      </c>
      <c r="P194" s="17">
        <f t="shared" si="78"/>
        <v>0</v>
      </c>
      <c r="Q194" s="14">
        <f t="shared" ca="1" si="68"/>
        <v>8.4789449999999995</v>
      </c>
      <c r="R194" s="20">
        <f t="shared" si="69"/>
        <v>0</v>
      </c>
      <c r="S194" s="14">
        <f t="shared" si="79"/>
        <v>0</v>
      </c>
      <c r="T194" s="4" t="str">
        <f t="shared" si="80"/>
        <v>J=</v>
      </c>
      <c r="U194" s="29">
        <f t="shared" si="81"/>
        <v>45168</v>
      </c>
      <c r="V194" s="21"/>
      <c r="W194" s="21"/>
      <c r="X194" s="106">
        <f>[2]Plan1!$A264</f>
        <v>44880</v>
      </c>
      <c r="Y194" s="107" t="str">
        <f>[2]Plan1!$C264</f>
        <v>Proclamação da República</v>
      </c>
      <c r="Z194" s="94"/>
      <c r="AA194" s="1"/>
      <c r="AC194" s="92">
        <f t="shared" si="86"/>
        <v>45929</v>
      </c>
      <c r="AD194" s="92">
        <f t="shared" si="88"/>
        <v>45930</v>
      </c>
      <c r="AE194" s="149">
        <f t="shared" si="89"/>
        <v>45928</v>
      </c>
      <c r="AF194" s="92">
        <f t="shared" si="90"/>
        <v>45930</v>
      </c>
      <c r="AG194" s="22"/>
      <c r="AH194" s="21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</row>
    <row r="195" spans="1:154" x14ac:dyDescent="0.15">
      <c r="A195" s="88">
        <f t="shared" si="82"/>
        <v>45159</v>
      </c>
      <c r="B195" s="89">
        <f t="shared" ca="1" si="83"/>
        <v>1009.07976</v>
      </c>
      <c r="C195" s="14">
        <f t="shared" si="70"/>
        <v>1000</v>
      </c>
      <c r="D195" s="62">
        <f t="shared" si="71"/>
        <v>45154</v>
      </c>
      <c r="E195" s="60">
        <f ca="1">IF(D195&lt;$B$1,VLOOKUP(D195,[1]DI!$A$4:$B$15000,2,FALSE),0)</f>
        <v>0.13150000000000001</v>
      </c>
      <c r="F195" s="14">
        <f t="shared" ca="1" si="72"/>
        <v>1.0004903700000001</v>
      </c>
      <c r="G195" s="91">
        <f t="shared" ca="1" si="85"/>
        <v>1.0971994018320701</v>
      </c>
      <c r="H195" s="91">
        <f t="shared" ca="1" si="73"/>
        <v>1.08904610514858</v>
      </c>
      <c r="I195" s="14">
        <f t="shared" ca="1" si="84"/>
        <v>1.00748664</v>
      </c>
      <c r="J195" s="13">
        <f t="shared" si="74"/>
        <v>2.69E-2</v>
      </c>
      <c r="K195" s="29">
        <f t="shared" si="75"/>
        <v>45138</v>
      </c>
      <c r="L195" s="2">
        <f t="shared" si="76"/>
        <v>15</v>
      </c>
      <c r="M195" s="17">
        <f t="shared" si="77"/>
        <v>15</v>
      </c>
      <c r="N195" s="12">
        <f t="shared" si="66"/>
        <v>1.0015812820000001</v>
      </c>
      <c r="O195" s="12">
        <f t="shared" ca="1" si="67"/>
        <v>1.0090797600000001</v>
      </c>
      <c r="P195" s="17">
        <f t="shared" si="78"/>
        <v>0</v>
      </c>
      <c r="Q195" s="14">
        <f t="shared" ca="1" si="68"/>
        <v>9.0797600000000003</v>
      </c>
      <c r="R195" s="20">
        <f t="shared" si="69"/>
        <v>0</v>
      </c>
      <c r="S195" s="14">
        <f t="shared" si="79"/>
        <v>0</v>
      </c>
      <c r="T195" s="4" t="str">
        <f t="shared" si="80"/>
        <v>J=</v>
      </c>
      <c r="U195" s="29">
        <f t="shared" si="81"/>
        <v>45168</v>
      </c>
      <c r="V195" s="3"/>
      <c r="W195" s="3"/>
      <c r="X195" s="106">
        <f>[2]Plan1!$A265</f>
        <v>44920</v>
      </c>
      <c r="Y195" s="107" t="str">
        <f>[2]Plan1!$C265</f>
        <v>Natal</v>
      </c>
      <c r="Z195" s="94"/>
      <c r="AA195" s="1"/>
      <c r="AC195" s="92">
        <f t="shared" si="86"/>
        <v>45959</v>
      </c>
      <c r="AD195" s="92">
        <f t="shared" si="88"/>
        <v>45960</v>
      </c>
      <c r="AE195" s="149">
        <f t="shared" si="89"/>
        <v>45958</v>
      </c>
      <c r="AF195" s="92">
        <f t="shared" si="90"/>
        <v>45960</v>
      </c>
      <c r="AG195" s="11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</row>
    <row r="196" spans="1:154" x14ac:dyDescent="0.15">
      <c r="A196" s="88">
        <f t="shared" si="82"/>
        <v>45160</v>
      </c>
      <c r="B196" s="89">
        <f t="shared" ca="1" si="83"/>
        <v>1009.68093199</v>
      </c>
      <c r="C196" s="14">
        <f t="shared" si="70"/>
        <v>1000</v>
      </c>
      <c r="D196" s="62">
        <f t="shared" si="71"/>
        <v>45155</v>
      </c>
      <c r="E196" s="60">
        <f ca="1">IF(D196&lt;$B$1,VLOOKUP(D196,[1]DI!$A$4:$B$15000,2,FALSE),0)</f>
        <v>0.13150000000000001</v>
      </c>
      <c r="F196" s="14">
        <f t="shared" ca="1" si="72"/>
        <v>1.0004903700000001</v>
      </c>
      <c r="G196" s="91">
        <f t="shared" ca="1" si="85"/>
        <v>1.09773743550275</v>
      </c>
      <c r="H196" s="91">
        <f t="shared" ca="1" si="73"/>
        <v>1.08904610514858</v>
      </c>
      <c r="I196" s="14">
        <f t="shared" ca="1" si="84"/>
        <v>1.00798068</v>
      </c>
      <c r="J196" s="13">
        <f t="shared" si="74"/>
        <v>2.69E-2</v>
      </c>
      <c r="K196" s="29">
        <f t="shared" si="75"/>
        <v>45138</v>
      </c>
      <c r="L196" s="2">
        <f t="shared" si="76"/>
        <v>16</v>
      </c>
      <c r="M196" s="17">
        <f t="shared" si="77"/>
        <v>16</v>
      </c>
      <c r="N196" s="12">
        <f t="shared" si="66"/>
        <v>1.0016867899999999</v>
      </c>
      <c r="O196" s="12">
        <f t="shared" ca="1" si="67"/>
        <v>1.009680932</v>
      </c>
      <c r="P196" s="17">
        <f t="shared" si="78"/>
        <v>0</v>
      </c>
      <c r="Q196" s="14">
        <f t="shared" ca="1" si="68"/>
        <v>9.6809319899999995</v>
      </c>
      <c r="R196" s="20">
        <f t="shared" si="69"/>
        <v>0</v>
      </c>
      <c r="S196" s="14">
        <f t="shared" si="79"/>
        <v>0</v>
      </c>
      <c r="T196" s="4" t="str">
        <f t="shared" si="80"/>
        <v>J=</v>
      </c>
      <c r="U196" s="29">
        <f t="shared" si="81"/>
        <v>45168</v>
      </c>
      <c r="V196" s="3"/>
      <c r="W196" s="3"/>
      <c r="X196" s="106">
        <f>[2]Plan1!$A266</f>
        <v>44927</v>
      </c>
      <c r="Y196" s="107" t="str">
        <f>[2]Plan1!$C266</f>
        <v>Confraternização Universal</v>
      </c>
      <c r="Z196" s="94"/>
      <c r="AA196" s="1"/>
      <c r="AC196" s="92">
        <f t="shared" si="86"/>
        <v>45989</v>
      </c>
      <c r="AD196" s="92">
        <f t="shared" si="88"/>
        <v>45991</v>
      </c>
      <c r="AE196" s="149">
        <f t="shared" si="89"/>
        <v>45989</v>
      </c>
      <c r="AF196" s="92">
        <f t="shared" si="90"/>
        <v>45992</v>
      </c>
      <c r="AG196" s="11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</row>
    <row r="197" spans="1:154" x14ac:dyDescent="0.15">
      <c r="A197" s="88">
        <f t="shared" si="82"/>
        <v>45161</v>
      </c>
      <c r="B197" s="89">
        <f t="shared" ca="1" si="83"/>
        <v>1010.282468</v>
      </c>
      <c r="C197" s="14">
        <f t="shared" si="70"/>
        <v>1000</v>
      </c>
      <c r="D197" s="62">
        <f t="shared" si="71"/>
        <v>45156</v>
      </c>
      <c r="E197" s="60">
        <f ca="1">IF(D197&lt;$B$1,VLOOKUP(D197,[1]DI!$A$4:$B$15000,2,FALSE),0)</f>
        <v>0.13150000000000001</v>
      </c>
      <c r="F197" s="14">
        <f t="shared" ca="1" si="72"/>
        <v>1.0004903700000001</v>
      </c>
      <c r="G197" s="91">
        <f t="shared" ca="1" si="85"/>
        <v>1.0982757330090001</v>
      </c>
      <c r="H197" s="91">
        <f t="shared" ca="1" si="73"/>
        <v>1.08904610514858</v>
      </c>
      <c r="I197" s="14">
        <f t="shared" ca="1" si="84"/>
        <v>1.00847497</v>
      </c>
      <c r="J197" s="13">
        <f t="shared" si="74"/>
        <v>2.69E-2</v>
      </c>
      <c r="K197" s="29">
        <f t="shared" si="75"/>
        <v>45138</v>
      </c>
      <c r="L197" s="2">
        <f t="shared" si="76"/>
        <v>17</v>
      </c>
      <c r="M197" s="17">
        <f t="shared" si="77"/>
        <v>17</v>
      </c>
      <c r="N197" s="12">
        <f t="shared" si="66"/>
        <v>1.001792308</v>
      </c>
      <c r="O197" s="12">
        <f t="shared" ca="1" si="67"/>
        <v>1.010282468</v>
      </c>
      <c r="P197" s="17">
        <f t="shared" si="78"/>
        <v>0</v>
      </c>
      <c r="Q197" s="14">
        <f t="shared" ca="1" si="68"/>
        <v>10.282468</v>
      </c>
      <c r="R197" s="20">
        <f t="shared" si="69"/>
        <v>0</v>
      </c>
      <c r="S197" s="14">
        <f t="shared" si="79"/>
        <v>0</v>
      </c>
      <c r="T197" s="4" t="str">
        <f t="shared" si="80"/>
        <v>J=</v>
      </c>
      <c r="U197" s="29">
        <f t="shared" si="81"/>
        <v>45168</v>
      </c>
      <c r="V197" s="21"/>
      <c r="W197" s="21"/>
      <c r="X197" s="106">
        <f>[2]Plan1!$A267</f>
        <v>44977</v>
      </c>
      <c r="Y197" s="107" t="str">
        <f>[2]Plan1!$C267</f>
        <v>Carnaval</v>
      </c>
      <c r="Z197" s="94"/>
      <c r="AA197" s="1"/>
      <c r="AC197" s="92">
        <f t="shared" si="86"/>
        <v>46020</v>
      </c>
      <c r="AD197" s="92">
        <f t="shared" si="88"/>
        <v>46021</v>
      </c>
      <c r="AE197" s="149">
        <f t="shared" si="89"/>
        <v>46019</v>
      </c>
      <c r="AF197" s="92">
        <f t="shared" si="90"/>
        <v>46021</v>
      </c>
      <c r="AG197" s="22"/>
      <c r="AH197" s="21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</row>
    <row r="198" spans="1:154" x14ac:dyDescent="0.15">
      <c r="A198" s="88">
        <f t="shared" si="82"/>
        <v>45162</v>
      </c>
      <c r="B198" s="89">
        <f t="shared" ca="1" si="83"/>
        <v>1010.884351</v>
      </c>
      <c r="C198" s="14">
        <f t="shared" si="70"/>
        <v>1000</v>
      </c>
      <c r="D198" s="62">
        <f t="shared" si="71"/>
        <v>45159</v>
      </c>
      <c r="E198" s="60">
        <f ca="1">IF(D198&lt;$B$1,VLOOKUP(D198,[1]DI!$A$4:$B$15000,2,FALSE),0)</f>
        <v>0.13150000000000001</v>
      </c>
      <c r="F198" s="14">
        <f t="shared" ca="1" si="72"/>
        <v>1.0004903700000001</v>
      </c>
      <c r="G198" s="91">
        <f t="shared" ca="1" si="85"/>
        <v>1.0988142944802</v>
      </c>
      <c r="H198" s="91">
        <f t="shared" ca="1" si="73"/>
        <v>1.08904610514858</v>
      </c>
      <c r="I198" s="14">
        <f t="shared" ca="1" si="84"/>
        <v>1.0089694899999999</v>
      </c>
      <c r="J198" s="13">
        <f t="shared" si="74"/>
        <v>2.69E-2</v>
      </c>
      <c r="K198" s="29">
        <f t="shared" si="75"/>
        <v>45138</v>
      </c>
      <c r="L198" s="2">
        <f t="shared" si="76"/>
        <v>18</v>
      </c>
      <c r="M198" s="17">
        <f t="shared" si="77"/>
        <v>18</v>
      </c>
      <c r="N198" s="12">
        <f t="shared" si="66"/>
        <v>1.0018978380000001</v>
      </c>
      <c r="O198" s="12">
        <f t="shared" ca="1" si="67"/>
        <v>1.0108843510000001</v>
      </c>
      <c r="P198" s="17">
        <f t="shared" si="78"/>
        <v>0</v>
      </c>
      <c r="Q198" s="14">
        <f t="shared" ca="1" si="68"/>
        <v>10.884351000000001</v>
      </c>
      <c r="R198" s="20">
        <f t="shared" si="69"/>
        <v>0</v>
      </c>
      <c r="S198" s="14">
        <f t="shared" si="79"/>
        <v>0</v>
      </c>
      <c r="T198" s="4" t="str">
        <f t="shared" si="80"/>
        <v>J=</v>
      </c>
      <c r="U198" s="29">
        <f t="shared" si="81"/>
        <v>45168</v>
      </c>
      <c r="V198" s="3"/>
      <c r="W198" s="3"/>
      <c r="X198" s="106">
        <f>[2]Plan1!$A268</f>
        <v>44978</v>
      </c>
      <c r="Y198" s="107" t="str">
        <f>[2]Plan1!$C268</f>
        <v>Carnaval</v>
      </c>
      <c r="Z198" s="94"/>
      <c r="AA198" s="1"/>
      <c r="AC198" s="92">
        <f t="shared" si="86"/>
        <v>46051</v>
      </c>
      <c r="AD198" s="92">
        <f t="shared" si="88"/>
        <v>46052</v>
      </c>
      <c r="AE198" s="149">
        <f t="shared" si="89"/>
        <v>46050</v>
      </c>
      <c r="AF198" s="92">
        <f t="shared" si="90"/>
        <v>46052</v>
      </c>
      <c r="AG198" s="11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</row>
    <row r="199" spans="1:154" x14ac:dyDescent="0.15">
      <c r="A199" s="88">
        <f t="shared" si="82"/>
        <v>45163</v>
      </c>
      <c r="B199" s="89">
        <f t="shared" ca="1" si="83"/>
        <v>1011.4865989899999</v>
      </c>
      <c r="C199" s="14">
        <f t="shared" si="70"/>
        <v>1000</v>
      </c>
      <c r="D199" s="62">
        <f t="shared" si="71"/>
        <v>45160</v>
      </c>
      <c r="E199" s="60">
        <f ca="1">IF(D199&lt;$B$1,VLOOKUP(D199,[1]DI!$A$4:$B$15000,2,FALSE),0)</f>
        <v>0.13150000000000001</v>
      </c>
      <c r="F199" s="14">
        <f t="shared" ca="1" si="72"/>
        <v>1.0004903700000001</v>
      </c>
      <c r="G199" s="91">
        <f t="shared" ca="1" si="85"/>
        <v>1.09935312004578</v>
      </c>
      <c r="H199" s="91">
        <f t="shared" ca="1" si="73"/>
        <v>1.08904610514858</v>
      </c>
      <c r="I199" s="14">
        <f t="shared" ca="1" si="84"/>
        <v>1.0094642599999999</v>
      </c>
      <c r="J199" s="13">
        <f t="shared" si="74"/>
        <v>2.69E-2</v>
      </c>
      <c r="K199" s="29">
        <f t="shared" si="75"/>
        <v>45138</v>
      </c>
      <c r="L199" s="2">
        <f t="shared" si="76"/>
        <v>19</v>
      </c>
      <c r="M199" s="17">
        <f t="shared" si="77"/>
        <v>19</v>
      </c>
      <c r="N199" s="12">
        <f t="shared" si="66"/>
        <v>1.002003379</v>
      </c>
      <c r="O199" s="12">
        <f t="shared" ca="1" si="67"/>
        <v>1.0114865989999999</v>
      </c>
      <c r="P199" s="17">
        <f t="shared" si="78"/>
        <v>0</v>
      </c>
      <c r="Q199" s="14">
        <f t="shared" ca="1" si="68"/>
        <v>11.486598989999999</v>
      </c>
      <c r="R199" s="20">
        <f t="shared" si="69"/>
        <v>0</v>
      </c>
      <c r="S199" s="14">
        <f t="shared" si="79"/>
        <v>0</v>
      </c>
      <c r="T199" s="4" t="str">
        <f t="shared" si="80"/>
        <v>J=</v>
      </c>
      <c r="U199" s="29">
        <f t="shared" si="81"/>
        <v>45168</v>
      </c>
      <c r="V199" s="3"/>
      <c r="W199" s="3"/>
      <c r="X199" s="106">
        <f>[2]Plan1!$A269</f>
        <v>45023</v>
      </c>
      <c r="Y199" s="107" t="str">
        <f>[2]Plan1!$C269</f>
        <v>Paixão de Cristo</v>
      </c>
      <c r="Z199" s="94"/>
      <c r="AA199" s="1"/>
      <c r="AC199" s="92">
        <f t="shared" si="86"/>
        <v>46080</v>
      </c>
      <c r="AD199" s="92">
        <f t="shared" si="88"/>
        <v>46083</v>
      </c>
      <c r="AE199" s="149">
        <f t="shared" si="89"/>
        <v>46081</v>
      </c>
      <c r="AF199" s="92">
        <f t="shared" si="90"/>
        <v>46083</v>
      </c>
      <c r="AG199" s="11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</row>
    <row r="200" spans="1:154" x14ac:dyDescent="0.15">
      <c r="A200" s="88">
        <f t="shared" si="82"/>
        <v>45166</v>
      </c>
      <c r="B200" s="89">
        <f t="shared" ca="1" si="83"/>
        <v>1012.089204</v>
      </c>
      <c r="C200" s="14">
        <f t="shared" si="70"/>
        <v>1000</v>
      </c>
      <c r="D200" s="62">
        <f t="shared" si="71"/>
        <v>45161</v>
      </c>
      <c r="E200" s="60">
        <f ca="1">IF(D200&lt;$B$1,VLOOKUP(D200,[1]DI!$A$4:$B$15000,2,FALSE),0)</f>
        <v>0.13150000000000001</v>
      </c>
      <c r="F200" s="14">
        <f t="shared" ca="1" si="72"/>
        <v>1.0004903700000001</v>
      </c>
      <c r="G200" s="91">
        <f t="shared" ca="1" si="85"/>
        <v>1.0998922098352599</v>
      </c>
      <c r="H200" s="91">
        <f t="shared" ca="1" si="73"/>
        <v>1.08904610514858</v>
      </c>
      <c r="I200" s="14">
        <f t="shared" ca="1" si="84"/>
        <v>1.00995927</v>
      </c>
      <c r="J200" s="13">
        <f t="shared" si="74"/>
        <v>2.69E-2</v>
      </c>
      <c r="K200" s="29">
        <f t="shared" si="75"/>
        <v>45138</v>
      </c>
      <c r="L200" s="2">
        <f t="shared" si="76"/>
        <v>20</v>
      </c>
      <c r="M200" s="17">
        <f t="shared" si="77"/>
        <v>20</v>
      </c>
      <c r="N200" s="12">
        <f t="shared" si="66"/>
        <v>1.002108931</v>
      </c>
      <c r="O200" s="12">
        <f t="shared" ca="1" si="67"/>
        <v>1.012089204</v>
      </c>
      <c r="P200" s="17">
        <f t="shared" si="78"/>
        <v>0</v>
      </c>
      <c r="Q200" s="14">
        <f t="shared" ca="1" si="68"/>
        <v>12.089204000000001</v>
      </c>
      <c r="R200" s="20">
        <f t="shared" si="69"/>
        <v>0</v>
      </c>
      <c r="S200" s="14">
        <f t="shared" si="79"/>
        <v>0</v>
      </c>
      <c r="T200" s="4" t="str">
        <f t="shared" si="80"/>
        <v>J=</v>
      </c>
      <c r="U200" s="29">
        <f t="shared" si="81"/>
        <v>45168</v>
      </c>
      <c r="V200" s="3"/>
      <c r="W200" s="3"/>
      <c r="X200" s="106">
        <f>[2]Plan1!$A270</f>
        <v>45037</v>
      </c>
      <c r="Y200" s="107" t="str">
        <f>[2]Plan1!$C270</f>
        <v>Tiradentes</v>
      </c>
      <c r="Z200" s="94"/>
      <c r="AA200" s="1"/>
      <c r="AB200" s="3"/>
      <c r="AC200" s="92">
        <f t="shared" si="86"/>
        <v>46108</v>
      </c>
      <c r="AD200" s="92">
        <f t="shared" si="88"/>
        <v>46111</v>
      </c>
      <c r="AE200" s="149">
        <f t="shared" si="89"/>
        <v>46109</v>
      </c>
      <c r="AF200" s="92">
        <f t="shared" si="90"/>
        <v>46111</v>
      </c>
      <c r="AG200" s="11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</row>
    <row r="201" spans="1:154" x14ac:dyDescent="0.15">
      <c r="A201" s="88">
        <f t="shared" si="82"/>
        <v>45167</v>
      </c>
      <c r="B201" s="89">
        <f t="shared" ca="1" si="83"/>
        <v>1012.69216599</v>
      </c>
      <c r="C201" s="14">
        <f t="shared" si="70"/>
        <v>1000</v>
      </c>
      <c r="D201" s="62">
        <f t="shared" si="71"/>
        <v>45162</v>
      </c>
      <c r="E201" s="60">
        <f ca="1">IF(D201&lt;$B$1,VLOOKUP(D201,[1]DI!$A$4:$B$15000,2,FALSE),0)</f>
        <v>0.13150000000000001</v>
      </c>
      <c r="F201" s="14">
        <f t="shared" ca="1" si="72"/>
        <v>1.0004903700000001</v>
      </c>
      <c r="G201" s="91">
        <f t="shared" ca="1" si="85"/>
        <v>1.1004315639782001</v>
      </c>
      <c r="H201" s="91">
        <f t="shared" ca="1" si="73"/>
        <v>1.08904610514858</v>
      </c>
      <c r="I201" s="14">
        <f t="shared" ca="1" si="84"/>
        <v>1.0104545199999999</v>
      </c>
      <c r="J201" s="13">
        <f t="shared" si="74"/>
        <v>2.69E-2</v>
      </c>
      <c r="K201" s="29">
        <f t="shared" si="75"/>
        <v>45138</v>
      </c>
      <c r="L201" s="2">
        <f t="shared" si="76"/>
        <v>21</v>
      </c>
      <c r="M201" s="17">
        <f t="shared" si="77"/>
        <v>21</v>
      </c>
      <c r="N201" s="12">
        <f t="shared" si="66"/>
        <v>1.002214495</v>
      </c>
      <c r="O201" s="12">
        <f t="shared" ca="1" si="67"/>
        <v>1.0126921659999999</v>
      </c>
      <c r="P201" s="17">
        <f t="shared" si="78"/>
        <v>0</v>
      </c>
      <c r="Q201" s="14">
        <f t="shared" ca="1" si="68"/>
        <v>12.692165989999999</v>
      </c>
      <c r="R201" s="20">
        <f t="shared" si="69"/>
        <v>0</v>
      </c>
      <c r="S201" s="14">
        <f t="shared" si="79"/>
        <v>0</v>
      </c>
      <c r="T201" s="4" t="str">
        <f t="shared" si="80"/>
        <v>J=</v>
      </c>
      <c r="U201" s="29">
        <f t="shared" si="81"/>
        <v>45168</v>
      </c>
      <c r="V201" s="3"/>
      <c r="W201" s="3"/>
      <c r="X201" s="106">
        <f>[2]Plan1!$A271</f>
        <v>45047</v>
      </c>
      <c r="Y201" s="107" t="str">
        <f>[2]Plan1!$C271</f>
        <v>Dia do Trabalho</v>
      </c>
      <c r="Z201" s="94"/>
      <c r="AA201" s="1"/>
      <c r="AB201" s="3"/>
      <c r="AC201" s="92">
        <f t="shared" si="86"/>
        <v>46141</v>
      </c>
      <c r="AD201" s="92">
        <f t="shared" si="88"/>
        <v>46142</v>
      </c>
      <c r="AE201" s="149">
        <f t="shared" si="89"/>
        <v>46140</v>
      </c>
      <c r="AF201" s="92">
        <f t="shared" si="90"/>
        <v>46142</v>
      </c>
      <c r="AG201" s="11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</row>
    <row r="202" spans="1:154" x14ac:dyDescent="0.15">
      <c r="A202" s="88">
        <f t="shared" si="82"/>
        <v>45168</v>
      </c>
      <c r="B202" s="89">
        <f t="shared" ca="1" si="83"/>
        <v>1013.295494</v>
      </c>
      <c r="C202" s="14">
        <f t="shared" si="70"/>
        <v>1000</v>
      </c>
      <c r="D202" s="62">
        <f t="shared" si="71"/>
        <v>45163</v>
      </c>
      <c r="E202" s="60">
        <f ca="1">IF(D202&lt;$B$1,VLOOKUP(D202,[1]DI!$A$4:$B$15000,2,FALSE),0)</f>
        <v>0.13150000000000001</v>
      </c>
      <c r="F202" s="14">
        <f t="shared" ca="1" si="72"/>
        <v>1.0004903700000001</v>
      </c>
      <c r="G202" s="91">
        <f t="shared" ca="1" si="85"/>
        <v>1.1009711826042301</v>
      </c>
      <c r="H202" s="91">
        <f t="shared" ca="1" si="73"/>
        <v>1.08904610514858</v>
      </c>
      <c r="I202" s="14">
        <f t="shared" ca="1" si="84"/>
        <v>1.0109500199999999</v>
      </c>
      <c r="J202" s="13">
        <f t="shared" si="74"/>
        <v>2.69E-2</v>
      </c>
      <c r="K202" s="29">
        <f t="shared" si="75"/>
        <v>45138</v>
      </c>
      <c r="L202" s="2">
        <f t="shared" si="76"/>
        <v>22</v>
      </c>
      <c r="M202" s="17">
        <f t="shared" si="77"/>
        <v>22</v>
      </c>
      <c r="N202" s="12">
        <f t="shared" si="66"/>
        <v>1.002320069</v>
      </c>
      <c r="O202" s="12">
        <f t="shared" ca="1" si="67"/>
        <v>1.0132954940000001</v>
      </c>
      <c r="P202" s="17">
        <f t="shared" si="78"/>
        <v>9</v>
      </c>
      <c r="Q202" s="14">
        <f t="shared" ca="1" si="68"/>
        <v>13.295494</v>
      </c>
      <c r="R202" s="20">
        <f t="shared" si="69"/>
        <v>0</v>
      </c>
      <c r="S202" s="14">
        <f t="shared" si="79"/>
        <v>0</v>
      </c>
      <c r="T202" s="4" t="str">
        <f t="shared" si="80"/>
        <v>J=</v>
      </c>
      <c r="U202" s="29">
        <f t="shared" si="81"/>
        <v>45168</v>
      </c>
      <c r="V202" s="3"/>
      <c r="W202" s="3"/>
      <c r="X202" s="106">
        <f>[2]Plan1!$A272</f>
        <v>45085</v>
      </c>
      <c r="Y202" s="107" t="str">
        <f>[2]Plan1!$C272</f>
        <v>Corpus Christi</v>
      </c>
      <c r="Z202" s="94"/>
      <c r="AA202" s="1"/>
      <c r="AB202" s="3"/>
      <c r="AC202" s="92">
        <f t="shared" si="86"/>
        <v>46171</v>
      </c>
      <c r="AD202" s="92">
        <f t="shared" si="88"/>
        <v>46172</v>
      </c>
      <c r="AE202" s="149">
        <f t="shared" si="89"/>
        <v>46170</v>
      </c>
      <c r="AF202" s="92">
        <f t="shared" si="90"/>
        <v>46174</v>
      </c>
      <c r="AG202" s="11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</row>
    <row r="203" spans="1:154" x14ac:dyDescent="0.15">
      <c r="A203" s="88">
        <f t="shared" si="82"/>
        <v>45169</v>
      </c>
      <c r="B203" s="89">
        <f t="shared" ca="1" si="83"/>
        <v>1000.59576299</v>
      </c>
      <c r="C203" s="14">
        <f t="shared" si="70"/>
        <v>1000</v>
      </c>
      <c r="D203" s="62">
        <f t="shared" si="71"/>
        <v>45166</v>
      </c>
      <c r="E203" s="60">
        <f ca="1">IF(D203&lt;$B$1,VLOOKUP(D203,[1]DI!$A$4:$B$15000,2,FALSE),0)</f>
        <v>0.13150000000000001</v>
      </c>
      <c r="F203" s="14">
        <f t="shared" ca="1" si="72"/>
        <v>1.0004903700000001</v>
      </c>
      <c r="G203" s="91">
        <f t="shared" ca="1" si="85"/>
        <v>1.10151106584304</v>
      </c>
      <c r="H203" s="91">
        <f t="shared" ca="1" si="73"/>
        <v>1.1009711826042301</v>
      </c>
      <c r="I203" s="14">
        <f t="shared" ca="1" si="84"/>
        <v>1.0004903700000001</v>
      </c>
      <c r="J203" s="13">
        <f t="shared" si="74"/>
        <v>2.69E-2</v>
      </c>
      <c r="K203" s="29">
        <f t="shared" si="75"/>
        <v>45168</v>
      </c>
      <c r="L203" s="2">
        <f t="shared" si="76"/>
        <v>1</v>
      </c>
      <c r="M203" s="17">
        <f t="shared" si="77"/>
        <v>1</v>
      </c>
      <c r="N203" s="12">
        <f t="shared" si="66"/>
        <v>1.000105341</v>
      </c>
      <c r="O203" s="12">
        <f t="shared" ca="1" si="67"/>
        <v>1.000595763</v>
      </c>
      <c r="P203" s="17">
        <f t="shared" si="78"/>
        <v>0</v>
      </c>
      <c r="Q203" s="14">
        <f t="shared" ca="1" si="68"/>
        <v>0.59576298999999999</v>
      </c>
      <c r="R203" s="20">
        <f t="shared" si="69"/>
        <v>0</v>
      </c>
      <c r="S203" s="14">
        <f t="shared" si="79"/>
        <v>0</v>
      </c>
      <c r="T203" s="4" t="str">
        <f t="shared" si="80"/>
        <v>J=</v>
      </c>
      <c r="U203" s="29">
        <f t="shared" si="81"/>
        <v>45201</v>
      </c>
      <c r="V203" s="3"/>
      <c r="W203" s="3"/>
      <c r="X203" s="106">
        <f>[2]Plan1!$A273</f>
        <v>45176</v>
      </c>
      <c r="Y203" s="107" t="str">
        <f>[2]Plan1!$C273</f>
        <v>Independência do Brasil</v>
      </c>
      <c r="Z203" s="94"/>
      <c r="AA203" s="1"/>
      <c r="AB203" s="3"/>
      <c r="AC203" s="92">
        <f t="shared" si="86"/>
        <v>46202</v>
      </c>
      <c r="AD203" s="92">
        <f t="shared" si="88"/>
        <v>46203</v>
      </c>
      <c r="AE203" s="149">
        <f t="shared" si="89"/>
        <v>46201</v>
      </c>
      <c r="AF203" s="92">
        <f t="shared" si="90"/>
        <v>46203</v>
      </c>
      <c r="AG203" s="11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</row>
    <row r="204" spans="1:154" x14ac:dyDescent="0.15">
      <c r="A204" s="88">
        <f t="shared" si="82"/>
        <v>45170</v>
      </c>
      <c r="B204" s="89">
        <f t="shared" ca="1" si="83"/>
        <v>1001.19187999</v>
      </c>
      <c r="C204" s="14">
        <f t="shared" si="70"/>
        <v>1000</v>
      </c>
      <c r="D204" s="62">
        <f t="shared" si="71"/>
        <v>45167</v>
      </c>
      <c r="E204" s="60">
        <f ca="1">IF(D204&lt;$B$1,VLOOKUP(D204,[1]DI!$A$4:$B$15000,2,FALSE),0)</f>
        <v>0.13150000000000001</v>
      </c>
      <c r="F204" s="14">
        <f t="shared" ca="1" si="72"/>
        <v>1.0004903700000001</v>
      </c>
      <c r="G204" s="91">
        <f t="shared" ca="1" si="85"/>
        <v>1.1020512138244001</v>
      </c>
      <c r="H204" s="91">
        <f t="shared" ca="1" si="73"/>
        <v>1.1009711826042301</v>
      </c>
      <c r="I204" s="14">
        <f t="shared" ca="1" si="84"/>
        <v>1.00098098</v>
      </c>
      <c r="J204" s="13">
        <f t="shared" si="74"/>
        <v>2.69E-2</v>
      </c>
      <c r="K204" s="29">
        <f t="shared" si="75"/>
        <v>45168</v>
      </c>
      <c r="L204" s="2">
        <f t="shared" si="76"/>
        <v>2</v>
      </c>
      <c r="M204" s="17">
        <f t="shared" si="77"/>
        <v>2</v>
      </c>
      <c r="N204" s="12">
        <f t="shared" ref="N204:N261" si="91">ROUND((J204+1)^(M204/252),9)</f>
        <v>1.0002106930000001</v>
      </c>
      <c r="O204" s="12">
        <f t="shared" ref="O204:O261" ca="1" si="92">ROUND(I204*N204,9)</f>
        <v>1.0011918799999999</v>
      </c>
      <c r="P204" s="17">
        <f t="shared" si="78"/>
        <v>0</v>
      </c>
      <c r="Q204" s="14">
        <f t="shared" ref="Q204:Q261" ca="1" si="93">TRUNC(((O204-1)*C204),8)</f>
        <v>1.1918799899999999</v>
      </c>
      <c r="R204" s="20">
        <f t="shared" ref="R204:R267" si="94">IF($P204&gt;0,VLOOKUP($P204,$X$12:$AD$150,7),0)</f>
        <v>0</v>
      </c>
      <c r="S204" s="14">
        <f t="shared" si="79"/>
        <v>0</v>
      </c>
      <c r="T204" s="4" t="str">
        <f t="shared" si="80"/>
        <v>J=</v>
      </c>
      <c r="U204" s="29">
        <f t="shared" si="81"/>
        <v>45201</v>
      </c>
      <c r="V204" s="3"/>
      <c r="W204" s="3"/>
      <c r="X204" s="106">
        <f>[2]Plan1!$A274</f>
        <v>45211</v>
      </c>
      <c r="Y204" s="107" t="str">
        <f>[2]Plan1!$C274</f>
        <v>Nossa Sr.a Aparecida - Padroeira do Brasil</v>
      </c>
      <c r="Z204" s="94"/>
      <c r="AA204" s="1"/>
      <c r="AB204" s="3"/>
      <c r="AC204" s="92">
        <f t="shared" si="86"/>
        <v>46232</v>
      </c>
      <c r="AD204" s="92">
        <f t="shared" si="88"/>
        <v>46233</v>
      </c>
      <c r="AE204" s="149">
        <f t="shared" si="89"/>
        <v>46231</v>
      </c>
      <c r="AF204" s="92">
        <f t="shared" si="90"/>
        <v>46233</v>
      </c>
      <c r="AG204" s="11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</row>
    <row r="205" spans="1:154" x14ac:dyDescent="0.15">
      <c r="A205" s="88">
        <f t="shared" si="82"/>
        <v>45173</v>
      </c>
      <c r="B205" s="89">
        <f t="shared" ca="1" si="83"/>
        <v>1001.78835199</v>
      </c>
      <c r="C205" s="14">
        <f t="shared" ref="C205:C261" si="95">(C204-S204)</f>
        <v>1000</v>
      </c>
      <c r="D205" s="62">
        <f t="shared" ref="D205:D268" si="96">WORKDAY($A205,-3,$X$160:$X$544)</f>
        <v>45168</v>
      </c>
      <c r="E205" s="60">
        <f ca="1">IF(D205&lt;$B$1,VLOOKUP(D205,[1]DI!$A$4:$B$15000,2,FALSE),0)</f>
        <v>0.13150000000000001</v>
      </c>
      <c r="F205" s="14">
        <f t="shared" ref="F205:F261" ca="1" si="97">ROUND(1+ROUND(((1+E205)^(1/252))-1,8),16)</f>
        <v>1.0004903700000001</v>
      </c>
      <c r="G205" s="91">
        <f t="shared" ca="1" si="85"/>
        <v>1.1025916266781199</v>
      </c>
      <c r="H205" s="91">
        <f t="shared" ref="H205:H261" ca="1" si="98">IF(P204&gt;0,G204,H204)</f>
        <v>1.1009711826042301</v>
      </c>
      <c r="I205" s="14">
        <f t="shared" ca="1" si="84"/>
        <v>1.0014718300000001</v>
      </c>
      <c r="J205" s="13">
        <f t="shared" ref="J205:J268" si="99">J204</f>
        <v>2.69E-2</v>
      </c>
      <c r="K205" s="29">
        <f t="shared" ref="K205:K261" si="100">IF(P204&gt;0,VLOOKUP(P204,X$12:AH$150,2),K204)</f>
        <v>45168</v>
      </c>
      <c r="L205" s="2">
        <f t="shared" ref="L205:L261" si="101">IF(A205&gt;K205,IF(NETWORKDAYS(K205,A205,$X$160:$X$544)-1=0,1,NETWORKDAYS(K205,A205,$X$160:$X$544)-1),0)</f>
        <v>3</v>
      </c>
      <c r="M205" s="17">
        <f t="shared" ref="M205:M261" si="102">IF(AND(L205=1,L204=1),1,IF(L205&gt;0,IF(L205=L204,L205+1,L205),0))</f>
        <v>3</v>
      </c>
      <c r="N205" s="12">
        <f t="shared" si="91"/>
        <v>1.000316057</v>
      </c>
      <c r="O205" s="12">
        <f t="shared" ca="1" si="92"/>
        <v>1.0017883519999999</v>
      </c>
      <c r="P205" s="17">
        <f t="shared" ref="P205:P261" si="103">IF(VLOOKUP(A205,Y$12:AF$150,8)=VLOOKUP(A204,Y$12:AF$150,8),0,VLOOKUP(A205,Y$12:AF$150,8))</f>
        <v>0</v>
      </c>
      <c r="Q205" s="14">
        <f t="shared" ca="1" si="93"/>
        <v>1.78835199</v>
      </c>
      <c r="R205" s="20">
        <f t="shared" si="94"/>
        <v>0</v>
      </c>
      <c r="S205" s="14">
        <f t="shared" ref="S205:S261" si="104">IF(R205&gt;0,TRUNC(R205*C205,8),0)</f>
        <v>0</v>
      </c>
      <c r="T205" s="4" t="str">
        <f t="shared" ref="T205:T261" si="105">IF(P204&gt;0,VLOOKUP(P204,X$12:AH$150,10),T204)</f>
        <v>J=</v>
      </c>
      <c r="U205" s="29">
        <f t="shared" ref="U205:U261" si="106">IF(P204&gt;0,VLOOKUP(P204,X$12:AH$150,11),U204)</f>
        <v>45201</v>
      </c>
      <c r="V205" s="3"/>
      <c r="W205" s="3"/>
      <c r="X205" s="106">
        <f>[2]Plan1!$A275</f>
        <v>45232</v>
      </c>
      <c r="Y205" s="107" t="str">
        <f>[2]Plan1!$C275</f>
        <v>Finados</v>
      </c>
      <c r="Z205" s="94"/>
      <c r="AA205" s="1"/>
      <c r="AB205" s="3"/>
      <c r="AC205" s="92">
        <f t="shared" si="86"/>
        <v>46262</v>
      </c>
      <c r="AD205" s="92">
        <f t="shared" si="88"/>
        <v>46264</v>
      </c>
      <c r="AE205" s="149">
        <f t="shared" si="89"/>
        <v>46262</v>
      </c>
      <c r="AF205" s="92">
        <f t="shared" si="90"/>
        <v>46265</v>
      </c>
      <c r="AG205" s="11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</row>
    <row r="206" spans="1:154" x14ac:dyDescent="0.15">
      <c r="A206" s="88">
        <f t="shared" ref="A206:A269" si="107">WORKDAY($A205,1,$X$166:$X$544)</f>
        <v>45174</v>
      </c>
      <c r="B206" s="89">
        <f t="shared" ref="B206:B261" ca="1" si="108">IF(A206&lt;=TODAY(),C206+Q206,IF(AND(A206&gt;TODAY(),A206&lt;=$B$1),IF(VLOOKUP(TODAY(),$A$10:$E$5000,4,FALSE)=0,"n.d",C206+Q206),"n.d"))</f>
        <v>1002.38517799</v>
      </c>
      <c r="C206" s="14">
        <f t="shared" si="95"/>
        <v>1000</v>
      </c>
      <c r="D206" s="62">
        <f t="shared" si="96"/>
        <v>45169</v>
      </c>
      <c r="E206" s="60">
        <f ca="1">IF(D206&lt;$B$1,VLOOKUP(D206,[1]DI!$A$4:$B$15000,2,FALSE),0)</f>
        <v>0.13150000000000001</v>
      </c>
      <c r="F206" s="14">
        <f t="shared" ca="1" si="97"/>
        <v>1.0004903700000001</v>
      </c>
      <c r="G206" s="91">
        <f t="shared" ca="1" si="85"/>
        <v>1.1031323045340899</v>
      </c>
      <c r="H206" s="91">
        <f t="shared" ca="1" si="98"/>
        <v>1.1009711826042301</v>
      </c>
      <c r="I206" s="14">
        <f t="shared" ref="I206:I261" ca="1" si="109">ROUND(G206/H206,8)</f>
        <v>1.00196292</v>
      </c>
      <c r="J206" s="13">
        <f t="shared" si="99"/>
        <v>2.69E-2</v>
      </c>
      <c r="K206" s="29">
        <f t="shared" si="100"/>
        <v>45168</v>
      </c>
      <c r="L206" s="2">
        <f t="shared" si="101"/>
        <v>4</v>
      </c>
      <c r="M206" s="17">
        <f t="shared" si="102"/>
        <v>4</v>
      </c>
      <c r="N206" s="12">
        <f t="shared" si="91"/>
        <v>1.0004214309999999</v>
      </c>
      <c r="O206" s="12">
        <f t="shared" ca="1" si="92"/>
        <v>1.0023851779999999</v>
      </c>
      <c r="P206" s="17">
        <f t="shared" si="103"/>
        <v>0</v>
      </c>
      <c r="Q206" s="14">
        <f t="shared" ca="1" si="93"/>
        <v>2.3851779899999999</v>
      </c>
      <c r="R206" s="20">
        <f t="shared" si="94"/>
        <v>0</v>
      </c>
      <c r="S206" s="14">
        <f t="shared" si="104"/>
        <v>0</v>
      </c>
      <c r="T206" s="4" t="str">
        <f t="shared" si="105"/>
        <v>J=</v>
      </c>
      <c r="U206" s="29">
        <f t="shared" si="106"/>
        <v>45201</v>
      </c>
      <c r="V206" s="3"/>
      <c r="W206" s="3"/>
      <c r="X206" s="106">
        <f>[2]Plan1!$A276</f>
        <v>45245</v>
      </c>
      <c r="Y206" s="107" t="str">
        <f>[2]Plan1!$C276</f>
        <v>Proclamação da República</v>
      </c>
      <c r="Z206" s="94"/>
      <c r="AA206" s="1"/>
      <c r="AB206" s="3"/>
      <c r="AC206" s="92">
        <f t="shared" si="86"/>
        <v>46294</v>
      </c>
      <c r="AD206" s="92">
        <f t="shared" si="88"/>
        <v>46295</v>
      </c>
      <c r="AE206" s="149">
        <f t="shared" si="89"/>
        <v>46293</v>
      </c>
      <c r="AF206" s="92">
        <f t="shared" si="90"/>
        <v>46295</v>
      </c>
      <c r="AG206" s="11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</row>
    <row r="207" spans="1:154" x14ac:dyDescent="0.15">
      <c r="A207" s="88">
        <f t="shared" si="107"/>
        <v>45175</v>
      </c>
      <c r="B207" s="89">
        <f t="shared" ca="1" si="108"/>
        <v>1002.9823689900001</v>
      </c>
      <c r="C207" s="14">
        <f t="shared" si="95"/>
        <v>1000</v>
      </c>
      <c r="D207" s="62">
        <f t="shared" si="96"/>
        <v>45170</v>
      </c>
      <c r="E207" s="60">
        <f ca="1">IF(D207&lt;$B$1,VLOOKUP(D207,[1]DI!$A$4:$B$15000,2,FALSE),0)</f>
        <v>0.13150000000000001</v>
      </c>
      <c r="F207" s="14">
        <f t="shared" ca="1" si="97"/>
        <v>1.0004903700000001</v>
      </c>
      <c r="G207" s="91">
        <f t="shared" ca="1" si="85"/>
        <v>1.1036732475222599</v>
      </c>
      <c r="H207" s="91">
        <f t="shared" ca="1" si="98"/>
        <v>1.1009711826042301</v>
      </c>
      <c r="I207" s="14">
        <f t="shared" ca="1" si="109"/>
        <v>1.0024542599999999</v>
      </c>
      <c r="J207" s="13">
        <f t="shared" si="99"/>
        <v>2.69E-2</v>
      </c>
      <c r="K207" s="29">
        <f t="shared" si="100"/>
        <v>45168</v>
      </c>
      <c r="L207" s="2">
        <f t="shared" si="101"/>
        <v>5</v>
      </c>
      <c r="M207" s="17">
        <f t="shared" si="102"/>
        <v>5</v>
      </c>
      <c r="N207" s="12">
        <f t="shared" si="91"/>
        <v>1.000526816</v>
      </c>
      <c r="O207" s="12">
        <f t="shared" ca="1" si="92"/>
        <v>1.0029823689999999</v>
      </c>
      <c r="P207" s="17">
        <f t="shared" si="103"/>
        <v>0</v>
      </c>
      <c r="Q207" s="14">
        <f t="shared" ca="1" si="93"/>
        <v>2.9823689899999999</v>
      </c>
      <c r="R207" s="20">
        <f t="shared" si="94"/>
        <v>0</v>
      </c>
      <c r="S207" s="14">
        <f t="shared" si="104"/>
        <v>0</v>
      </c>
      <c r="T207" s="4" t="str">
        <f t="shared" si="105"/>
        <v>J=</v>
      </c>
      <c r="U207" s="29">
        <f t="shared" si="106"/>
        <v>45201</v>
      </c>
      <c r="V207" s="3"/>
      <c r="W207" s="3"/>
      <c r="X207" s="106">
        <f>[2]Plan1!$A277</f>
        <v>45285</v>
      </c>
      <c r="Y207" s="107" t="str">
        <f>[2]Plan1!$C277</f>
        <v>Natal</v>
      </c>
      <c r="Z207" s="94"/>
      <c r="AA207" s="1"/>
      <c r="AB207" s="3"/>
      <c r="AC207" s="92">
        <f t="shared" si="86"/>
        <v>46324</v>
      </c>
      <c r="AD207" s="92">
        <f t="shared" si="88"/>
        <v>46325</v>
      </c>
      <c r="AE207" s="149">
        <f t="shared" si="89"/>
        <v>46323</v>
      </c>
      <c r="AF207" s="92">
        <f t="shared" si="90"/>
        <v>46325</v>
      </c>
      <c r="AG207" s="11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</row>
    <row r="208" spans="1:154" x14ac:dyDescent="0.15">
      <c r="A208" s="88">
        <f t="shared" si="107"/>
        <v>45177</v>
      </c>
      <c r="B208" s="89">
        <f t="shared" ca="1" si="108"/>
        <v>1003.5799050000001</v>
      </c>
      <c r="C208" s="14">
        <f t="shared" si="95"/>
        <v>1000</v>
      </c>
      <c r="D208" s="62">
        <f t="shared" si="96"/>
        <v>45173</v>
      </c>
      <c r="E208" s="60">
        <f ca="1">IF(D208&lt;$B$1,VLOOKUP(D208,[1]DI!$A$4:$B$15000,2,FALSE),0)</f>
        <v>0.13150000000000001</v>
      </c>
      <c r="F208" s="14">
        <f t="shared" ca="1" si="97"/>
        <v>1.0004903700000001</v>
      </c>
      <c r="G208" s="91">
        <f t="shared" ref="G208:G261" ca="1" si="110">ROUND(F207*G207,16)</f>
        <v>1.1042144557726501</v>
      </c>
      <c r="H208" s="91">
        <f t="shared" ca="1" si="98"/>
        <v>1.1009711826042301</v>
      </c>
      <c r="I208" s="14">
        <f t="shared" ca="1" si="109"/>
        <v>1.00294583</v>
      </c>
      <c r="J208" s="13">
        <f t="shared" si="99"/>
        <v>2.69E-2</v>
      </c>
      <c r="K208" s="29">
        <f t="shared" si="100"/>
        <v>45168</v>
      </c>
      <c r="L208" s="2">
        <f t="shared" si="101"/>
        <v>6</v>
      </c>
      <c r="M208" s="17">
        <f t="shared" si="102"/>
        <v>6</v>
      </c>
      <c r="N208" s="12">
        <f t="shared" si="91"/>
        <v>1.000632213</v>
      </c>
      <c r="O208" s="12">
        <f t="shared" ca="1" si="92"/>
        <v>1.003579905</v>
      </c>
      <c r="P208" s="17">
        <f t="shared" si="103"/>
        <v>0</v>
      </c>
      <c r="Q208" s="14">
        <f t="shared" ca="1" si="93"/>
        <v>3.5799050000000001</v>
      </c>
      <c r="R208" s="20">
        <f t="shared" si="94"/>
        <v>0</v>
      </c>
      <c r="S208" s="14">
        <f t="shared" si="104"/>
        <v>0</v>
      </c>
      <c r="T208" s="4" t="str">
        <f t="shared" si="105"/>
        <v>J=</v>
      </c>
      <c r="U208" s="29">
        <f t="shared" si="106"/>
        <v>45201</v>
      </c>
      <c r="V208" s="3"/>
      <c r="W208" s="3"/>
      <c r="X208" s="106">
        <f>[2]Plan1!$A278</f>
        <v>45292</v>
      </c>
      <c r="Y208" s="107" t="str">
        <f>[2]Plan1!$C278</f>
        <v>Confraternização Universal</v>
      </c>
      <c r="Z208" s="94"/>
      <c r="AA208" s="1"/>
      <c r="AB208" s="3"/>
      <c r="AC208" s="92">
        <f t="shared" si="86"/>
        <v>46353</v>
      </c>
      <c r="AD208" s="92">
        <f t="shared" si="88"/>
        <v>46356</v>
      </c>
      <c r="AE208" s="149">
        <f t="shared" si="89"/>
        <v>46354</v>
      </c>
      <c r="AF208" s="92">
        <f t="shared" si="90"/>
        <v>46356</v>
      </c>
      <c r="AG208" s="11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</row>
    <row r="209" spans="1:154" x14ac:dyDescent="0.15">
      <c r="A209" s="88">
        <f t="shared" si="107"/>
        <v>45180</v>
      </c>
      <c r="B209" s="89">
        <f t="shared" ca="1" si="108"/>
        <v>1004.1777970000001</v>
      </c>
      <c r="C209" s="14">
        <f t="shared" si="95"/>
        <v>1000</v>
      </c>
      <c r="D209" s="62">
        <f t="shared" si="96"/>
        <v>45174</v>
      </c>
      <c r="E209" s="60">
        <f ca="1">IF(D209&lt;$B$1,VLOOKUP(D209,[1]DI!$A$4:$B$15000,2,FALSE),0)</f>
        <v>0.13150000000000001</v>
      </c>
      <c r="F209" s="14">
        <f t="shared" ca="1" si="97"/>
        <v>1.0004903700000001</v>
      </c>
      <c r="G209" s="91">
        <f t="shared" ca="1" si="110"/>
        <v>1.10475592941533</v>
      </c>
      <c r="H209" s="91">
        <f t="shared" ca="1" si="98"/>
        <v>1.1009711826042301</v>
      </c>
      <c r="I209" s="14">
        <f t="shared" ca="1" si="109"/>
        <v>1.00343764</v>
      </c>
      <c r="J209" s="13">
        <f t="shared" si="99"/>
        <v>2.69E-2</v>
      </c>
      <c r="K209" s="29">
        <f t="shared" si="100"/>
        <v>45168</v>
      </c>
      <c r="L209" s="2">
        <f t="shared" si="101"/>
        <v>7</v>
      </c>
      <c r="M209" s="17">
        <f t="shared" si="102"/>
        <v>7</v>
      </c>
      <c r="N209" s="12">
        <f t="shared" si="91"/>
        <v>1.0007376210000001</v>
      </c>
      <c r="O209" s="12">
        <f t="shared" ca="1" si="92"/>
        <v>1.0041777970000001</v>
      </c>
      <c r="P209" s="17">
        <f t="shared" si="103"/>
        <v>0</v>
      </c>
      <c r="Q209" s="14">
        <f t="shared" ca="1" si="93"/>
        <v>4.177797</v>
      </c>
      <c r="R209" s="20">
        <f t="shared" si="94"/>
        <v>0</v>
      </c>
      <c r="S209" s="14">
        <f t="shared" si="104"/>
        <v>0</v>
      </c>
      <c r="T209" s="4" t="str">
        <f t="shared" si="105"/>
        <v>J=</v>
      </c>
      <c r="U209" s="29">
        <f t="shared" si="106"/>
        <v>45201</v>
      </c>
      <c r="V209" s="3"/>
      <c r="W209" s="3"/>
      <c r="X209" s="106">
        <f>[2]Plan1!$A279</f>
        <v>45334</v>
      </c>
      <c r="Y209" s="107" t="str">
        <f>[2]Plan1!$C279</f>
        <v>Carnaval</v>
      </c>
      <c r="Z209" s="94"/>
      <c r="AA209" s="1"/>
      <c r="AB209" s="3"/>
      <c r="AC209" s="92">
        <f t="shared" si="86"/>
        <v>46385</v>
      </c>
      <c r="AD209" s="92">
        <f t="shared" si="88"/>
        <v>46386</v>
      </c>
      <c r="AE209" s="149">
        <f t="shared" si="89"/>
        <v>46384</v>
      </c>
      <c r="AF209" s="92">
        <f t="shared" si="90"/>
        <v>46386</v>
      </c>
      <c r="AG209" s="11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</row>
    <row r="210" spans="1:154" x14ac:dyDescent="0.15">
      <c r="A210" s="88">
        <f t="shared" si="107"/>
        <v>45181</v>
      </c>
      <c r="B210" s="89">
        <f t="shared" ca="1" si="108"/>
        <v>1004.77605199</v>
      </c>
      <c r="C210" s="14">
        <f t="shared" si="95"/>
        <v>1000</v>
      </c>
      <c r="D210" s="62">
        <f t="shared" si="96"/>
        <v>45175</v>
      </c>
      <c r="E210" s="60">
        <f ca="1">IF(D210&lt;$B$1,VLOOKUP(D210,[1]DI!$A$4:$B$15000,2,FALSE),0)</f>
        <v>0.13150000000000001</v>
      </c>
      <c r="F210" s="14">
        <f t="shared" ca="1" si="97"/>
        <v>1.0004903700000001</v>
      </c>
      <c r="G210" s="91">
        <f t="shared" ca="1" si="110"/>
        <v>1.1052976685804401</v>
      </c>
      <c r="H210" s="91">
        <f t="shared" ca="1" si="98"/>
        <v>1.1009711826042301</v>
      </c>
      <c r="I210" s="14">
        <f t="shared" ca="1" si="109"/>
        <v>1.0039297</v>
      </c>
      <c r="J210" s="13">
        <f t="shared" si="99"/>
        <v>2.69E-2</v>
      </c>
      <c r="K210" s="29">
        <f t="shared" si="100"/>
        <v>45168</v>
      </c>
      <c r="L210" s="2">
        <f t="shared" si="101"/>
        <v>8</v>
      </c>
      <c r="M210" s="17">
        <f t="shared" si="102"/>
        <v>8</v>
      </c>
      <c r="N210" s="12">
        <f t="shared" si="91"/>
        <v>1.000843039</v>
      </c>
      <c r="O210" s="12">
        <f t="shared" ca="1" si="92"/>
        <v>1.004776052</v>
      </c>
      <c r="P210" s="17">
        <f t="shared" si="103"/>
        <v>0</v>
      </c>
      <c r="Q210" s="14">
        <f t="shared" ca="1" si="93"/>
        <v>4.77605199</v>
      </c>
      <c r="R210" s="20">
        <f t="shared" si="94"/>
        <v>0</v>
      </c>
      <c r="S210" s="14">
        <f t="shared" si="104"/>
        <v>0</v>
      </c>
      <c r="T210" s="4" t="str">
        <f t="shared" si="105"/>
        <v>J=</v>
      </c>
      <c r="U210" s="29">
        <f t="shared" si="106"/>
        <v>45201</v>
      </c>
      <c r="V210" s="3"/>
      <c r="W210" s="3"/>
      <c r="X210" s="106">
        <f>[2]Plan1!$A280</f>
        <v>45335</v>
      </c>
      <c r="Y210" s="107" t="str">
        <f>[2]Plan1!$C280</f>
        <v>Carnaval</v>
      </c>
      <c r="Z210" s="93"/>
      <c r="AA210" s="1"/>
      <c r="AB210" s="3"/>
      <c r="AC210" s="92">
        <f t="shared" si="86"/>
        <v>46416</v>
      </c>
      <c r="AD210" s="92">
        <f t="shared" si="88"/>
        <v>46417</v>
      </c>
      <c r="AE210" s="149">
        <f t="shared" si="89"/>
        <v>46415</v>
      </c>
      <c r="AF210" s="92">
        <f t="shared" si="90"/>
        <v>46419</v>
      </c>
      <c r="AG210" s="11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</row>
    <row r="211" spans="1:154" x14ac:dyDescent="0.15">
      <c r="A211" s="88">
        <f t="shared" si="107"/>
        <v>45182</v>
      </c>
      <c r="B211" s="89">
        <f t="shared" ca="1" si="108"/>
        <v>1005.3746630000001</v>
      </c>
      <c r="C211" s="14">
        <f t="shared" si="95"/>
        <v>1000</v>
      </c>
      <c r="D211" s="62">
        <f t="shared" si="96"/>
        <v>45177</v>
      </c>
      <c r="E211" s="60">
        <f ca="1">IF(D211&lt;$B$1,VLOOKUP(D211,[1]DI!$A$4:$B$15000,2,FALSE),0)</f>
        <v>0.13150000000000001</v>
      </c>
      <c r="F211" s="14">
        <f t="shared" ca="1" si="97"/>
        <v>1.0004903700000001</v>
      </c>
      <c r="G211" s="91">
        <f t="shared" ca="1" si="110"/>
        <v>1.1058396733981799</v>
      </c>
      <c r="H211" s="91">
        <f t="shared" ca="1" si="98"/>
        <v>1.1009711826042301</v>
      </c>
      <c r="I211" s="14">
        <f t="shared" ca="1" si="109"/>
        <v>1.0044219999999999</v>
      </c>
      <c r="J211" s="13">
        <f t="shared" si="99"/>
        <v>2.69E-2</v>
      </c>
      <c r="K211" s="29">
        <f t="shared" si="100"/>
        <v>45168</v>
      </c>
      <c r="L211" s="2">
        <f t="shared" si="101"/>
        <v>9</v>
      </c>
      <c r="M211" s="17">
        <f t="shared" si="102"/>
        <v>9</v>
      </c>
      <c r="N211" s="12">
        <f t="shared" si="91"/>
        <v>1.0009484689999999</v>
      </c>
      <c r="O211" s="12">
        <f t="shared" ca="1" si="92"/>
        <v>1.005374663</v>
      </c>
      <c r="P211" s="17">
        <f t="shared" si="103"/>
        <v>0</v>
      </c>
      <c r="Q211" s="14">
        <f t="shared" ca="1" si="93"/>
        <v>5.374663</v>
      </c>
      <c r="R211" s="20">
        <f t="shared" si="94"/>
        <v>0</v>
      </c>
      <c r="S211" s="14">
        <f t="shared" si="104"/>
        <v>0</v>
      </c>
      <c r="T211" s="4" t="str">
        <f t="shared" si="105"/>
        <v>J=</v>
      </c>
      <c r="U211" s="29">
        <f t="shared" si="106"/>
        <v>45201</v>
      </c>
      <c r="V211" s="3"/>
      <c r="W211" s="3"/>
      <c r="X211" s="106">
        <f>[2]Plan1!$A281</f>
        <v>45380</v>
      </c>
      <c r="Y211" s="107" t="str">
        <f>[2]Plan1!$C281</f>
        <v>Paixão de Cristo</v>
      </c>
      <c r="Z211" s="93"/>
      <c r="AA211" s="1"/>
      <c r="AB211" s="3"/>
      <c r="AC211" s="92">
        <f t="shared" si="86"/>
        <v>46447</v>
      </c>
      <c r="AD211" s="92">
        <f t="shared" si="88"/>
        <v>46448</v>
      </c>
      <c r="AE211" s="149">
        <f t="shared" si="89"/>
        <v>46446</v>
      </c>
      <c r="AF211" s="92">
        <f t="shared" si="90"/>
        <v>46448</v>
      </c>
      <c r="AG211" s="11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</row>
    <row r="212" spans="1:154" x14ac:dyDescent="0.15">
      <c r="A212" s="88">
        <f t="shared" si="107"/>
        <v>45183</v>
      </c>
      <c r="B212" s="89">
        <f t="shared" ca="1" si="108"/>
        <v>1005.97361899</v>
      </c>
      <c r="C212" s="14">
        <f t="shared" si="95"/>
        <v>1000</v>
      </c>
      <c r="D212" s="62">
        <f t="shared" si="96"/>
        <v>45180</v>
      </c>
      <c r="E212" s="60">
        <f ca="1">IF(D212&lt;$B$1,VLOOKUP(D212,[1]DI!$A$4:$B$15000,2,FALSE),0)</f>
        <v>0.13150000000000001</v>
      </c>
      <c r="F212" s="14">
        <f t="shared" ca="1" si="97"/>
        <v>1.0004903700000001</v>
      </c>
      <c r="G212" s="91">
        <f t="shared" ca="1" si="110"/>
        <v>1.1063819439988201</v>
      </c>
      <c r="H212" s="91">
        <f t="shared" ca="1" si="98"/>
        <v>1.1009711826042301</v>
      </c>
      <c r="I212" s="14">
        <f t="shared" ca="1" si="109"/>
        <v>1.00491453</v>
      </c>
      <c r="J212" s="13">
        <f t="shared" si="99"/>
        <v>2.69E-2</v>
      </c>
      <c r="K212" s="29">
        <f t="shared" si="100"/>
        <v>45168</v>
      </c>
      <c r="L212" s="2">
        <f t="shared" si="101"/>
        <v>10</v>
      </c>
      <c r="M212" s="17">
        <f t="shared" si="102"/>
        <v>10</v>
      </c>
      <c r="N212" s="12">
        <f t="shared" si="91"/>
        <v>1.00105391</v>
      </c>
      <c r="O212" s="12">
        <f t="shared" ca="1" si="92"/>
        <v>1.0059736189999999</v>
      </c>
      <c r="P212" s="17">
        <f t="shared" si="103"/>
        <v>0</v>
      </c>
      <c r="Q212" s="14">
        <f t="shared" ca="1" si="93"/>
        <v>5.9736189900000003</v>
      </c>
      <c r="R212" s="20">
        <f t="shared" si="94"/>
        <v>0</v>
      </c>
      <c r="S212" s="14">
        <f t="shared" si="104"/>
        <v>0</v>
      </c>
      <c r="T212" s="4" t="str">
        <f t="shared" si="105"/>
        <v>J=</v>
      </c>
      <c r="U212" s="29">
        <f t="shared" si="106"/>
        <v>45201</v>
      </c>
      <c r="V212" s="3"/>
      <c r="W212" s="3"/>
      <c r="X212" s="106">
        <f>[2]Plan1!$A282</f>
        <v>45403</v>
      </c>
      <c r="Y212" s="107" t="str">
        <f>[2]Plan1!$C282</f>
        <v>Tiradentes</v>
      </c>
      <c r="Z212" s="94"/>
      <c r="AA212" s="1"/>
      <c r="AB212" s="3"/>
      <c r="AC212" s="92">
        <f t="shared" si="86"/>
        <v>46475</v>
      </c>
      <c r="AD212" s="92">
        <f t="shared" si="88"/>
        <v>46476</v>
      </c>
      <c r="AE212" s="149">
        <f t="shared" si="89"/>
        <v>46474</v>
      </c>
      <c r="AF212" s="92">
        <f t="shared" si="90"/>
        <v>46476</v>
      </c>
      <c r="AG212" s="11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</row>
    <row r="213" spans="1:154" x14ac:dyDescent="0.15">
      <c r="A213" s="88">
        <f t="shared" si="107"/>
        <v>45184</v>
      </c>
      <c r="B213" s="89">
        <f t="shared" ca="1" si="108"/>
        <v>1006.57294099</v>
      </c>
      <c r="C213" s="14">
        <f t="shared" si="95"/>
        <v>1000</v>
      </c>
      <c r="D213" s="62">
        <f t="shared" si="96"/>
        <v>45181</v>
      </c>
      <c r="E213" s="60">
        <f ca="1">IF(D213&lt;$B$1,VLOOKUP(D213,[1]DI!$A$4:$B$15000,2,FALSE),0)</f>
        <v>0.13150000000000001</v>
      </c>
      <c r="F213" s="14">
        <f t="shared" ca="1" si="97"/>
        <v>1.0004903700000001</v>
      </c>
      <c r="G213" s="91">
        <f t="shared" ca="1" si="110"/>
        <v>1.1069244805127001</v>
      </c>
      <c r="H213" s="91">
        <f t="shared" ca="1" si="98"/>
        <v>1.1009711826042301</v>
      </c>
      <c r="I213" s="14">
        <f t="shared" ca="1" si="109"/>
        <v>1.0054073100000001</v>
      </c>
      <c r="J213" s="13">
        <f t="shared" si="99"/>
        <v>2.69E-2</v>
      </c>
      <c r="K213" s="29">
        <f t="shared" si="100"/>
        <v>45168</v>
      </c>
      <c r="L213" s="2">
        <f t="shared" si="101"/>
        <v>11</v>
      </c>
      <c r="M213" s="17">
        <f t="shared" si="102"/>
        <v>11</v>
      </c>
      <c r="N213" s="12">
        <f t="shared" si="91"/>
        <v>1.0011593620000001</v>
      </c>
      <c r="O213" s="12">
        <f t="shared" ca="1" si="92"/>
        <v>1.0065729409999999</v>
      </c>
      <c r="P213" s="17">
        <f t="shared" si="103"/>
        <v>0</v>
      </c>
      <c r="Q213" s="14">
        <f t="shared" ca="1" si="93"/>
        <v>6.5729409900000002</v>
      </c>
      <c r="R213" s="20">
        <f t="shared" si="94"/>
        <v>0</v>
      </c>
      <c r="S213" s="14">
        <f t="shared" si="104"/>
        <v>0</v>
      </c>
      <c r="T213" s="4" t="str">
        <f t="shared" si="105"/>
        <v>J=</v>
      </c>
      <c r="U213" s="29">
        <f t="shared" si="106"/>
        <v>45201</v>
      </c>
      <c r="V213" s="3"/>
      <c r="W213" s="3"/>
      <c r="X213" s="106">
        <f>[2]Plan1!$A283</f>
        <v>45413</v>
      </c>
      <c r="Y213" s="107" t="str">
        <f>[2]Plan1!$C283</f>
        <v>Dia do Trabalho</v>
      </c>
      <c r="Z213" s="94"/>
      <c r="AA213" s="1"/>
      <c r="AB213" s="3"/>
      <c r="AC213" s="92">
        <f t="shared" si="86"/>
        <v>46506</v>
      </c>
      <c r="AD213" s="92">
        <f t="shared" si="88"/>
        <v>46507</v>
      </c>
      <c r="AE213" s="149">
        <f t="shared" si="89"/>
        <v>46505</v>
      </c>
      <c r="AF213" s="92">
        <f t="shared" si="90"/>
        <v>46507</v>
      </c>
      <c r="AG213" s="11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</row>
    <row r="214" spans="1:154" x14ac:dyDescent="0.15">
      <c r="A214" s="88">
        <f t="shared" si="107"/>
        <v>45187</v>
      </c>
      <c r="B214" s="89">
        <f t="shared" ca="1" si="108"/>
        <v>1007.172629</v>
      </c>
      <c r="C214" s="14">
        <f t="shared" si="95"/>
        <v>1000</v>
      </c>
      <c r="D214" s="62">
        <f t="shared" si="96"/>
        <v>45182</v>
      </c>
      <c r="E214" s="60">
        <f ca="1">IF(D214&lt;$B$1,VLOOKUP(D214,[1]DI!$A$4:$B$15000,2,FALSE),0)</f>
        <v>0.13150000000000001</v>
      </c>
      <c r="F214" s="14">
        <f t="shared" ca="1" si="97"/>
        <v>1.0004903700000001</v>
      </c>
      <c r="G214" s="91">
        <f t="shared" ca="1" si="110"/>
        <v>1.1074672830702099</v>
      </c>
      <c r="H214" s="91">
        <f t="shared" ca="1" si="98"/>
        <v>1.1009711826042301</v>
      </c>
      <c r="I214" s="14">
        <f t="shared" ca="1" si="109"/>
        <v>1.0059003399999999</v>
      </c>
      <c r="J214" s="13">
        <f t="shared" si="99"/>
        <v>2.69E-2</v>
      </c>
      <c r="K214" s="29">
        <f t="shared" si="100"/>
        <v>45168</v>
      </c>
      <c r="L214" s="2">
        <f t="shared" si="101"/>
        <v>12</v>
      </c>
      <c r="M214" s="17">
        <f t="shared" si="102"/>
        <v>12</v>
      </c>
      <c r="N214" s="12">
        <f t="shared" si="91"/>
        <v>1.0012648260000001</v>
      </c>
      <c r="O214" s="12">
        <f t="shared" ca="1" si="92"/>
        <v>1.007172629</v>
      </c>
      <c r="P214" s="17">
        <f t="shared" si="103"/>
        <v>0</v>
      </c>
      <c r="Q214" s="14">
        <f t="shared" ca="1" si="93"/>
        <v>7.1726289999999997</v>
      </c>
      <c r="R214" s="20">
        <f t="shared" si="94"/>
        <v>0</v>
      </c>
      <c r="S214" s="14">
        <f t="shared" si="104"/>
        <v>0</v>
      </c>
      <c r="T214" s="4" t="str">
        <f t="shared" si="105"/>
        <v>J=</v>
      </c>
      <c r="U214" s="29">
        <f t="shared" si="106"/>
        <v>45201</v>
      </c>
      <c r="V214" s="3"/>
      <c r="W214" s="3"/>
      <c r="X214" s="106">
        <f>[2]Plan1!$A284</f>
        <v>45442</v>
      </c>
      <c r="Y214" s="107" t="str">
        <f>[2]Plan1!$C284</f>
        <v>Corpus Christi</v>
      </c>
      <c r="Z214" s="94"/>
      <c r="AA214" s="1"/>
      <c r="AB214" s="3"/>
      <c r="AC214" s="92">
        <f t="shared" si="86"/>
        <v>46535</v>
      </c>
      <c r="AD214" s="92">
        <f t="shared" si="88"/>
        <v>46537</v>
      </c>
      <c r="AE214" s="149">
        <f t="shared" si="89"/>
        <v>46535</v>
      </c>
      <c r="AF214" s="92">
        <f t="shared" si="90"/>
        <v>46538</v>
      </c>
      <c r="AG214" s="11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</row>
    <row r="215" spans="1:154" x14ac:dyDescent="0.15">
      <c r="A215" s="88">
        <f t="shared" si="107"/>
        <v>45188</v>
      </c>
      <c r="B215" s="89">
        <f t="shared" ca="1" si="108"/>
        <v>1007.77266099</v>
      </c>
      <c r="C215" s="14">
        <f t="shared" si="95"/>
        <v>1000</v>
      </c>
      <c r="D215" s="62">
        <f t="shared" si="96"/>
        <v>45183</v>
      </c>
      <c r="E215" s="60">
        <f ca="1">IF(D215&lt;$B$1,VLOOKUP(D215,[1]DI!$A$4:$B$15000,2,FALSE),0)</f>
        <v>0.13150000000000001</v>
      </c>
      <c r="F215" s="14">
        <f t="shared" ca="1" si="97"/>
        <v>1.0004903700000001</v>
      </c>
      <c r="G215" s="91">
        <f t="shared" ca="1" si="110"/>
        <v>1.1080103518018101</v>
      </c>
      <c r="H215" s="91">
        <f t="shared" ca="1" si="98"/>
        <v>1.1009711826042301</v>
      </c>
      <c r="I215" s="14">
        <f t="shared" ca="1" si="109"/>
        <v>1.0063936</v>
      </c>
      <c r="J215" s="13">
        <f t="shared" si="99"/>
        <v>2.69E-2</v>
      </c>
      <c r="K215" s="29">
        <f t="shared" si="100"/>
        <v>45168</v>
      </c>
      <c r="L215" s="2">
        <f t="shared" si="101"/>
        <v>13</v>
      </c>
      <c r="M215" s="17">
        <f t="shared" si="102"/>
        <v>13</v>
      </c>
      <c r="N215" s="12">
        <f t="shared" si="91"/>
        <v>1.0013703</v>
      </c>
      <c r="O215" s="12">
        <f t="shared" ca="1" si="92"/>
        <v>1.007772661</v>
      </c>
      <c r="P215" s="17">
        <f t="shared" si="103"/>
        <v>0</v>
      </c>
      <c r="Q215" s="14">
        <f t="shared" ca="1" si="93"/>
        <v>7.7726609900000003</v>
      </c>
      <c r="R215" s="20">
        <f t="shared" si="94"/>
        <v>0</v>
      </c>
      <c r="S215" s="14">
        <f t="shared" si="104"/>
        <v>0</v>
      </c>
      <c r="T215" s="4" t="str">
        <f t="shared" si="105"/>
        <v>J=</v>
      </c>
      <c r="U215" s="29">
        <f t="shared" si="106"/>
        <v>45201</v>
      </c>
      <c r="V215" s="3"/>
      <c r="W215" s="3"/>
      <c r="X215" s="106">
        <f>[2]Plan1!$A285</f>
        <v>45542</v>
      </c>
      <c r="Y215" s="107" t="str">
        <f>[2]Plan1!$C285</f>
        <v>Independência do Brasil</v>
      </c>
      <c r="Z215" s="94"/>
      <c r="AA215" s="1"/>
      <c r="AB215" s="3"/>
      <c r="AC215" s="92">
        <f t="shared" si="86"/>
        <v>46567</v>
      </c>
      <c r="AD215" s="92">
        <f t="shared" si="88"/>
        <v>46568</v>
      </c>
      <c r="AE215" s="149">
        <f t="shared" si="89"/>
        <v>46566</v>
      </c>
      <c r="AF215" s="92">
        <f t="shared" si="90"/>
        <v>46568</v>
      </c>
      <c r="AG215" s="11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</row>
    <row r="216" spans="1:154" x14ac:dyDescent="0.15">
      <c r="A216" s="88">
        <f t="shared" si="107"/>
        <v>45189</v>
      </c>
      <c r="B216" s="89">
        <f t="shared" ca="1" si="108"/>
        <v>1008.37305899</v>
      </c>
      <c r="C216" s="14">
        <f t="shared" si="95"/>
        <v>1000</v>
      </c>
      <c r="D216" s="62">
        <f t="shared" si="96"/>
        <v>45184</v>
      </c>
      <c r="E216" s="60">
        <f ca="1">IF(D216&lt;$B$1,VLOOKUP(D216,[1]DI!$A$4:$B$15000,2,FALSE),0)</f>
        <v>0.13150000000000001</v>
      </c>
      <c r="F216" s="14">
        <f t="shared" ca="1" si="97"/>
        <v>1.0004903700000001</v>
      </c>
      <c r="G216" s="91">
        <f t="shared" ca="1" si="110"/>
        <v>1.1085536868380199</v>
      </c>
      <c r="H216" s="91">
        <f t="shared" ca="1" si="98"/>
        <v>1.1009711826042301</v>
      </c>
      <c r="I216" s="14">
        <f t="shared" ca="1" si="109"/>
        <v>1.0068871100000001</v>
      </c>
      <c r="J216" s="13">
        <f t="shared" si="99"/>
        <v>2.69E-2</v>
      </c>
      <c r="K216" s="29">
        <f t="shared" si="100"/>
        <v>45168</v>
      </c>
      <c r="L216" s="2">
        <f t="shared" si="101"/>
        <v>14</v>
      </c>
      <c r="M216" s="17">
        <f t="shared" si="102"/>
        <v>14</v>
      </c>
      <c r="N216" s="12">
        <f t="shared" si="91"/>
        <v>1.001475785</v>
      </c>
      <c r="O216" s="12">
        <f t="shared" ca="1" si="92"/>
        <v>1.008373059</v>
      </c>
      <c r="P216" s="17">
        <f t="shared" si="103"/>
        <v>0</v>
      </c>
      <c r="Q216" s="14">
        <f t="shared" ca="1" si="93"/>
        <v>8.3730589900000005</v>
      </c>
      <c r="R216" s="20">
        <f t="shared" si="94"/>
        <v>0</v>
      </c>
      <c r="S216" s="14">
        <f t="shared" si="104"/>
        <v>0</v>
      </c>
      <c r="T216" s="4" t="str">
        <f t="shared" si="105"/>
        <v>J=</v>
      </c>
      <c r="U216" s="29">
        <f t="shared" si="106"/>
        <v>45201</v>
      </c>
      <c r="V216" s="3"/>
      <c r="W216" s="3"/>
      <c r="X216" s="106">
        <f>[2]Plan1!$A286</f>
        <v>45577</v>
      </c>
      <c r="Y216" s="107" t="str">
        <f>[2]Plan1!$C286</f>
        <v>Nossa Sr.a Aparecida - Padroeira do Brasil</v>
      </c>
      <c r="Z216" s="94"/>
      <c r="AA216" s="1"/>
      <c r="AB216" s="3"/>
      <c r="AC216" s="92">
        <f t="shared" si="86"/>
        <v>46597</v>
      </c>
      <c r="AD216" s="92">
        <f t="shared" si="88"/>
        <v>46598</v>
      </c>
      <c r="AE216" s="149">
        <f t="shared" si="89"/>
        <v>46596</v>
      </c>
      <c r="AF216" s="92">
        <f t="shared" si="90"/>
        <v>46598</v>
      </c>
      <c r="AG216" s="11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</row>
    <row r="217" spans="1:154" x14ac:dyDescent="0.15">
      <c r="A217" s="88">
        <f t="shared" si="107"/>
        <v>45190</v>
      </c>
      <c r="B217" s="89">
        <f t="shared" ca="1" si="108"/>
        <v>1008.97380299</v>
      </c>
      <c r="C217" s="14">
        <f t="shared" si="95"/>
        <v>1000</v>
      </c>
      <c r="D217" s="62">
        <f t="shared" si="96"/>
        <v>45187</v>
      </c>
      <c r="E217" s="60">
        <f ca="1">IF(D217&lt;$B$1,VLOOKUP(D217,[1]DI!$A$4:$B$15000,2,FALSE),0)</f>
        <v>0.13150000000000001</v>
      </c>
      <c r="F217" s="14">
        <f t="shared" ca="1" si="97"/>
        <v>1.0004903700000001</v>
      </c>
      <c r="G217" s="91">
        <f t="shared" ca="1" si="110"/>
        <v>1.1090972883094301</v>
      </c>
      <c r="H217" s="91">
        <f t="shared" ca="1" si="98"/>
        <v>1.1009711826042301</v>
      </c>
      <c r="I217" s="14">
        <f t="shared" ca="1" si="109"/>
        <v>1.0073808500000001</v>
      </c>
      <c r="J217" s="13">
        <f t="shared" si="99"/>
        <v>2.69E-2</v>
      </c>
      <c r="K217" s="29">
        <f t="shared" si="100"/>
        <v>45168</v>
      </c>
      <c r="L217" s="2">
        <f t="shared" si="101"/>
        <v>15</v>
      </c>
      <c r="M217" s="17">
        <f t="shared" si="102"/>
        <v>15</v>
      </c>
      <c r="N217" s="12">
        <f t="shared" si="91"/>
        <v>1.0015812820000001</v>
      </c>
      <c r="O217" s="12">
        <f t="shared" ca="1" si="92"/>
        <v>1.0089738029999999</v>
      </c>
      <c r="P217" s="17">
        <f t="shared" si="103"/>
        <v>0</v>
      </c>
      <c r="Q217" s="14">
        <f t="shared" ca="1" si="93"/>
        <v>8.9738029899999994</v>
      </c>
      <c r="R217" s="20">
        <f t="shared" si="94"/>
        <v>0</v>
      </c>
      <c r="S217" s="14">
        <f t="shared" si="104"/>
        <v>0</v>
      </c>
      <c r="T217" s="4" t="str">
        <f t="shared" si="105"/>
        <v>J=</v>
      </c>
      <c r="U217" s="29">
        <f t="shared" si="106"/>
        <v>45201</v>
      </c>
      <c r="V217" s="3"/>
      <c r="W217" s="3"/>
      <c r="X217" s="106">
        <f>[2]Plan1!$A287</f>
        <v>45598</v>
      </c>
      <c r="Y217" s="107" t="str">
        <f>[2]Plan1!$C287</f>
        <v>Finados</v>
      </c>
      <c r="Z217" s="94"/>
      <c r="AA217" s="1"/>
      <c r="AB217" s="3"/>
      <c r="AC217" s="92">
        <f t="shared" si="86"/>
        <v>46626</v>
      </c>
      <c r="AD217" s="92">
        <f t="shared" si="88"/>
        <v>46629</v>
      </c>
      <c r="AE217" s="149">
        <f t="shared" si="89"/>
        <v>46627</v>
      </c>
      <c r="AF217" s="92">
        <f t="shared" si="90"/>
        <v>46629</v>
      </c>
      <c r="AG217" s="11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</row>
    <row r="218" spans="1:154" x14ac:dyDescent="0.15">
      <c r="A218" s="88">
        <f t="shared" si="107"/>
        <v>45191</v>
      </c>
      <c r="B218" s="89">
        <f t="shared" ca="1" si="108"/>
        <v>1009.574913</v>
      </c>
      <c r="C218" s="14">
        <f t="shared" si="95"/>
        <v>1000</v>
      </c>
      <c r="D218" s="62">
        <f t="shared" si="96"/>
        <v>45188</v>
      </c>
      <c r="E218" s="60">
        <f ca="1">IF(D218&lt;$B$1,VLOOKUP(D218,[1]DI!$A$4:$B$15000,2,FALSE),0)</f>
        <v>0.13150000000000001</v>
      </c>
      <c r="F218" s="14">
        <f t="shared" ca="1" si="97"/>
        <v>1.0004903700000001</v>
      </c>
      <c r="G218" s="91">
        <f t="shared" ca="1" si="110"/>
        <v>1.1096411563466999</v>
      </c>
      <c r="H218" s="91">
        <f t="shared" ca="1" si="98"/>
        <v>1.1009711826042301</v>
      </c>
      <c r="I218" s="14">
        <f t="shared" ca="1" si="109"/>
        <v>1.0078748399999999</v>
      </c>
      <c r="J218" s="13">
        <f t="shared" si="99"/>
        <v>2.69E-2</v>
      </c>
      <c r="K218" s="29">
        <f t="shared" si="100"/>
        <v>45168</v>
      </c>
      <c r="L218" s="2">
        <f t="shared" si="101"/>
        <v>16</v>
      </c>
      <c r="M218" s="17">
        <f t="shared" si="102"/>
        <v>16</v>
      </c>
      <c r="N218" s="12">
        <f t="shared" si="91"/>
        <v>1.0016867899999999</v>
      </c>
      <c r="O218" s="12">
        <f t="shared" ca="1" si="92"/>
        <v>1.009574913</v>
      </c>
      <c r="P218" s="17">
        <f t="shared" si="103"/>
        <v>0</v>
      </c>
      <c r="Q218" s="14">
        <f t="shared" ca="1" si="93"/>
        <v>9.5749130000000005</v>
      </c>
      <c r="R218" s="20">
        <f t="shared" si="94"/>
        <v>0</v>
      </c>
      <c r="S218" s="14">
        <f t="shared" si="104"/>
        <v>0</v>
      </c>
      <c r="T218" s="4" t="str">
        <f t="shared" si="105"/>
        <v>J=</v>
      </c>
      <c r="U218" s="29">
        <f t="shared" si="106"/>
        <v>45201</v>
      </c>
      <c r="V218" s="3"/>
      <c r="W218" s="3"/>
      <c r="X218" s="106">
        <f>[2]Plan1!$A288</f>
        <v>45611</v>
      </c>
      <c r="Y218" s="107" t="str">
        <f>[2]Plan1!$C288</f>
        <v>Proclamação da República</v>
      </c>
      <c r="Z218" s="94"/>
      <c r="AA218" s="1"/>
      <c r="AB218" s="3"/>
      <c r="AC218" s="92">
        <f t="shared" si="86"/>
        <v>46659</v>
      </c>
      <c r="AD218" s="92">
        <f t="shared" si="88"/>
        <v>46660</v>
      </c>
      <c r="AE218" s="149">
        <f t="shared" si="89"/>
        <v>46658</v>
      </c>
      <c r="AF218" s="92">
        <f t="shared" si="90"/>
        <v>46660</v>
      </c>
      <c r="AG218" s="11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</row>
    <row r="219" spans="1:154" x14ac:dyDescent="0.15">
      <c r="A219" s="88">
        <f t="shared" si="107"/>
        <v>45194</v>
      </c>
      <c r="B219" s="89">
        <f t="shared" ca="1" si="108"/>
        <v>1010.17637799</v>
      </c>
      <c r="C219" s="14">
        <f t="shared" si="95"/>
        <v>1000</v>
      </c>
      <c r="D219" s="62">
        <f t="shared" si="96"/>
        <v>45189</v>
      </c>
      <c r="E219" s="60">
        <f ca="1">IF(D219&lt;$B$1,VLOOKUP(D219,[1]DI!$A$4:$B$15000,2,FALSE),0)</f>
        <v>0.13150000000000001</v>
      </c>
      <c r="F219" s="14">
        <f t="shared" ca="1" si="97"/>
        <v>1.0004903700000001</v>
      </c>
      <c r="G219" s="91">
        <f t="shared" ca="1" si="110"/>
        <v>1.1101852910805401</v>
      </c>
      <c r="H219" s="91">
        <f t="shared" ca="1" si="98"/>
        <v>1.1009711826042301</v>
      </c>
      <c r="I219" s="14">
        <f t="shared" ca="1" si="109"/>
        <v>1.0083690700000001</v>
      </c>
      <c r="J219" s="13">
        <f t="shared" si="99"/>
        <v>2.69E-2</v>
      </c>
      <c r="K219" s="29">
        <f t="shared" si="100"/>
        <v>45168</v>
      </c>
      <c r="L219" s="2">
        <f t="shared" si="101"/>
        <v>17</v>
      </c>
      <c r="M219" s="17">
        <f t="shared" si="102"/>
        <v>17</v>
      </c>
      <c r="N219" s="12">
        <f t="shared" si="91"/>
        <v>1.001792308</v>
      </c>
      <c r="O219" s="12">
        <f t="shared" ca="1" si="92"/>
        <v>1.0101763779999999</v>
      </c>
      <c r="P219" s="17">
        <f t="shared" si="103"/>
        <v>0</v>
      </c>
      <c r="Q219" s="14">
        <f t="shared" ca="1" si="93"/>
        <v>10.176377990000001</v>
      </c>
      <c r="R219" s="20">
        <f t="shared" si="94"/>
        <v>0</v>
      </c>
      <c r="S219" s="14">
        <f t="shared" si="104"/>
        <v>0</v>
      </c>
      <c r="T219" s="4" t="str">
        <f t="shared" si="105"/>
        <v>J=</v>
      </c>
      <c r="U219" s="29">
        <f t="shared" si="106"/>
        <v>45201</v>
      </c>
      <c r="V219" s="3"/>
      <c r="W219" s="3"/>
      <c r="X219" s="106">
        <f>[2]Plan1!$A289</f>
        <v>45616</v>
      </c>
      <c r="Y219" s="107" t="str">
        <f>[2]Plan1!$C289</f>
        <v>Dia Nacional de Zumbi e da Consciência Negra</v>
      </c>
      <c r="Z219" s="94"/>
      <c r="AA219" s="1"/>
      <c r="AB219" s="3"/>
      <c r="AC219" s="92">
        <f t="shared" si="86"/>
        <v>46689</v>
      </c>
      <c r="AD219" s="92">
        <f t="shared" si="88"/>
        <v>46690</v>
      </c>
      <c r="AE219" s="149">
        <f t="shared" si="89"/>
        <v>46688</v>
      </c>
      <c r="AF219" s="92">
        <f t="shared" si="90"/>
        <v>46692</v>
      </c>
      <c r="AG219" s="11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</row>
    <row r="220" spans="1:154" x14ac:dyDescent="0.15">
      <c r="A220" s="88">
        <f t="shared" si="107"/>
        <v>45195</v>
      </c>
      <c r="B220" s="89">
        <f t="shared" ca="1" si="108"/>
        <v>1010.7782099999999</v>
      </c>
      <c r="C220" s="14">
        <f t="shared" si="95"/>
        <v>1000</v>
      </c>
      <c r="D220" s="62">
        <f t="shared" si="96"/>
        <v>45190</v>
      </c>
      <c r="E220" s="60">
        <f ca="1">IF(D220&lt;$B$1,VLOOKUP(D220,[1]DI!$A$4:$B$15000,2,FALSE),0)</f>
        <v>0.1265</v>
      </c>
      <c r="F220" s="14">
        <f t="shared" ca="1" si="97"/>
        <v>1.0004727899999999</v>
      </c>
      <c r="G220" s="91">
        <f t="shared" ca="1" si="110"/>
        <v>1.11072969264173</v>
      </c>
      <c r="H220" s="91">
        <f t="shared" ca="1" si="98"/>
        <v>1.1009711826042301</v>
      </c>
      <c r="I220" s="14">
        <f t="shared" ca="1" si="109"/>
        <v>1.0088635500000001</v>
      </c>
      <c r="J220" s="13">
        <f t="shared" si="99"/>
        <v>2.69E-2</v>
      </c>
      <c r="K220" s="29">
        <f t="shared" si="100"/>
        <v>45168</v>
      </c>
      <c r="L220" s="2">
        <f t="shared" si="101"/>
        <v>18</v>
      </c>
      <c r="M220" s="17">
        <f t="shared" si="102"/>
        <v>18</v>
      </c>
      <c r="N220" s="12">
        <f t="shared" si="91"/>
        <v>1.0018978380000001</v>
      </c>
      <c r="O220" s="12">
        <f t="shared" ca="1" si="92"/>
        <v>1.01077821</v>
      </c>
      <c r="P220" s="17">
        <f t="shared" si="103"/>
        <v>0</v>
      </c>
      <c r="Q220" s="14">
        <f t="shared" ca="1" si="93"/>
        <v>10.77821</v>
      </c>
      <c r="R220" s="20">
        <f t="shared" si="94"/>
        <v>0</v>
      </c>
      <c r="S220" s="14">
        <f t="shared" si="104"/>
        <v>0</v>
      </c>
      <c r="T220" s="4" t="str">
        <f t="shared" si="105"/>
        <v>J=</v>
      </c>
      <c r="U220" s="29">
        <f t="shared" si="106"/>
        <v>45201</v>
      </c>
      <c r="V220" s="3"/>
      <c r="W220" s="3"/>
      <c r="X220" s="106">
        <f>[2]Plan1!$A290</f>
        <v>45651</v>
      </c>
      <c r="Y220" s="107" t="str">
        <f>[2]Plan1!$C290</f>
        <v>Natal</v>
      </c>
      <c r="Z220" s="94"/>
      <c r="AA220" s="1"/>
      <c r="AB220" s="3"/>
      <c r="AC220" s="92">
        <f t="shared" si="86"/>
        <v>46720</v>
      </c>
      <c r="AD220" s="92">
        <f t="shared" si="88"/>
        <v>46721</v>
      </c>
      <c r="AE220" s="149">
        <f t="shared" si="89"/>
        <v>46719</v>
      </c>
      <c r="AF220" s="92">
        <f t="shared" si="90"/>
        <v>46721</v>
      </c>
      <c r="AG220" s="11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</row>
    <row r="221" spans="1:154" x14ac:dyDescent="0.15">
      <c r="A221" s="88">
        <f t="shared" si="107"/>
        <v>45196</v>
      </c>
      <c r="B221" s="89">
        <f t="shared" ca="1" si="108"/>
        <v>1011.362622</v>
      </c>
      <c r="C221" s="14">
        <f t="shared" si="95"/>
        <v>1000</v>
      </c>
      <c r="D221" s="62">
        <f t="shared" si="96"/>
        <v>45191</v>
      </c>
      <c r="E221" s="60">
        <f ca="1">IF(D221&lt;$B$1,VLOOKUP(D221,[1]DI!$A$4:$B$15000,2,FALSE),0)</f>
        <v>0.1265</v>
      </c>
      <c r="F221" s="14">
        <f t="shared" ca="1" si="97"/>
        <v>1.0004727899999999</v>
      </c>
      <c r="G221" s="91">
        <f t="shared" ca="1" si="110"/>
        <v>1.1112548345331099</v>
      </c>
      <c r="H221" s="91">
        <f t="shared" ca="1" si="98"/>
        <v>1.1009711826042301</v>
      </c>
      <c r="I221" s="14">
        <f t="shared" ca="1" si="109"/>
        <v>1.00934053</v>
      </c>
      <c r="J221" s="13">
        <f t="shared" si="99"/>
        <v>2.69E-2</v>
      </c>
      <c r="K221" s="29">
        <f t="shared" si="100"/>
        <v>45168</v>
      </c>
      <c r="L221" s="2">
        <f t="shared" si="101"/>
        <v>19</v>
      </c>
      <c r="M221" s="17">
        <f t="shared" si="102"/>
        <v>19</v>
      </c>
      <c r="N221" s="12">
        <f t="shared" si="91"/>
        <v>1.002003379</v>
      </c>
      <c r="O221" s="12">
        <f t="shared" ca="1" si="92"/>
        <v>1.011362622</v>
      </c>
      <c r="P221" s="17">
        <f t="shared" si="103"/>
        <v>0</v>
      </c>
      <c r="Q221" s="14">
        <f t="shared" ca="1" si="93"/>
        <v>11.362622</v>
      </c>
      <c r="R221" s="20">
        <f t="shared" si="94"/>
        <v>0</v>
      </c>
      <c r="S221" s="14">
        <f t="shared" si="104"/>
        <v>0</v>
      </c>
      <c r="T221" s="4" t="str">
        <f t="shared" si="105"/>
        <v>J=</v>
      </c>
      <c r="U221" s="29">
        <f t="shared" si="106"/>
        <v>45201</v>
      </c>
      <c r="V221" s="3"/>
      <c r="W221" s="3"/>
      <c r="X221" s="106">
        <f>[2]Plan1!$A291</f>
        <v>45658</v>
      </c>
      <c r="Y221" s="107" t="str">
        <f>[2]Plan1!$C291</f>
        <v>Confraternização Universal</v>
      </c>
      <c r="Z221" s="94"/>
      <c r="AA221" s="1"/>
      <c r="AB221" s="3"/>
      <c r="AC221" s="92">
        <f t="shared" si="86"/>
        <v>46750</v>
      </c>
      <c r="AD221" s="92">
        <f t="shared" si="88"/>
        <v>46751</v>
      </c>
      <c r="AE221" s="149">
        <f t="shared" si="89"/>
        <v>46749</v>
      </c>
      <c r="AF221" s="92">
        <f t="shared" si="90"/>
        <v>46751</v>
      </c>
      <c r="AG221" s="11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</row>
    <row r="222" spans="1:154" x14ac:dyDescent="0.15">
      <c r="A222" s="88">
        <f t="shared" si="107"/>
        <v>45197</v>
      </c>
      <c r="B222" s="89">
        <f t="shared" ca="1" si="108"/>
        <v>1011.947366</v>
      </c>
      <c r="C222" s="14">
        <f t="shared" si="95"/>
        <v>1000</v>
      </c>
      <c r="D222" s="62">
        <f t="shared" si="96"/>
        <v>45194</v>
      </c>
      <c r="E222" s="60">
        <f ca="1">IF(D222&lt;$B$1,VLOOKUP(D222,[1]DI!$A$4:$B$15000,2,FALSE),0)</f>
        <v>0.1265</v>
      </c>
      <c r="F222" s="14">
        <f t="shared" ca="1" si="97"/>
        <v>1.0004727899999999</v>
      </c>
      <c r="G222" s="91">
        <f t="shared" ca="1" si="110"/>
        <v>1.11178022470633</v>
      </c>
      <c r="H222" s="91">
        <f t="shared" ca="1" si="98"/>
        <v>1.1009711826042301</v>
      </c>
      <c r="I222" s="14">
        <f t="shared" ca="1" si="109"/>
        <v>1.00981773</v>
      </c>
      <c r="J222" s="13">
        <f t="shared" si="99"/>
        <v>2.69E-2</v>
      </c>
      <c r="K222" s="29">
        <f t="shared" si="100"/>
        <v>45168</v>
      </c>
      <c r="L222" s="2">
        <f t="shared" si="101"/>
        <v>20</v>
      </c>
      <c r="M222" s="17">
        <f t="shared" si="102"/>
        <v>20</v>
      </c>
      <c r="N222" s="12">
        <f t="shared" si="91"/>
        <v>1.002108931</v>
      </c>
      <c r="O222" s="12">
        <f t="shared" ca="1" si="92"/>
        <v>1.011947366</v>
      </c>
      <c r="P222" s="17">
        <f t="shared" si="103"/>
        <v>0</v>
      </c>
      <c r="Q222" s="14">
        <f t="shared" ca="1" si="93"/>
        <v>11.947366000000001</v>
      </c>
      <c r="R222" s="20">
        <f t="shared" si="94"/>
        <v>0</v>
      </c>
      <c r="S222" s="14">
        <f t="shared" si="104"/>
        <v>0</v>
      </c>
      <c r="T222" s="4" t="str">
        <f t="shared" si="105"/>
        <v>J=</v>
      </c>
      <c r="U222" s="29">
        <f t="shared" si="106"/>
        <v>45201</v>
      </c>
      <c r="V222" s="3"/>
      <c r="W222" s="3"/>
      <c r="X222" s="106">
        <f>[2]Plan1!$A292</f>
        <v>45719</v>
      </c>
      <c r="Y222" s="107" t="str">
        <f>[2]Plan1!$C292</f>
        <v>Carnaval</v>
      </c>
      <c r="Z222" s="94"/>
      <c r="AA222" s="1"/>
      <c r="AB222" s="3"/>
      <c r="AC222" s="92">
        <f t="shared" si="86"/>
        <v>46780</v>
      </c>
      <c r="AD222" s="92">
        <f t="shared" si="88"/>
        <v>46782</v>
      </c>
      <c r="AE222" s="149">
        <f t="shared" si="89"/>
        <v>46780</v>
      </c>
      <c r="AF222" s="92">
        <f t="shared" si="90"/>
        <v>46783</v>
      </c>
      <c r="AG222" s="11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</row>
    <row r="223" spans="1:154" x14ac:dyDescent="0.15">
      <c r="A223" s="88">
        <f t="shared" si="107"/>
        <v>45198</v>
      </c>
      <c r="B223" s="89">
        <f t="shared" ca="1" si="108"/>
        <v>1012.532464</v>
      </c>
      <c r="C223" s="14">
        <f t="shared" si="95"/>
        <v>1000</v>
      </c>
      <c r="D223" s="62">
        <f t="shared" si="96"/>
        <v>45195</v>
      </c>
      <c r="E223" s="60">
        <f ca="1">IF(D223&lt;$B$1,VLOOKUP(D223,[1]DI!$A$4:$B$15000,2,FALSE),0)</f>
        <v>0.1265</v>
      </c>
      <c r="F223" s="14">
        <f t="shared" ca="1" si="97"/>
        <v>1.0004727899999999</v>
      </c>
      <c r="G223" s="91">
        <f t="shared" ca="1" si="110"/>
        <v>1.1123058632787699</v>
      </c>
      <c r="H223" s="91">
        <f t="shared" ca="1" si="98"/>
        <v>1.1009711826042301</v>
      </c>
      <c r="I223" s="14">
        <f t="shared" ca="1" si="109"/>
        <v>1.01029517</v>
      </c>
      <c r="J223" s="13">
        <f t="shared" si="99"/>
        <v>2.69E-2</v>
      </c>
      <c r="K223" s="29">
        <f t="shared" si="100"/>
        <v>45168</v>
      </c>
      <c r="L223" s="2">
        <f t="shared" si="101"/>
        <v>21</v>
      </c>
      <c r="M223" s="17">
        <f t="shared" si="102"/>
        <v>21</v>
      </c>
      <c r="N223" s="12">
        <f t="shared" si="91"/>
        <v>1.002214495</v>
      </c>
      <c r="O223" s="12">
        <f t="shared" ca="1" si="92"/>
        <v>1.012532464</v>
      </c>
      <c r="P223" s="17">
        <f t="shared" si="103"/>
        <v>0</v>
      </c>
      <c r="Q223" s="14">
        <f t="shared" ca="1" si="93"/>
        <v>12.532463999999999</v>
      </c>
      <c r="R223" s="20">
        <f t="shared" si="94"/>
        <v>0</v>
      </c>
      <c r="S223" s="14">
        <f t="shared" si="104"/>
        <v>0</v>
      </c>
      <c r="T223" s="4" t="str">
        <f t="shared" si="105"/>
        <v>J=</v>
      </c>
      <c r="U223" s="29">
        <f t="shared" si="106"/>
        <v>45201</v>
      </c>
      <c r="V223" s="3"/>
      <c r="W223" s="3"/>
      <c r="X223" s="106">
        <f>[2]Plan1!$A293</f>
        <v>45720</v>
      </c>
      <c r="Y223" s="107" t="str">
        <f>[2]Plan1!$C293</f>
        <v>Carnaval</v>
      </c>
      <c r="Z223" s="94"/>
      <c r="AA223" s="1"/>
      <c r="AB223" s="3"/>
      <c r="AC223" s="92">
        <f t="shared" si="86"/>
        <v>46808</v>
      </c>
      <c r="AD223" s="92">
        <f t="shared" si="88"/>
        <v>46813</v>
      </c>
      <c r="AE223" s="149">
        <f t="shared" si="89"/>
        <v>46811</v>
      </c>
      <c r="AF223" s="92">
        <f t="shared" si="90"/>
        <v>46813</v>
      </c>
      <c r="AG223" s="11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</row>
    <row r="224" spans="1:154" x14ac:dyDescent="0.15">
      <c r="A224" s="88">
        <f t="shared" si="107"/>
        <v>45201</v>
      </c>
      <c r="B224" s="89">
        <f t="shared" ca="1" si="108"/>
        <v>1013.117883</v>
      </c>
      <c r="C224" s="14">
        <f t="shared" si="95"/>
        <v>1000</v>
      </c>
      <c r="D224" s="62">
        <f t="shared" si="96"/>
        <v>45196</v>
      </c>
      <c r="E224" s="60">
        <f ca="1">IF(D224&lt;$B$1,VLOOKUP(D224,[1]DI!$A$4:$B$15000,2,FALSE),0)</f>
        <v>0.1265</v>
      </c>
      <c r="F224" s="14">
        <f t="shared" ca="1" si="97"/>
        <v>1.0004727899999999</v>
      </c>
      <c r="G224" s="91">
        <f t="shared" ca="1" si="110"/>
        <v>1.11283175036787</v>
      </c>
      <c r="H224" s="91">
        <f t="shared" ca="1" si="98"/>
        <v>1.1009711826042301</v>
      </c>
      <c r="I224" s="14">
        <f t="shared" ca="1" si="109"/>
        <v>1.0107728199999999</v>
      </c>
      <c r="J224" s="13">
        <f t="shared" si="99"/>
        <v>2.69E-2</v>
      </c>
      <c r="K224" s="29">
        <f t="shared" si="100"/>
        <v>45168</v>
      </c>
      <c r="L224" s="2">
        <f t="shared" si="101"/>
        <v>22</v>
      </c>
      <c r="M224" s="17">
        <f t="shared" si="102"/>
        <v>22</v>
      </c>
      <c r="N224" s="12">
        <f t="shared" si="91"/>
        <v>1.002320069</v>
      </c>
      <c r="O224" s="12">
        <f t="shared" ca="1" si="92"/>
        <v>1.0131178830000001</v>
      </c>
      <c r="P224" s="17">
        <f t="shared" si="103"/>
        <v>10</v>
      </c>
      <c r="Q224" s="14">
        <f t="shared" ca="1" si="93"/>
        <v>13.117883000000001</v>
      </c>
      <c r="R224" s="20">
        <f t="shared" si="94"/>
        <v>0</v>
      </c>
      <c r="S224" s="14">
        <f t="shared" si="104"/>
        <v>0</v>
      </c>
      <c r="T224" s="4" t="str">
        <f t="shared" si="105"/>
        <v>J=</v>
      </c>
      <c r="U224" s="29">
        <f t="shared" si="106"/>
        <v>45201</v>
      </c>
      <c r="V224" s="3"/>
      <c r="W224" s="3"/>
      <c r="X224" s="106">
        <f>[2]Plan1!$A294</f>
        <v>45765</v>
      </c>
      <c r="Y224" s="107" t="str">
        <f>[2]Plan1!$C294</f>
        <v>Paixão de Cristo</v>
      </c>
      <c r="Z224" s="94"/>
      <c r="AA224" s="1"/>
      <c r="AB224" s="3"/>
      <c r="AC224" s="92">
        <f t="shared" ref="AC224:AC227" si="111">WORKDAY(AD224,-1,$X$160:$X$544)</f>
        <v>46841</v>
      </c>
      <c r="AD224" s="92">
        <f t="shared" si="88"/>
        <v>46842</v>
      </c>
      <c r="AE224" s="149">
        <f t="shared" si="89"/>
        <v>46840</v>
      </c>
      <c r="AF224" s="92">
        <f t="shared" ref="AF224:AF232" si="112">WORKDAY(AC224,1,$X$160:$X$544)</f>
        <v>46842</v>
      </c>
      <c r="AG224" s="11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</row>
    <row r="225" spans="1:154" x14ac:dyDescent="0.15">
      <c r="A225" s="88">
        <f t="shared" si="107"/>
        <v>45202</v>
      </c>
      <c r="B225" s="89">
        <f t="shared" ca="1" si="108"/>
        <v>1000.578181</v>
      </c>
      <c r="C225" s="14">
        <f t="shared" si="95"/>
        <v>1000</v>
      </c>
      <c r="D225" s="62">
        <f t="shared" si="96"/>
        <v>45197</v>
      </c>
      <c r="E225" s="60">
        <f ca="1">IF(D225&lt;$B$1,VLOOKUP(D225,[1]DI!$A$4:$B$15000,2,FALSE),0)</f>
        <v>0.1265</v>
      </c>
      <c r="F225" s="14">
        <f t="shared" ca="1" si="97"/>
        <v>1.0004727899999999</v>
      </c>
      <c r="G225" s="91">
        <f t="shared" ca="1" si="110"/>
        <v>1.11335788609113</v>
      </c>
      <c r="H225" s="91">
        <f t="shared" ca="1" si="98"/>
        <v>1.11283175036787</v>
      </c>
      <c r="I225" s="14">
        <f t="shared" ca="1" si="109"/>
        <v>1.0004727899999999</v>
      </c>
      <c r="J225" s="13">
        <f t="shared" si="99"/>
        <v>2.69E-2</v>
      </c>
      <c r="K225" s="29">
        <f t="shared" si="100"/>
        <v>45201</v>
      </c>
      <c r="L225" s="2">
        <f t="shared" si="101"/>
        <v>1</v>
      </c>
      <c r="M225" s="17">
        <f t="shared" si="102"/>
        <v>1</v>
      </c>
      <c r="N225" s="12">
        <f t="shared" si="91"/>
        <v>1.000105341</v>
      </c>
      <c r="O225" s="12">
        <f t="shared" ca="1" si="92"/>
        <v>1.0005781810000001</v>
      </c>
      <c r="P225" s="17">
        <f t="shared" si="103"/>
        <v>0</v>
      </c>
      <c r="Q225" s="14">
        <f t="shared" ca="1" si="93"/>
        <v>0.57818099999999994</v>
      </c>
      <c r="R225" s="20">
        <f t="shared" si="94"/>
        <v>0</v>
      </c>
      <c r="S225" s="14">
        <f t="shared" si="104"/>
        <v>0</v>
      </c>
      <c r="T225" s="4" t="str">
        <f t="shared" si="105"/>
        <v>J=</v>
      </c>
      <c r="U225" s="29">
        <f t="shared" si="106"/>
        <v>45229</v>
      </c>
      <c r="V225" s="3"/>
      <c r="W225" s="3"/>
      <c r="X225" s="106">
        <f>[2]Plan1!$A295</f>
        <v>45768</v>
      </c>
      <c r="Y225" s="107" t="str">
        <f>[2]Plan1!$C295</f>
        <v>Tiradentes</v>
      </c>
      <c r="Z225" s="94"/>
      <c r="AA225" s="1"/>
      <c r="AB225" s="3"/>
      <c r="AC225" s="92">
        <f t="shared" si="111"/>
        <v>46871</v>
      </c>
      <c r="AD225" s="92">
        <f t="shared" si="88"/>
        <v>46873</v>
      </c>
      <c r="AE225" s="149">
        <f t="shared" si="89"/>
        <v>46871</v>
      </c>
      <c r="AF225" s="92">
        <f t="shared" si="112"/>
        <v>46875</v>
      </c>
      <c r="AG225" s="11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</row>
    <row r="226" spans="1:154" x14ac:dyDescent="0.15">
      <c r="A226" s="88">
        <f t="shared" si="107"/>
        <v>45203</v>
      </c>
      <c r="B226" s="89">
        <f t="shared" ca="1" si="108"/>
        <v>1001.15669199</v>
      </c>
      <c r="C226" s="14">
        <f t="shared" si="95"/>
        <v>1000</v>
      </c>
      <c r="D226" s="62">
        <f t="shared" si="96"/>
        <v>45198</v>
      </c>
      <c r="E226" s="60">
        <f ca="1">IF(D226&lt;$B$1,VLOOKUP(D226,[1]DI!$A$4:$B$15000,2,FALSE),0)</f>
        <v>0.1265</v>
      </c>
      <c r="F226" s="14">
        <f t="shared" ca="1" si="97"/>
        <v>1.0004727899999999</v>
      </c>
      <c r="G226" s="91">
        <f t="shared" ca="1" si="110"/>
        <v>1.1138842705660901</v>
      </c>
      <c r="H226" s="91">
        <f t="shared" ca="1" si="98"/>
        <v>1.11283175036787</v>
      </c>
      <c r="I226" s="14">
        <f t="shared" ca="1" si="109"/>
        <v>1.0009458</v>
      </c>
      <c r="J226" s="13">
        <f t="shared" si="99"/>
        <v>2.69E-2</v>
      </c>
      <c r="K226" s="29">
        <f t="shared" si="100"/>
        <v>45201</v>
      </c>
      <c r="L226" s="2">
        <f t="shared" si="101"/>
        <v>2</v>
      </c>
      <c r="M226" s="17">
        <f t="shared" si="102"/>
        <v>2</v>
      </c>
      <c r="N226" s="12">
        <f t="shared" si="91"/>
        <v>1.0002106930000001</v>
      </c>
      <c r="O226" s="12">
        <f t="shared" ca="1" si="92"/>
        <v>1.0011566919999999</v>
      </c>
      <c r="P226" s="17">
        <f t="shared" si="103"/>
        <v>0</v>
      </c>
      <c r="Q226" s="14">
        <f t="shared" ca="1" si="93"/>
        <v>1.1566919899999999</v>
      </c>
      <c r="R226" s="20">
        <f t="shared" si="94"/>
        <v>0</v>
      </c>
      <c r="S226" s="14">
        <f t="shared" si="104"/>
        <v>0</v>
      </c>
      <c r="T226" s="4" t="str">
        <f t="shared" si="105"/>
        <v>J=</v>
      </c>
      <c r="U226" s="29">
        <f t="shared" si="106"/>
        <v>45229</v>
      </c>
      <c r="V226" s="3"/>
      <c r="W226" s="3"/>
      <c r="X226" s="106">
        <f>[2]Plan1!$A296</f>
        <v>45778</v>
      </c>
      <c r="Y226" s="107" t="str">
        <f>[2]Plan1!$C296</f>
        <v>Dia do Trabalho</v>
      </c>
      <c r="Z226" s="94"/>
      <c r="AA226" s="1"/>
      <c r="AB226" s="3"/>
      <c r="AC226" s="92">
        <f t="shared" si="111"/>
        <v>46902</v>
      </c>
      <c r="AD226" s="92">
        <f t="shared" ref="AD226:AD232" si="113">AE226+2</f>
        <v>46903</v>
      </c>
      <c r="AE226" s="149">
        <f t="shared" ref="AE226:AE232" si="114">EDATE(AE225,1)</f>
        <v>46901</v>
      </c>
      <c r="AF226" s="92">
        <f t="shared" si="112"/>
        <v>46903</v>
      </c>
      <c r="AG226" s="11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</row>
    <row r="227" spans="1:154" x14ac:dyDescent="0.15">
      <c r="A227" s="88">
        <f t="shared" si="107"/>
        <v>45204</v>
      </c>
      <c r="B227" s="89">
        <f t="shared" ca="1" si="108"/>
        <v>1001.735545</v>
      </c>
      <c r="C227" s="14">
        <f t="shared" si="95"/>
        <v>1000</v>
      </c>
      <c r="D227" s="62">
        <f t="shared" si="96"/>
        <v>45201</v>
      </c>
      <c r="E227" s="60">
        <f ca="1">IF(D227&lt;$B$1,VLOOKUP(D227,[1]DI!$A$4:$B$15000,2,FALSE),0)</f>
        <v>0.1265</v>
      </c>
      <c r="F227" s="14">
        <f t="shared" ca="1" si="97"/>
        <v>1.0004727899999999</v>
      </c>
      <c r="G227" s="91">
        <f t="shared" ca="1" si="110"/>
        <v>1.11441090391037</v>
      </c>
      <c r="H227" s="91">
        <f t="shared" ca="1" si="98"/>
        <v>1.11283175036787</v>
      </c>
      <c r="I227" s="14">
        <f t="shared" ca="1" si="109"/>
        <v>1.00141904</v>
      </c>
      <c r="J227" s="13">
        <f t="shared" si="99"/>
        <v>2.69E-2</v>
      </c>
      <c r="K227" s="29">
        <f t="shared" si="100"/>
        <v>45201</v>
      </c>
      <c r="L227" s="2">
        <f t="shared" si="101"/>
        <v>3</v>
      </c>
      <c r="M227" s="17">
        <f t="shared" si="102"/>
        <v>3</v>
      </c>
      <c r="N227" s="12">
        <f t="shared" si="91"/>
        <v>1.000316057</v>
      </c>
      <c r="O227" s="12">
        <f t="shared" ca="1" si="92"/>
        <v>1.0017355450000001</v>
      </c>
      <c r="P227" s="17">
        <f t="shared" si="103"/>
        <v>0</v>
      </c>
      <c r="Q227" s="14">
        <f t="shared" ca="1" si="93"/>
        <v>1.7355449999999999</v>
      </c>
      <c r="R227" s="20">
        <f t="shared" si="94"/>
        <v>0</v>
      </c>
      <c r="S227" s="14">
        <f t="shared" si="104"/>
        <v>0</v>
      </c>
      <c r="T227" s="4" t="str">
        <f t="shared" si="105"/>
        <v>J=</v>
      </c>
      <c r="U227" s="29">
        <f t="shared" si="106"/>
        <v>45229</v>
      </c>
      <c r="V227" s="3"/>
      <c r="W227" s="3"/>
      <c r="X227" s="106">
        <f>[2]Plan1!$A297</f>
        <v>45827</v>
      </c>
      <c r="Y227" s="107" t="str">
        <f>[2]Plan1!$C297</f>
        <v>Corpus Christi</v>
      </c>
      <c r="Z227" s="94"/>
      <c r="AA227" s="1"/>
      <c r="AB227" s="3"/>
      <c r="AC227" s="92">
        <f t="shared" si="111"/>
        <v>46933</v>
      </c>
      <c r="AD227" s="92">
        <f t="shared" si="113"/>
        <v>46934</v>
      </c>
      <c r="AE227" s="149">
        <f t="shared" si="114"/>
        <v>46932</v>
      </c>
      <c r="AF227" s="92">
        <f t="shared" si="112"/>
        <v>46934</v>
      </c>
      <c r="AG227" s="11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</row>
    <row r="228" spans="1:154" x14ac:dyDescent="0.15">
      <c r="A228" s="88">
        <f t="shared" si="107"/>
        <v>45205</v>
      </c>
      <c r="B228" s="89">
        <f t="shared" ca="1" si="108"/>
        <v>1002.3147289999999</v>
      </c>
      <c r="C228" s="14">
        <f t="shared" si="95"/>
        <v>1000</v>
      </c>
      <c r="D228" s="62">
        <f t="shared" si="96"/>
        <v>45202</v>
      </c>
      <c r="E228" s="60">
        <f ca="1">IF(D228&lt;$B$1,VLOOKUP(D228,[1]DI!$A$4:$B$15000,2,FALSE),0)</f>
        <v>0.1265</v>
      </c>
      <c r="F228" s="14">
        <f t="shared" ca="1" si="97"/>
        <v>1.0004727899999999</v>
      </c>
      <c r="G228" s="91">
        <f t="shared" ca="1" si="110"/>
        <v>1.1149377862416301</v>
      </c>
      <c r="H228" s="91">
        <f t="shared" ca="1" si="98"/>
        <v>1.11283175036787</v>
      </c>
      <c r="I228" s="14">
        <f t="shared" ca="1" si="109"/>
        <v>1.0018925000000001</v>
      </c>
      <c r="J228" s="13">
        <f t="shared" si="99"/>
        <v>2.69E-2</v>
      </c>
      <c r="K228" s="29">
        <f t="shared" si="100"/>
        <v>45201</v>
      </c>
      <c r="L228" s="2">
        <f t="shared" si="101"/>
        <v>4</v>
      </c>
      <c r="M228" s="17">
        <f t="shared" si="102"/>
        <v>4</v>
      </c>
      <c r="N228" s="12">
        <f t="shared" si="91"/>
        <v>1.0004214309999999</v>
      </c>
      <c r="O228" s="12">
        <f t="shared" ca="1" si="92"/>
        <v>1.0023147290000001</v>
      </c>
      <c r="P228" s="17">
        <f t="shared" si="103"/>
        <v>0</v>
      </c>
      <c r="Q228" s="14">
        <f t="shared" ca="1" si="93"/>
        <v>2.3147289999999998</v>
      </c>
      <c r="R228" s="20">
        <f t="shared" si="94"/>
        <v>0</v>
      </c>
      <c r="S228" s="14">
        <f t="shared" si="104"/>
        <v>0</v>
      </c>
      <c r="T228" s="4" t="str">
        <f t="shared" si="105"/>
        <v>J=</v>
      </c>
      <c r="U228" s="29">
        <f t="shared" si="106"/>
        <v>45229</v>
      </c>
      <c r="V228" s="3"/>
      <c r="W228" s="3"/>
      <c r="X228" s="106">
        <f>[2]Plan1!$A298</f>
        <v>45907</v>
      </c>
      <c r="Y228" s="107" t="str">
        <f>[2]Plan1!$C298</f>
        <v>Independência do Brasil</v>
      </c>
      <c r="Z228" s="94"/>
      <c r="AA228" s="1"/>
      <c r="AB228" s="3"/>
      <c r="AC228" s="92">
        <f t="shared" ref="AC228:AC232" si="115">WORKDAY(AD228,-1,$X$160:$X$544)</f>
        <v>46962</v>
      </c>
      <c r="AD228" s="92">
        <f t="shared" si="113"/>
        <v>46964</v>
      </c>
      <c r="AE228" s="149">
        <f t="shared" si="114"/>
        <v>46962</v>
      </c>
      <c r="AF228" s="92">
        <f t="shared" si="112"/>
        <v>46965</v>
      </c>
      <c r="AG228" s="11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</row>
    <row r="229" spans="1:154" x14ac:dyDescent="0.15">
      <c r="A229" s="88">
        <f t="shared" si="107"/>
        <v>45208</v>
      </c>
      <c r="B229" s="89">
        <f t="shared" ca="1" si="108"/>
        <v>1002.894253</v>
      </c>
      <c r="C229" s="14">
        <f t="shared" si="95"/>
        <v>1000</v>
      </c>
      <c r="D229" s="62">
        <f t="shared" si="96"/>
        <v>45203</v>
      </c>
      <c r="E229" s="60">
        <f ca="1">IF(D229&lt;$B$1,VLOOKUP(D229,[1]DI!$A$4:$B$15000,2,FALSE),0)</f>
        <v>0.1265</v>
      </c>
      <c r="F229" s="14">
        <f t="shared" ca="1" si="97"/>
        <v>1.0004727899999999</v>
      </c>
      <c r="G229" s="91">
        <f t="shared" ca="1" si="110"/>
        <v>1.1154649176775899</v>
      </c>
      <c r="H229" s="91">
        <f t="shared" ca="1" si="98"/>
        <v>1.11283175036787</v>
      </c>
      <c r="I229" s="14">
        <f t="shared" ca="1" si="109"/>
        <v>1.00236619</v>
      </c>
      <c r="J229" s="13">
        <f t="shared" si="99"/>
        <v>2.69E-2</v>
      </c>
      <c r="K229" s="29">
        <f t="shared" si="100"/>
        <v>45201</v>
      </c>
      <c r="L229" s="2">
        <f t="shared" si="101"/>
        <v>5</v>
      </c>
      <c r="M229" s="17">
        <f t="shared" si="102"/>
        <v>5</v>
      </c>
      <c r="N229" s="12">
        <f t="shared" si="91"/>
        <v>1.000526816</v>
      </c>
      <c r="O229" s="12">
        <f t="shared" ca="1" si="92"/>
        <v>1.002894253</v>
      </c>
      <c r="P229" s="17">
        <f t="shared" si="103"/>
        <v>0</v>
      </c>
      <c r="Q229" s="14">
        <f t="shared" ca="1" si="93"/>
        <v>2.894253</v>
      </c>
      <c r="R229" s="20">
        <f t="shared" si="94"/>
        <v>0</v>
      </c>
      <c r="S229" s="14">
        <f t="shared" si="104"/>
        <v>0</v>
      </c>
      <c r="T229" s="4" t="str">
        <f t="shared" si="105"/>
        <v>J=</v>
      </c>
      <c r="U229" s="29">
        <f t="shared" si="106"/>
        <v>45229</v>
      </c>
      <c r="V229" s="3"/>
      <c r="W229" s="3"/>
      <c r="X229" s="106">
        <f>[2]Plan1!$A299</f>
        <v>45942</v>
      </c>
      <c r="Y229" s="107" t="str">
        <f>[2]Plan1!$C299</f>
        <v>Nossa Sr.a Aparecida - Padroeira do Brasil</v>
      </c>
      <c r="Z229" s="94"/>
      <c r="AA229" s="1"/>
      <c r="AB229" s="3"/>
      <c r="AC229" s="92">
        <f t="shared" si="115"/>
        <v>46994</v>
      </c>
      <c r="AD229" s="92">
        <f t="shared" si="113"/>
        <v>46995</v>
      </c>
      <c r="AE229" s="149">
        <f t="shared" si="114"/>
        <v>46993</v>
      </c>
      <c r="AF229" s="92">
        <f t="shared" si="112"/>
        <v>46995</v>
      </c>
      <c r="AG229" s="11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</row>
    <row r="230" spans="1:154" x14ac:dyDescent="0.15">
      <c r="A230" s="88">
        <f t="shared" si="107"/>
        <v>45209</v>
      </c>
      <c r="B230" s="89">
        <f t="shared" ca="1" si="108"/>
        <v>1003.47410899</v>
      </c>
      <c r="C230" s="14">
        <f t="shared" si="95"/>
        <v>1000</v>
      </c>
      <c r="D230" s="62">
        <f t="shared" si="96"/>
        <v>45204</v>
      </c>
      <c r="E230" s="60">
        <f ca="1">IF(D230&lt;$B$1,VLOOKUP(D230,[1]DI!$A$4:$B$15000,2,FALSE),0)</f>
        <v>0.1265</v>
      </c>
      <c r="F230" s="14">
        <f t="shared" ca="1" si="97"/>
        <v>1.0004727899999999</v>
      </c>
      <c r="G230" s="91">
        <f t="shared" ca="1" si="110"/>
        <v>1.11599229833602</v>
      </c>
      <c r="H230" s="91">
        <f t="shared" ca="1" si="98"/>
        <v>1.11283175036787</v>
      </c>
      <c r="I230" s="14">
        <f t="shared" ca="1" si="109"/>
        <v>1.0028401</v>
      </c>
      <c r="J230" s="13">
        <f t="shared" si="99"/>
        <v>2.69E-2</v>
      </c>
      <c r="K230" s="29">
        <f t="shared" si="100"/>
        <v>45201</v>
      </c>
      <c r="L230" s="2">
        <f t="shared" si="101"/>
        <v>6</v>
      </c>
      <c r="M230" s="17">
        <f t="shared" si="102"/>
        <v>6</v>
      </c>
      <c r="N230" s="12">
        <f t="shared" si="91"/>
        <v>1.000632213</v>
      </c>
      <c r="O230" s="12">
        <f t="shared" ca="1" si="92"/>
        <v>1.0034741089999999</v>
      </c>
      <c r="P230" s="17">
        <f t="shared" si="103"/>
        <v>0</v>
      </c>
      <c r="Q230" s="14">
        <f t="shared" ca="1" si="93"/>
        <v>3.47410899</v>
      </c>
      <c r="R230" s="20">
        <f t="shared" si="94"/>
        <v>0</v>
      </c>
      <c r="S230" s="14">
        <f t="shared" si="104"/>
        <v>0</v>
      </c>
      <c r="T230" s="4" t="str">
        <f t="shared" si="105"/>
        <v>J=</v>
      </c>
      <c r="U230" s="29">
        <f t="shared" si="106"/>
        <v>45229</v>
      </c>
      <c r="V230" s="3"/>
      <c r="W230" s="3"/>
      <c r="X230" s="106">
        <f>[2]Plan1!$A300</f>
        <v>45963</v>
      </c>
      <c r="Y230" s="107" t="str">
        <f>[2]Plan1!$C300</f>
        <v>Finados</v>
      </c>
      <c r="Z230" s="94"/>
      <c r="AA230" s="1"/>
      <c r="AB230" s="3"/>
      <c r="AC230" s="92">
        <f t="shared" si="115"/>
        <v>47025</v>
      </c>
      <c r="AD230" s="92">
        <f t="shared" si="113"/>
        <v>47026</v>
      </c>
      <c r="AE230" s="149">
        <f t="shared" si="114"/>
        <v>47024</v>
      </c>
      <c r="AF230" s="92">
        <f t="shared" si="112"/>
        <v>47028</v>
      </c>
      <c r="AG230" s="11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</row>
    <row r="231" spans="1:154" x14ac:dyDescent="0.15">
      <c r="A231" s="88">
        <f t="shared" si="107"/>
        <v>45210</v>
      </c>
      <c r="B231" s="89">
        <f t="shared" ca="1" si="108"/>
        <v>1004.054296</v>
      </c>
      <c r="C231" s="14">
        <f t="shared" si="95"/>
        <v>1000</v>
      </c>
      <c r="D231" s="62">
        <f t="shared" si="96"/>
        <v>45205</v>
      </c>
      <c r="E231" s="60">
        <f ca="1">IF(D231&lt;$B$1,VLOOKUP(D231,[1]DI!$A$4:$B$15000,2,FALSE),0)</f>
        <v>0.1265</v>
      </c>
      <c r="F231" s="14">
        <f t="shared" ca="1" si="97"/>
        <v>1.0004727899999999</v>
      </c>
      <c r="G231" s="91">
        <f t="shared" ca="1" si="110"/>
        <v>1.11651992833475</v>
      </c>
      <c r="H231" s="91">
        <f t="shared" ca="1" si="98"/>
        <v>1.11283175036787</v>
      </c>
      <c r="I231" s="14">
        <f t="shared" ca="1" si="109"/>
        <v>1.00331423</v>
      </c>
      <c r="J231" s="13">
        <f t="shared" si="99"/>
        <v>2.69E-2</v>
      </c>
      <c r="K231" s="29">
        <f t="shared" si="100"/>
        <v>45201</v>
      </c>
      <c r="L231" s="2">
        <f t="shared" si="101"/>
        <v>7</v>
      </c>
      <c r="M231" s="17">
        <f t="shared" si="102"/>
        <v>7</v>
      </c>
      <c r="N231" s="12">
        <f t="shared" si="91"/>
        <v>1.0007376210000001</v>
      </c>
      <c r="O231" s="12">
        <f t="shared" ca="1" si="92"/>
        <v>1.0040542960000001</v>
      </c>
      <c r="P231" s="17">
        <f t="shared" si="103"/>
        <v>0</v>
      </c>
      <c r="Q231" s="14">
        <f t="shared" ca="1" si="93"/>
        <v>4.0542959999999999</v>
      </c>
      <c r="R231" s="20">
        <f t="shared" si="94"/>
        <v>0</v>
      </c>
      <c r="S231" s="14">
        <f t="shared" si="104"/>
        <v>0</v>
      </c>
      <c r="T231" s="4" t="str">
        <f t="shared" si="105"/>
        <v>J=</v>
      </c>
      <c r="U231" s="29">
        <f t="shared" si="106"/>
        <v>45229</v>
      </c>
      <c r="V231" s="3"/>
      <c r="W231" s="3"/>
      <c r="X231" s="106">
        <f>[2]Plan1!$A301</f>
        <v>45976</v>
      </c>
      <c r="Y231" s="107" t="str">
        <f>[2]Plan1!$C301</f>
        <v>Proclamação da República</v>
      </c>
      <c r="Z231" s="94"/>
      <c r="AA231" s="1"/>
      <c r="AB231" s="3"/>
      <c r="AC231" s="92">
        <f t="shared" si="115"/>
        <v>47053</v>
      </c>
      <c r="AD231" s="92">
        <f t="shared" si="113"/>
        <v>47056</v>
      </c>
      <c r="AE231" s="149">
        <f t="shared" si="114"/>
        <v>47054</v>
      </c>
      <c r="AF231" s="92">
        <f t="shared" si="112"/>
        <v>47056</v>
      </c>
      <c r="AG231" s="11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</row>
    <row r="232" spans="1:154" x14ac:dyDescent="0.15">
      <c r="A232" s="88">
        <f t="shared" si="107"/>
        <v>45212</v>
      </c>
      <c r="B232" s="89">
        <f t="shared" ca="1" si="108"/>
        <v>1004.634813</v>
      </c>
      <c r="C232" s="14">
        <f t="shared" si="95"/>
        <v>1000</v>
      </c>
      <c r="D232" s="62">
        <f t="shared" si="96"/>
        <v>45208</v>
      </c>
      <c r="E232" s="60">
        <f ca="1">IF(D232&lt;$B$1,VLOOKUP(D232,[1]DI!$A$4:$B$15000,2,FALSE),0)</f>
        <v>0.1265</v>
      </c>
      <c r="F232" s="14">
        <f t="shared" ca="1" si="97"/>
        <v>1.0004727899999999</v>
      </c>
      <c r="G232" s="91">
        <f t="shared" ca="1" si="110"/>
        <v>1.1170478077916699</v>
      </c>
      <c r="H232" s="91">
        <f t="shared" ca="1" si="98"/>
        <v>1.11283175036787</v>
      </c>
      <c r="I232" s="14">
        <f t="shared" ca="1" si="109"/>
        <v>1.0037885799999999</v>
      </c>
      <c r="J232" s="13">
        <f t="shared" si="99"/>
        <v>2.69E-2</v>
      </c>
      <c r="K232" s="29">
        <f t="shared" si="100"/>
        <v>45201</v>
      </c>
      <c r="L232" s="2">
        <f t="shared" si="101"/>
        <v>8</v>
      </c>
      <c r="M232" s="17">
        <f t="shared" si="102"/>
        <v>8</v>
      </c>
      <c r="N232" s="12">
        <f t="shared" si="91"/>
        <v>1.000843039</v>
      </c>
      <c r="O232" s="12">
        <f t="shared" ca="1" si="92"/>
        <v>1.004634813</v>
      </c>
      <c r="P232" s="17">
        <f t="shared" si="103"/>
        <v>0</v>
      </c>
      <c r="Q232" s="14">
        <f t="shared" ca="1" si="93"/>
        <v>4.6348130000000003</v>
      </c>
      <c r="R232" s="20">
        <f t="shared" si="94"/>
        <v>0</v>
      </c>
      <c r="S232" s="14">
        <f t="shared" si="104"/>
        <v>0</v>
      </c>
      <c r="T232" s="4" t="str">
        <f t="shared" si="105"/>
        <v>J=</v>
      </c>
      <c r="U232" s="29">
        <f t="shared" si="106"/>
        <v>45229</v>
      </c>
      <c r="V232" s="3"/>
      <c r="W232" s="3"/>
      <c r="X232" s="106">
        <f>[2]Plan1!$A302</f>
        <v>45981</v>
      </c>
      <c r="Y232" s="107" t="str">
        <f>[2]Plan1!$C302</f>
        <v>Dia Nacional de Zumbi e da Consciência Negra</v>
      </c>
      <c r="Z232" s="94"/>
      <c r="AA232" s="1"/>
      <c r="AB232" s="3"/>
      <c r="AC232" s="92">
        <f t="shared" si="115"/>
        <v>47086</v>
      </c>
      <c r="AD232" s="92">
        <f t="shared" si="113"/>
        <v>47087</v>
      </c>
      <c r="AE232" s="149">
        <f t="shared" si="114"/>
        <v>47085</v>
      </c>
      <c r="AF232" s="92">
        <f t="shared" si="112"/>
        <v>47087</v>
      </c>
      <c r="AG232" s="11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</row>
    <row r="233" spans="1:154" x14ac:dyDescent="0.15">
      <c r="A233" s="88">
        <f t="shared" si="107"/>
        <v>45215</v>
      </c>
      <c r="B233" s="89">
        <f t="shared" ca="1" si="108"/>
        <v>1005.215682</v>
      </c>
      <c r="C233" s="14">
        <f t="shared" si="95"/>
        <v>1000</v>
      </c>
      <c r="D233" s="62">
        <f t="shared" si="96"/>
        <v>45209</v>
      </c>
      <c r="E233" s="60">
        <f ca="1">IF(D233&lt;$B$1,VLOOKUP(D233,[1]DI!$A$4:$B$15000,2,FALSE),0)</f>
        <v>0.1265</v>
      </c>
      <c r="F233" s="14">
        <f t="shared" ca="1" si="97"/>
        <v>1.0004727899999999</v>
      </c>
      <c r="G233" s="91">
        <f t="shared" ca="1" si="110"/>
        <v>1.11757593682472</v>
      </c>
      <c r="H233" s="91">
        <f t="shared" ca="1" si="98"/>
        <v>1.11283175036787</v>
      </c>
      <c r="I233" s="14">
        <f t="shared" ca="1" si="109"/>
        <v>1.00426317</v>
      </c>
      <c r="J233" s="13">
        <f t="shared" si="99"/>
        <v>2.69E-2</v>
      </c>
      <c r="K233" s="29">
        <f t="shared" si="100"/>
        <v>45201</v>
      </c>
      <c r="L233" s="2">
        <f t="shared" si="101"/>
        <v>9</v>
      </c>
      <c r="M233" s="17">
        <f t="shared" si="102"/>
        <v>9</v>
      </c>
      <c r="N233" s="12">
        <f t="shared" si="91"/>
        <v>1.0009484689999999</v>
      </c>
      <c r="O233" s="12">
        <f t="shared" ca="1" si="92"/>
        <v>1.005215682</v>
      </c>
      <c r="P233" s="17">
        <f t="shared" si="103"/>
        <v>0</v>
      </c>
      <c r="Q233" s="14">
        <f t="shared" ca="1" si="93"/>
        <v>5.2156820000000002</v>
      </c>
      <c r="R233" s="20">
        <f t="shared" si="94"/>
        <v>0</v>
      </c>
      <c r="S233" s="14">
        <f t="shared" si="104"/>
        <v>0</v>
      </c>
      <c r="T233" s="4" t="str">
        <f t="shared" si="105"/>
        <v>J=</v>
      </c>
      <c r="U233" s="29">
        <f t="shared" si="106"/>
        <v>45229</v>
      </c>
      <c r="V233" s="3"/>
      <c r="W233" s="3"/>
      <c r="X233" s="106">
        <f>[2]Plan1!$A303</f>
        <v>46016</v>
      </c>
      <c r="Y233" s="107" t="str">
        <f>[2]Plan1!$C303</f>
        <v>Natal</v>
      </c>
      <c r="Z233" s="94"/>
      <c r="AA233" s="1"/>
      <c r="AB233" s="3"/>
      <c r="AC233" s="92"/>
      <c r="AD233" s="92"/>
      <c r="AE233" s="92"/>
      <c r="AF233" s="3"/>
      <c r="AG233" s="11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</row>
    <row r="234" spans="1:154" x14ac:dyDescent="0.15">
      <c r="A234" s="88">
        <f t="shared" si="107"/>
        <v>45216</v>
      </c>
      <c r="B234" s="89">
        <f t="shared" ca="1" si="108"/>
        <v>1005.79687299</v>
      </c>
      <c r="C234" s="14">
        <f t="shared" si="95"/>
        <v>1000</v>
      </c>
      <c r="D234" s="62">
        <f t="shared" si="96"/>
        <v>45210</v>
      </c>
      <c r="E234" s="60">
        <f ca="1">IF(D234&lt;$B$1,VLOOKUP(D234,[1]DI!$A$4:$B$15000,2,FALSE),0)</f>
        <v>0.1265</v>
      </c>
      <c r="F234" s="14">
        <f t="shared" ca="1" si="97"/>
        <v>1.0004727899999999</v>
      </c>
      <c r="G234" s="91">
        <f t="shared" ca="1" si="110"/>
        <v>1.1181043155518899</v>
      </c>
      <c r="H234" s="91">
        <f t="shared" ca="1" si="98"/>
        <v>1.11283175036787</v>
      </c>
      <c r="I234" s="14">
        <f t="shared" ca="1" si="109"/>
        <v>1.0047379700000001</v>
      </c>
      <c r="J234" s="13">
        <f t="shared" si="99"/>
        <v>2.69E-2</v>
      </c>
      <c r="K234" s="29">
        <f t="shared" si="100"/>
        <v>45201</v>
      </c>
      <c r="L234" s="2">
        <f t="shared" si="101"/>
        <v>10</v>
      </c>
      <c r="M234" s="17">
        <f t="shared" si="102"/>
        <v>10</v>
      </c>
      <c r="N234" s="12">
        <f t="shared" si="91"/>
        <v>1.00105391</v>
      </c>
      <c r="O234" s="12">
        <f t="shared" ca="1" si="92"/>
        <v>1.005796873</v>
      </c>
      <c r="P234" s="17">
        <f t="shared" si="103"/>
        <v>0</v>
      </c>
      <c r="Q234" s="14">
        <f t="shared" ca="1" si="93"/>
        <v>5.7968729899999998</v>
      </c>
      <c r="R234" s="20">
        <f t="shared" si="94"/>
        <v>0</v>
      </c>
      <c r="S234" s="14">
        <f t="shared" si="104"/>
        <v>0</v>
      </c>
      <c r="T234" s="4" t="str">
        <f t="shared" si="105"/>
        <v>J=</v>
      </c>
      <c r="U234" s="29">
        <f t="shared" si="106"/>
        <v>45229</v>
      </c>
      <c r="V234" s="3"/>
      <c r="W234" s="3"/>
      <c r="X234" s="106">
        <f>[2]Plan1!$A304</f>
        <v>46023</v>
      </c>
      <c r="Y234" s="107" t="str">
        <f>[2]Plan1!$C304</f>
        <v>Confraternização Universal</v>
      </c>
      <c r="Z234" s="94"/>
      <c r="AA234" s="1"/>
      <c r="AB234" s="3"/>
      <c r="AC234" s="92"/>
      <c r="AD234" s="92"/>
      <c r="AE234" s="92"/>
      <c r="AF234" s="3"/>
      <c r="AG234" s="11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</row>
    <row r="235" spans="1:154" x14ac:dyDescent="0.15">
      <c r="A235" s="88">
        <f t="shared" si="107"/>
        <v>45217</v>
      </c>
      <c r="B235" s="89">
        <f t="shared" ca="1" si="108"/>
        <v>1006.378406</v>
      </c>
      <c r="C235" s="14">
        <f t="shared" si="95"/>
        <v>1000</v>
      </c>
      <c r="D235" s="62">
        <f t="shared" si="96"/>
        <v>45212</v>
      </c>
      <c r="E235" s="60">
        <f ca="1">IF(D235&lt;$B$1,VLOOKUP(D235,[1]DI!$A$4:$B$15000,2,FALSE),0)</f>
        <v>0.1265</v>
      </c>
      <c r="F235" s="14">
        <f t="shared" ca="1" si="97"/>
        <v>1.0004727899999999</v>
      </c>
      <c r="G235" s="91">
        <f t="shared" ca="1" si="110"/>
        <v>1.1186329440912399</v>
      </c>
      <c r="H235" s="91">
        <f t="shared" ca="1" si="98"/>
        <v>1.11283175036787</v>
      </c>
      <c r="I235" s="14">
        <f t="shared" ca="1" si="109"/>
        <v>1.0052129999999999</v>
      </c>
      <c r="J235" s="13">
        <f t="shared" si="99"/>
        <v>2.69E-2</v>
      </c>
      <c r="K235" s="29">
        <f t="shared" si="100"/>
        <v>45201</v>
      </c>
      <c r="L235" s="2">
        <f t="shared" si="101"/>
        <v>11</v>
      </c>
      <c r="M235" s="17">
        <f t="shared" si="102"/>
        <v>11</v>
      </c>
      <c r="N235" s="12">
        <f t="shared" si="91"/>
        <v>1.0011593620000001</v>
      </c>
      <c r="O235" s="12">
        <f t="shared" ca="1" si="92"/>
        <v>1.0063784060000001</v>
      </c>
      <c r="P235" s="17">
        <f t="shared" si="103"/>
        <v>0</v>
      </c>
      <c r="Q235" s="14">
        <f t="shared" ca="1" si="93"/>
        <v>6.378406</v>
      </c>
      <c r="R235" s="20">
        <f t="shared" si="94"/>
        <v>0</v>
      </c>
      <c r="S235" s="14">
        <f t="shared" si="104"/>
        <v>0</v>
      </c>
      <c r="T235" s="4" t="str">
        <f t="shared" si="105"/>
        <v>J=</v>
      </c>
      <c r="U235" s="29">
        <f t="shared" si="106"/>
        <v>45229</v>
      </c>
      <c r="V235" s="3"/>
      <c r="W235" s="3"/>
      <c r="X235" s="106">
        <f>[2]Plan1!$A305</f>
        <v>46069</v>
      </c>
      <c r="Y235" s="107" t="str">
        <f>[2]Plan1!$C305</f>
        <v>Carnaval</v>
      </c>
      <c r="Z235" s="94"/>
      <c r="AA235" s="1"/>
      <c r="AB235" s="3"/>
      <c r="AC235" s="92"/>
      <c r="AD235" s="92"/>
      <c r="AE235" s="92"/>
      <c r="AF235" s="3"/>
      <c r="AG235" s="11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</row>
    <row r="236" spans="1:154" x14ac:dyDescent="0.15">
      <c r="A236" s="88">
        <f t="shared" si="107"/>
        <v>45218</v>
      </c>
      <c r="B236" s="89">
        <f t="shared" ca="1" si="108"/>
        <v>1006.960281</v>
      </c>
      <c r="C236" s="14">
        <f t="shared" si="95"/>
        <v>1000</v>
      </c>
      <c r="D236" s="62">
        <f t="shared" si="96"/>
        <v>45215</v>
      </c>
      <c r="E236" s="60">
        <f ca="1">IF(D236&lt;$B$1,VLOOKUP(D236,[1]DI!$A$4:$B$15000,2,FALSE),0)</f>
        <v>0.1265</v>
      </c>
      <c r="F236" s="14">
        <f t="shared" ca="1" si="97"/>
        <v>1.0004727899999999</v>
      </c>
      <c r="G236" s="91">
        <f t="shared" ca="1" si="110"/>
        <v>1.1191618225608799</v>
      </c>
      <c r="H236" s="91">
        <f t="shared" ca="1" si="98"/>
        <v>1.11283175036787</v>
      </c>
      <c r="I236" s="14">
        <f t="shared" ca="1" si="109"/>
        <v>1.0056882599999999</v>
      </c>
      <c r="J236" s="13">
        <f t="shared" si="99"/>
        <v>2.69E-2</v>
      </c>
      <c r="K236" s="29">
        <f t="shared" si="100"/>
        <v>45201</v>
      </c>
      <c r="L236" s="2">
        <f t="shared" si="101"/>
        <v>12</v>
      </c>
      <c r="M236" s="17">
        <f t="shared" si="102"/>
        <v>12</v>
      </c>
      <c r="N236" s="12">
        <f t="shared" si="91"/>
        <v>1.0012648260000001</v>
      </c>
      <c r="O236" s="12">
        <f t="shared" ca="1" si="92"/>
        <v>1.006960281</v>
      </c>
      <c r="P236" s="17">
        <f t="shared" si="103"/>
        <v>0</v>
      </c>
      <c r="Q236" s="14">
        <f t="shared" ca="1" si="93"/>
        <v>6.9602810000000002</v>
      </c>
      <c r="R236" s="20">
        <f t="shared" si="94"/>
        <v>0</v>
      </c>
      <c r="S236" s="14">
        <f t="shared" si="104"/>
        <v>0</v>
      </c>
      <c r="T236" s="4" t="str">
        <f t="shared" si="105"/>
        <v>J=</v>
      </c>
      <c r="U236" s="29">
        <f t="shared" si="106"/>
        <v>45229</v>
      </c>
      <c r="V236" s="3"/>
      <c r="W236" s="3"/>
      <c r="X236" s="106">
        <f>[2]Plan1!$A306</f>
        <v>46070</v>
      </c>
      <c r="Y236" s="107" t="str">
        <f>[2]Plan1!$C306</f>
        <v>Carnaval</v>
      </c>
      <c r="Z236" s="94"/>
      <c r="AA236" s="1"/>
      <c r="AB236" s="3"/>
      <c r="AC236" s="92"/>
      <c r="AD236" s="92"/>
      <c r="AE236" s="92"/>
      <c r="AF236" s="3"/>
      <c r="AG236" s="11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</row>
    <row r="237" spans="1:154" x14ac:dyDescent="0.15">
      <c r="A237" s="88">
        <f t="shared" si="107"/>
        <v>45219</v>
      </c>
      <c r="B237" s="89">
        <f t="shared" ca="1" si="108"/>
        <v>1007.54248599</v>
      </c>
      <c r="C237" s="14">
        <f t="shared" si="95"/>
        <v>1000</v>
      </c>
      <c r="D237" s="62">
        <f t="shared" si="96"/>
        <v>45216</v>
      </c>
      <c r="E237" s="60">
        <f ca="1">IF(D237&lt;$B$1,VLOOKUP(D237,[1]DI!$A$4:$B$15000,2,FALSE),0)</f>
        <v>0.1265</v>
      </c>
      <c r="F237" s="14">
        <f t="shared" ca="1" si="97"/>
        <v>1.0004727899999999</v>
      </c>
      <c r="G237" s="91">
        <f t="shared" ca="1" si="110"/>
        <v>1.1196909510789701</v>
      </c>
      <c r="H237" s="91">
        <f t="shared" ca="1" si="98"/>
        <v>1.11283175036787</v>
      </c>
      <c r="I237" s="14">
        <f t="shared" ca="1" si="109"/>
        <v>1.0061637400000001</v>
      </c>
      <c r="J237" s="13">
        <f t="shared" si="99"/>
        <v>2.69E-2</v>
      </c>
      <c r="K237" s="29">
        <f t="shared" si="100"/>
        <v>45201</v>
      </c>
      <c r="L237" s="2">
        <f t="shared" si="101"/>
        <v>13</v>
      </c>
      <c r="M237" s="17">
        <f t="shared" si="102"/>
        <v>13</v>
      </c>
      <c r="N237" s="12">
        <f t="shared" si="91"/>
        <v>1.0013703</v>
      </c>
      <c r="O237" s="12">
        <f t="shared" ca="1" si="92"/>
        <v>1.007542486</v>
      </c>
      <c r="P237" s="17">
        <f t="shared" si="103"/>
        <v>0</v>
      </c>
      <c r="Q237" s="14">
        <f t="shared" ca="1" si="93"/>
        <v>7.5424859900000003</v>
      </c>
      <c r="R237" s="20">
        <f t="shared" si="94"/>
        <v>0</v>
      </c>
      <c r="S237" s="14">
        <f t="shared" si="104"/>
        <v>0</v>
      </c>
      <c r="T237" s="4" t="str">
        <f t="shared" si="105"/>
        <v>J=</v>
      </c>
      <c r="U237" s="29">
        <f t="shared" si="106"/>
        <v>45229</v>
      </c>
      <c r="V237" s="3"/>
      <c r="W237" s="3"/>
      <c r="X237" s="106">
        <f>[2]Plan1!$A307</f>
        <v>46115</v>
      </c>
      <c r="Y237" s="107" t="str">
        <f>[2]Plan1!$C307</f>
        <v>Paixão de Cristo</v>
      </c>
      <c r="Z237" s="94"/>
      <c r="AA237" s="1"/>
      <c r="AB237" s="3"/>
      <c r="AC237" s="92"/>
      <c r="AD237" s="92"/>
      <c r="AE237" s="92"/>
      <c r="AF237" s="3"/>
      <c r="AG237" s="11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</row>
    <row r="238" spans="1:154" x14ac:dyDescent="0.15">
      <c r="A238" s="88">
        <f t="shared" si="107"/>
        <v>45222</v>
      </c>
      <c r="B238" s="89">
        <f t="shared" ca="1" si="108"/>
        <v>1008.1250230000001</v>
      </c>
      <c r="C238" s="14">
        <f t="shared" si="95"/>
        <v>1000</v>
      </c>
      <c r="D238" s="62">
        <f t="shared" si="96"/>
        <v>45217</v>
      </c>
      <c r="E238" s="60">
        <f ca="1">IF(D238&lt;$B$1,VLOOKUP(D238,[1]DI!$A$4:$B$15000,2,FALSE),0)</f>
        <v>0.1265</v>
      </c>
      <c r="F238" s="14">
        <f t="shared" ca="1" si="97"/>
        <v>1.0004727899999999</v>
      </c>
      <c r="G238" s="91">
        <f t="shared" ca="1" si="110"/>
        <v>1.1202203297637301</v>
      </c>
      <c r="H238" s="91">
        <f t="shared" ca="1" si="98"/>
        <v>1.11283175036787</v>
      </c>
      <c r="I238" s="14">
        <f t="shared" ca="1" si="109"/>
        <v>1.0066394400000001</v>
      </c>
      <c r="J238" s="13">
        <f t="shared" si="99"/>
        <v>2.69E-2</v>
      </c>
      <c r="K238" s="29">
        <f t="shared" si="100"/>
        <v>45201</v>
      </c>
      <c r="L238" s="2">
        <f t="shared" si="101"/>
        <v>14</v>
      </c>
      <c r="M238" s="17">
        <f t="shared" si="102"/>
        <v>14</v>
      </c>
      <c r="N238" s="12">
        <f t="shared" si="91"/>
        <v>1.001475785</v>
      </c>
      <c r="O238" s="12">
        <f t="shared" ca="1" si="92"/>
        <v>1.0081250230000001</v>
      </c>
      <c r="P238" s="17">
        <f t="shared" si="103"/>
        <v>0</v>
      </c>
      <c r="Q238" s="14">
        <f t="shared" ca="1" si="93"/>
        <v>8.1250230000000006</v>
      </c>
      <c r="R238" s="20">
        <f t="shared" si="94"/>
        <v>0</v>
      </c>
      <c r="S238" s="14">
        <f t="shared" si="104"/>
        <v>0</v>
      </c>
      <c r="T238" s="4" t="str">
        <f t="shared" si="105"/>
        <v>J=</v>
      </c>
      <c r="U238" s="29">
        <f t="shared" si="106"/>
        <v>45229</v>
      </c>
      <c r="V238" s="3"/>
      <c r="W238" s="3"/>
      <c r="X238" s="106">
        <f>[2]Plan1!$A308</f>
        <v>46133</v>
      </c>
      <c r="Y238" s="107" t="str">
        <f>[2]Plan1!$C308</f>
        <v>Tiradentes</v>
      </c>
      <c r="Z238" s="94"/>
      <c r="AA238" s="1"/>
      <c r="AB238" s="3"/>
      <c r="AC238" s="92"/>
      <c r="AD238" s="92"/>
      <c r="AE238" s="92"/>
      <c r="AF238" s="3"/>
      <c r="AG238" s="11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</row>
    <row r="239" spans="1:154" x14ac:dyDescent="0.15">
      <c r="A239" s="88">
        <f t="shared" si="107"/>
        <v>45223</v>
      </c>
      <c r="B239" s="89">
        <f t="shared" ca="1" si="108"/>
        <v>1008.70790299</v>
      </c>
      <c r="C239" s="14">
        <f t="shared" si="95"/>
        <v>1000</v>
      </c>
      <c r="D239" s="62">
        <f t="shared" si="96"/>
        <v>45218</v>
      </c>
      <c r="E239" s="60">
        <f ca="1">IF(D239&lt;$B$1,VLOOKUP(D239,[1]DI!$A$4:$B$15000,2,FALSE),0)</f>
        <v>0.1265</v>
      </c>
      <c r="F239" s="14">
        <f t="shared" ca="1" si="97"/>
        <v>1.0004727899999999</v>
      </c>
      <c r="G239" s="91">
        <f t="shared" ca="1" si="110"/>
        <v>1.12074995873344</v>
      </c>
      <c r="H239" s="91">
        <f t="shared" ca="1" si="98"/>
        <v>1.11283175036787</v>
      </c>
      <c r="I239" s="14">
        <f t="shared" ca="1" si="109"/>
        <v>1.00711537</v>
      </c>
      <c r="J239" s="13">
        <f t="shared" si="99"/>
        <v>2.69E-2</v>
      </c>
      <c r="K239" s="29">
        <f t="shared" si="100"/>
        <v>45201</v>
      </c>
      <c r="L239" s="2">
        <f t="shared" si="101"/>
        <v>15</v>
      </c>
      <c r="M239" s="17">
        <f t="shared" si="102"/>
        <v>15</v>
      </c>
      <c r="N239" s="12">
        <f t="shared" si="91"/>
        <v>1.0015812820000001</v>
      </c>
      <c r="O239" s="12">
        <f t="shared" ca="1" si="92"/>
        <v>1.0087079029999999</v>
      </c>
      <c r="P239" s="17">
        <f t="shared" si="103"/>
        <v>0</v>
      </c>
      <c r="Q239" s="14">
        <f t="shared" ca="1" si="93"/>
        <v>8.7079029899999991</v>
      </c>
      <c r="R239" s="20">
        <f t="shared" si="94"/>
        <v>0</v>
      </c>
      <c r="S239" s="14">
        <f t="shared" si="104"/>
        <v>0</v>
      </c>
      <c r="T239" s="4" t="str">
        <f t="shared" si="105"/>
        <v>J=</v>
      </c>
      <c r="U239" s="29">
        <f t="shared" si="106"/>
        <v>45229</v>
      </c>
      <c r="V239" s="3"/>
      <c r="W239" s="3"/>
      <c r="X239" s="106">
        <f>[2]Plan1!$A309</f>
        <v>46143</v>
      </c>
      <c r="Y239" s="107" t="str">
        <f>[2]Plan1!$C309</f>
        <v>Dia do Trabalho</v>
      </c>
      <c r="Z239" s="94"/>
      <c r="AA239" s="1"/>
      <c r="AB239" s="3"/>
      <c r="AC239" s="92"/>
      <c r="AD239" s="92"/>
      <c r="AE239" s="92"/>
      <c r="AF239" s="3"/>
      <c r="AG239" s="11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</row>
    <row r="240" spans="1:154" x14ac:dyDescent="0.15">
      <c r="A240" s="88">
        <f t="shared" si="107"/>
        <v>45224</v>
      </c>
      <c r="B240" s="89">
        <f t="shared" ca="1" si="108"/>
        <v>1009.29111499</v>
      </c>
      <c r="C240" s="14">
        <f t="shared" si="95"/>
        <v>1000</v>
      </c>
      <c r="D240" s="62">
        <f t="shared" si="96"/>
        <v>45219</v>
      </c>
      <c r="E240" s="60">
        <f ca="1">IF(D240&lt;$B$1,VLOOKUP(D240,[1]DI!$A$4:$B$15000,2,FALSE),0)</f>
        <v>0.1265</v>
      </c>
      <c r="F240" s="14">
        <f t="shared" ca="1" si="97"/>
        <v>1.0004727899999999</v>
      </c>
      <c r="G240" s="91">
        <f t="shared" ca="1" si="110"/>
        <v>1.1212798381064299</v>
      </c>
      <c r="H240" s="91">
        <f t="shared" ca="1" si="98"/>
        <v>1.11283175036787</v>
      </c>
      <c r="I240" s="14">
        <f t="shared" ca="1" si="109"/>
        <v>1.0075915200000001</v>
      </c>
      <c r="J240" s="13">
        <f t="shared" si="99"/>
        <v>2.69E-2</v>
      </c>
      <c r="K240" s="29">
        <f t="shared" si="100"/>
        <v>45201</v>
      </c>
      <c r="L240" s="2">
        <f t="shared" si="101"/>
        <v>16</v>
      </c>
      <c r="M240" s="17">
        <f t="shared" si="102"/>
        <v>16</v>
      </c>
      <c r="N240" s="12">
        <f t="shared" si="91"/>
        <v>1.0016867899999999</v>
      </c>
      <c r="O240" s="12">
        <f t="shared" ca="1" si="92"/>
        <v>1.0092911149999999</v>
      </c>
      <c r="P240" s="17">
        <f t="shared" si="103"/>
        <v>0</v>
      </c>
      <c r="Q240" s="14">
        <f t="shared" ca="1" si="93"/>
        <v>9.2911149900000005</v>
      </c>
      <c r="R240" s="20">
        <f t="shared" si="94"/>
        <v>0</v>
      </c>
      <c r="S240" s="14">
        <f t="shared" si="104"/>
        <v>0</v>
      </c>
      <c r="T240" s="4" t="str">
        <f t="shared" si="105"/>
        <v>J=</v>
      </c>
      <c r="U240" s="29">
        <f t="shared" si="106"/>
        <v>45229</v>
      </c>
      <c r="V240" s="3"/>
      <c r="W240" s="3"/>
      <c r="X240" s="106">
        <f>[2]Plan1!$A310</f>
        <v>46177</v>
      </c>
      <c r="Y240" s="107" t="str">
        <f>[2]Plan1!$C310</f>
        <v>Corpus Christi</v>
      </c>
      <c r="Z240" s="94"/>
      <c r="AA240" s="1"/>
      <c r="AB240" s="3"/>
      <c r="AC240" s="92"/>
      <c r="AD240" s="92"/>
      <c r="AE240" s="92"/>
      <c r="AF240" s="3"/>
      <c r="AG240" s="11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</row>
    <row r="241" spans="1:154" x14ac:dyDescent="0.15">
      <c r="A241" s="88">
        <f t="shared" si="107"/>
        <v>45225</v>
      </c>
      <c r="B241" s="89">
        <f t="shared" ca="1" si="108"/>
        <v>1009.87466799</v>
      </c>
      <c r="C241" s="14">
        <f t="shared" si="95"/>
        <v>1000</v>
      </c>
      <c r="D241" s="62">
        <f t="shared" si="96"/>
        <v>45222</v>
      </c>
      <c r="E241" s="60">
        <f ca="1">IF(D241&lt;$B$1,VLOOKUP(D241,[1]DI!$A$4:$B$15000,2,FALSE),0)</f>
        <v>0.1265</v>
      </c>
      <c r="F241" s="14">
        <f t="shared" ca="1" si="97"/>
        <v>1.0004727899999999</v>
      </c>
      <c r="G241" s="91">
        <f t="shared" ca="1" si="110"/>
        <v>1.12180996800109</v>
      </c>
      <c r="H241" s="91">
        <f t="shared" ca="1" si="98"/>
        <v>1.11283175036787</v>
      </c>
      <c r="I241" s="14">
        <f t="shared" ca="1" si="109"/>
        <v>1.0080678999999999</v>
      </c>
      <c r="J241" s="13">
        <f t="shared" si="99"/>
        <v>2.69E-2</v>
      </c>
      <c r="K241" s="29">
        <f t="shared" si="100"/>
        <v>45201</v>
      </c>
      <c r="L241" s="2">
        <f t="shared" si="101"/>
        <v>17</v>
      </c>
      <c r="M241" s="17">
        <f t="shared" si="102"/>
        <v>17</v>
      </c>
      <c r="N241" s="12">
        <f t="shared" si="91"/>
        <v>1.001792308</v>
      </c>
      <c r="O241" s="12">
        <f t="shared" ca="1" si="92"/>
        <v>1.0098746679999999</v>
      </c>
      <c r="P241" s="17">
        <f t="shared" si="103"/>
        <v>0</v>
      </c>
      <c r="Q241" s="14">
        <f t="shared" ca="1" si="93"/>
        <v>9.8746679900000007</v>
      </c>
      <c r="R241" s="20">
        <f t="shared" si="94"/>
        <v>0</v>
      </c>
      <c r="S241" s="14">
        <f t="shared" si="104"/>
        <v>0</v>
      </c>
      <c r="T241" s="4" t="str">
        <f t="shared" si="105"/>
        <v>J=</v>
      </c>
      <c r="U241" s="29">
        <f t="shared" si="106"/>
        <v>45229</v>
      </c>
      <c r="V241" s="3"/>
      <c r="W241" s="3"/>
      <c r="X241" s="106">
        <f>[2]Plan1!$A311</f>
        <v>46272</v>
      </c>
      <c r="Y241" s="107" t="str">
        <f>[2]Plan1!$C311</f>
        <v>Independência do Brasil</v>
      </c>
      <c r="Z241" s="94"/>
      <c r="AA241" s="1"/>
      <c r="AB241" s="3"/>
      <c r="AC241" s="92"/>
      <c r="AD241" s="92"/>
      <c r="AE241" s="92"/>
      <c r="AF241" s="3"/>
      <c r="AG241" s="11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</row>
    <row r="242" spans="1:154" x14ac:dyDescent="0.15">
      <c r="A242" s="88">
        <f t="shared" si="107"/>
        <v>45226</v>
      </c>
      <c r="B242" s="89">
        <f t="shared" ca="1" si="108"/>
        <v>1010.45856399</v>
      </c>
      <c r="C242" s="14">
        <f t="shared" si="95"/>
        <v>1000</v>
      </c>
      <c r="D242" s="62">
        <f t="shared" si="96"/>
        <v>45223</v>
      </c>
      <c r="E242" s="60">
        <f ca="1">IF(D242&lt;$B$1,VLOOKUP(D242,[1]DI!$A$4:$B$15000,2,FALSE),0)</f>
        <v>0.1265</v>
      </c>
      <c r="F242" s="14">
        <f t="shared" ca="1" si="97"/>
        <v>1.0004727899999999</v>
      </c>
      <c r="G242" s="91">
        <f t="shared" ca="1" si="110"/>
        <v>1.1223403485358601</v>
      </c>
      <c r="H242" s="91">
        <f t="shared" ca="1" si="98"/>
        <v>1.11283175036787</v>
      </c>
      <c r="I242" s="14">
        <f t="shared" ca="1" si="109"/>
        <v>1.0085445099999999</v>
      </c>
      <c r="J242" s="13">
        <f t="shared" si="99"/>
        <v>2.69E-2</v>
      </c>
      <c r="K242" s="29">
        <f t="shared" si="100"/>
        <v>45201</v>
      </c>
      <c r="L242" s="2">
        <f t="shared" si="101"/>
        <v>18</v>
      </c>
      <c r="M242" s="17">
        <f t="shared" si="102"/>
        <v>18</v>
      </c>
      <c r="N242" s="12">
        <f t="shared" si="91"/>
        <v>1.0018978380000001</v>
      </c>
      <c r="O242" s="12">
        <f t="shared" ca="1" si="92"/>
        <v>1.0104585639999999</v>
      </c>
      <c r="P242" s="17">
        <f t="shared" si="103"/>
        <v>0</v>
      </c>
      <c r="Q242" s="14">
        <f t="shared" ca="1" si="93"/>
        <v>10.45856399</v>
      </c>
      <c r="R242" s="20">
        <f t="shared" si="94"/>
        <v>0</v>
      </c>
      <c r="S242" s="14">
        <f t="shared" si="104"/>
        <v>0</v>
      </c>
      <c r="T242" s="4" t="str">
        <f t="shared" si="105"/>
        <v>J=</v>
      </c>
      <c r="U242" s="29">
        <f t="shared" si="106"/>
        <v>45229</v>
      </c>
      <c r="V242" s="3"/>
      <c r="W242" s="3"/>
      <c r="X242" s="106">
        <f>[2]Plan1!$A312</f>
        <v>46307</v>
      </c>
      <c r="Y242" s="107" t="str">
        <f>[2]Plan1!$C312</f>
        <v>Nossa Sr.a Aparecida - Padroeira do Brasil</v>
      </c>
      <c r="Z242" s="94"/>
      <c r="AA242" s="1"/>
      <c r="AB242" s="3"/>
      <c r="AC242" s="92"/>
      <c r="AD242" s="92"/>
      <c r="AE242" s="92"/>
      <c r="AF242" s="3"/>
      <c r="AG242" s="11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</row>
    <row r="243" spans="1:154" x14ac:dyDescent="0.15">
      <c r="A243" s="88">
        <f t="shared" si="107"/>
        <v>45229</v>
      </c>
      <c r="B243" s="89">
        <f t="shared" ca="1" si="108"/>
        <v>1011.042792</v>
      </c>
      <c r="C243" s="14">
        <f t="shared" si="95"/>
        <v>1000</v>
      </c>
      <c r="D243" s="62">
        <f t="shared" si="96"/>
        <v>45224</v>
      </c>
      <c r="E243" s="60">
        <f ca="1">IF(D243&lt;$B$1,VLOOKUP(D243,[1]DI!$A$4:$B$15000,2,FALSE),0)</f>
        <v>0.1265</v>
      </c>
      <c r="F243" s="14">
        <f t="shared" ca="1" si="97"/>
        <v>1.0004727899999999</v>
      </c>
      <c r="G243" s="91">
        <f t="shared" ca="1" si="110"/>
        <v>1.12287097982924</v>
      </c>
      <c r="H243" s="91">
        <f t="shared" ca="1" si="98"/>
        <v>1.11283175036787</v>
      </c>
      <c r="I243" s="14">
        <f t="shared" ca="1" si="109"/>
        <v>1.0090213400000001</v>
      </c>
      <c r="J243" s="13">
        <f t="shared" si="99"/>
        <v>2.69E-2</v>
      </c>
      <c r="K243" s="29">
        <f t="shared" si="100"/>
        <v>45201</v>
      </c>
      <c r="L243" s="2">
        <f t="shared" si="101"/>
        <v>19</v>
      </c>
      <c r="M243" s="17">
        <f t="shared" si="102"/>
        <v>19</v>
      </c>
      <c r="N243" s="12">
        <f t="shared" si="91"/>
        <v>1.002003379</v>
      </c>
      <c r="O243" s="12">
        <f t="shared" ca="1" si="92"/>
        <v>1.011042792</v>
      </c>
      <c r="P243" s="17">
        <f t="shared" si="103"/>
        <v>11</v>
      </c>
      <c r="Q243" s="14">
        <f t="shared" ca="1" si="93"/>
        <v>11.042792</v>
      </c>
      <c r="R243" s="20">
        <f t="shared" si="94"/>
        <v>0</v>
      </c>
      <c r="S243" s="14">
        <f t="shared" si="104"/>
        <v>0</v>
      </c>
      <c r="T243" s="4" t="str">
        <f t="shared" si="105"/>
        <v>J=</v>
      </c>
      <c r="U243" s="29">
        <f t="shared" si="106"/>
        <v>45229</v>
      </c>
      <c r="V243" s="3"/>
      <c r="W243" s="3"/>
      <c r="X243" s="106">
        <f>[2]Plan1!$A313</f>
        <v>46328</v>
      </c>
      <c r="Y243" s="107" t="str">
        <f>[2]Plan1!$C313</f>
        <v>Finados</v>
      </c>
      <c r="Z243" s="94"/>
      <c r="AA243" s="1"/>
      <c r="AB243" s="3"/>
      <c r="AC243" s="92"/>
      <c r="AD243" s="92"/>
      <c r="AE243" s="92"/>
      <c r="AF243" s="3"/>
      <c r="AG243" s="11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</row>
    <row r="244" spans="1:154" x14ac:dyDescent="0.15">
      <c r="A244" s="88">
        <f t="shared" si="107"/>
        <v>45230</v>
      </c>
      <c r="B244" s="89">
        <f t="shared" ca="1" si="108"/>
        <v>1000.578181</v>
      </c>
      <c r="C244" s="14">
        <f t="shared" si="95"/>
        <v>1000</v>
      </c>
      <c r="D244" s="62">
        <f t="shared" si="96"/>
        <v>45225</v>
      </c>
      <c r="E244" s="60">
        <f ca="1">IF(D244&lt;$B$1,VLOOKUP(D244,[1]DI!$A$4:$B$15000,2,FALSE),0)</f>
        <v>0.1265</v>
      </c>
      <c r="F244" s="14">
        <f t="shared" ca="1" si="97"/>
        <v>1.0004727899999999</v>
      </c>
      <c r="G244" s="91">
        <f t="shared" ca="1" si="110"/>
        <v>1.1234018619997901</v>
      </c>
      <c r="H244" s="91">
        <f t="shared" ca="1" si="98"/>
        <v>1.12287097982924</v>
      </c>
      <c r="I244" s="14">
        <f t="shared" ca="1" si="109"/>
        <v>1.0004727899999999</v>
      </c>
      <c r="J244" s="13">
        <f t="shared" si="99"/>
        <v>2.69E-2</v>
      </c>
      <c r="K244" s="29">
        <f t="shared" si="100"/>
        <v>45229</v>
      </c>
      <c r="L244" s="2">
        <f t="shared" si="101"/>
        <v>1</v>
      </c>
      <c r="M244" s="17">
        <f t="shared" si="102"/>
        <v>1</v>
      </c>
      <c r="N244" s="12">
        <f t="shared" si="91"/>
        <v>1.000105341</v>
      </c>
      <c r="O244" s="12">
        <f t="shared" ca="1" si="92"/>
        <v>1.0005781810000001</v>
      </c>
      <c r="P244" s="17">
        <f t="shared" si="103"/>
        <v>0</v>
      </c>
      <c r="Q244" s="14">
        <f t="shared" ca="1" si="93"/>
        <v>0.57818099999999994</v>
      </c>
      <c r="R244" s="20">
        <f t="shared" si="94"/>
        <v>0</v>
      </c>
      <c r="S244" s="14">
        <f t="shared" si="104"/>
        <v>0</v>
      </c>
      <c r="T244" s="4" t="str">
        <f t="shared" si="105"/>
        <v>J=</v>
      </c>
      <c r="U244" s="29">
        <f t="shared" si="106"/>
        <v>45260</v>
      </c>
      <c r="V244" s="3"/>
      <c r="W244" s="3"/>
      <c r="X244" s="106">
        <f>[2]Plan1!$A314</f>
        <v>46341</v>
      </c>
      <c r="Y244" s="107" t="str">
        <f>[2]Plan1!$C314</f>
        <v>Proclamação da República</v>
      </c>
      <c r="Z244" s="94"/>
      <c r="AA244" s="1"/>
      <c r="AB244" s="3"/>
      <c r="AC244" s="92"/>
      <c r="AD244" s="92"/>
      <c r="AE244" s="92"/>
      <c r="AF244" s="3"/>
      <c r="AG244" s="11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</row>
    <row r="245" spans="1:154" x14ac:dyDescent="0.15">
      <c r="A245" s="88">
        <f t="shared" si="107"/>
        <v>45231</v>
      </c>
      <c r="B245" s="89">
        <f t="shared" ca="1" si="108"/>
        <v>1001.15669199</v>
      </c>
      <c r="C245" s="14">
        <f t="shared" si="95"/>
        <v>1000</v>
      </c>
      <c r="D245" s="62">
        <f t="shared" si="96"/>
        <v>45226</v>
      </c>
      <c r="E245" s="60">
        <f ca="1">IF(D245&lt;$B$1,VLOOKUP(D245,[1]DI!$A$4:$B$15000,2,FALSE),0)</f>
        <v>0.1265</v>
      </c>
      <c r="F245" s="14">
        <f t="shared" ca="1" si="97"/>
        <v>1.0004727899999999</v>
      </c>
      <c r="G245" s="91">
        <f t="shared" ca="1" si="110"/>
        <v>1.1239329951661201</v>
      </c>
      <c r="H245" s="91">
        <f t="shared" ca="1" si="98"/>
        <v>1.12287097982924</v>
      </c>
      <c r="I245" s="14">
        <f t="shared" ca="1" si="109"/>
        <v>1.0009458</v>
      </c>
      <c r="J245" s="13">
        <f t="shared" si="99"/>
        <v>2.69E-2</v>
      </c>
      <c r="K245" s="29">
        <f t="shared" si="100"/>
        <v>45229</v>
      </c>
      <c r="L245" s="2">
        <f t="shared" si="101"/>
        <v>2</v>
      </c>
      <c r="M245" s="17">
        <f t="shared" si="102"/>
        <v>2</v>
      </c>
      <c r="N245" s="12">
        <f t="shared" si="91"/>
        <v>1.0002106930000001</v>
      </c>
      <c r="O245" s="12">
        <f t="shared" ca="1" si="92"/>
        <v>1.0011566919999999</v>
      </c>
      <c r="P245" s="17">
        <f t="shared" si="103"/>
        <v>0</v>
      </c>
      <c r="Q245" s="14">
        <f t="shared" ca="1" si="93"/>
        <v>1.1566919899999999</v>
      </c>
      <c r="R245" s="20">
        <f t="shared" si="94"/>
        <v>0</v>
      </c>
      <c r="S245" s="14">
        <f t="shared" si="104"/>
        <v>0</v>
      </c>
      <c r="T245" s="4" t="str">
        <f t="shared" si="105"/>
        <v>J=</v>
      </c>
      <c r="U245" s="29">
        <f t="shared" si="106"/>
        <v>45260</v>
      </c>
      <c r="V245" s="3"/>
      <c r="W245" s="3"/>
      <c r="X245" s="106">
        <f>[2]Plan1!$A315</f>
        <v>46346</v>
      </c>
      <c r="Y245" s="107" t="str">
        <f>[2]Plan1!$C315</f>
        <v>Dia Nacional de Zumbi e da Consciência Negra</v>
      </c>
      <c r="Z245" s="94"/>
      <c r="AA245" s="1"/>
      <c r="AB245" s="3"/>
      <c r="AC245" s="92"/>
      <c r="AD245" s="92"/>
      <c r="AE245" s="92"/>
      <c r="AF245" s="3"/>
      <c r="AG245" s="11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</row>
    <row r="246" spans="1:154" x14ac:dyDescent="0.15">
      <c r="A246" s="88">
        <f t="shared" si="107"/>
        <v>45233</v>
      </c>
      <c r="B246" s="89">
        <f t="shared" ca="1" si="108"/>
        <v>1001.735545</v>
      </c>
      <c r="C246" s="14">
        <f t="shared" si="95"/>
        <v>1000</v>
      </c>
      <c r="D246" s="62">
        <f t="shared" si="96"/>
        <v>45229</v>
      </c>
      <c r="E246" s="60">
        <f ca="1">IF(D246&lt;$B$1,VLOOKUP(D246,[1]DI!$A$4:$B$15000,2,FALSE),0)</f>
        <v>0.1265</v>
      </c>
      <c r="F246" s="14">
        <f t="shared" ca="1" si="97"/>
        <v>1.0004727899999999</v>
      </c>
      <c r="G246" s="91">
        <f t="shared" ca="1" si="110"/>
        <v>1.1244643794469</v>
      </c>
      <c r="H246" s="91">
        <f t="shared" ca="1" si="98"/>
        <v>1.12287097982924</v>
      </c>
      <c r="I246" s="14">
        <f t="shared" ca="1" si="109"/>
        <v>1.00141904</v>
      </c>
      <c r="J246" s="13">
        <f t="shared" si="99"/>
        <v>2.69E-2</v>
      </c>
      <c r="K246" s="29">
        <f t="shared" si="100"/>
        <v>45229</v>
      </c>
      <c r="L246" s="2">
        <f t="shared" si="101"/>
        <v>3</v>
      </c>
      <c r="M246" s="17">
        <f t="shared" si="102"/>
        <v>3</v>
      </c>
      <c r="N246" s="12">
        <f t="shared" si="91"/>
        <v>1.000316057</v>
      </c>
      <c r="O246" s="12">
        <f t="shared" ca="1" si="92"/>
        <v>1.0017355450000001</v>
      </c>
      <c r="P246" s="17">
        <f t="shared" si="103"/>
        <v>0</v>
      </c>
      <c r="Q246" s="14">
        <f t="shared" ca="1" si="93"/>
        <v>1.7355449999999999</v>
      </c>
      <c r="R246" s="20">
        <f t="shared" si="94"/>
        <v>0</v>
      </c>
      <c r="S246" s="14">
        <f t="shared" si="104"/>
        <v>0</v>
      </c>
      <c r="T246" s="4" t="str">
        <f t="shared" si="105"/>
        <v>J=</v>
      </c>
      <c r="U246" s="29">
        <f t="shared" si="106"/>
        <v>45260</v>
      </c>
      <c r="V246" s="3"/>
      <c r="W246" s="3"/>
      <c r="X246" s="106">
        <f>[2]Plan1!$A316</f>
        <v>46381</v>
      </c>
      <c r="Y246" s="107" t="str">
        <f>[2]Plan1!$C316</f>
        <v>Natal</v>
      </c>
      <c r="Z246" s="94"/>
      <c r="AA246" s="1"/>
      <c r="AB246" s="3"/>
      <c r="AC246" s="92"/>
      <c r="AD246" s="92"/>
      <c r="AE246" s="92"/>
      <c r="AF246" s="3"/>
      <c r="AG246" s="11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</row>
    <row r="247" spans="1:154" x14ac:dyDescent="0.15">
      <c r="A247" s="88">
        <f t="shared" si="107"/>
        <v>45236</v>
      </c>
      <c r="B247" s="89">
        <f t="shared" ca="1" si="108"/>
        <v>1002.3147289999999</v>
      </c>
      <c r="C247" s="14">
        <f t="shared" si="95"/>
        <v>1000</v>
      </c>
      <c r="D247" s="62">
        <f t="shared" si="96"/>
        <v>45230</v>
      </c>
      <c r="E247" s="60">
        <f ca="1">IF(D247&lt;$B$1,VLOOKUP(D247,[1]DI!$A$4:$B$15000,2,FALSE),0)</f>
        <v>0.1265</v>
      </c>
      <c r="F247" s="14">
        <f t="shared" ca="1" si="97"/>
        <v>1.0004727899999999</v>
      </c>
      <c r="G247" s="91">
        <f t="shared" ca="1" si="110"/>
        <v>1.12499601496086</v>
      </c>
      <c r="H247" s="91">
        <f t="shared" ca="1" si="98"/>
        <v>1.12287097982924</v>
      </c>
      <c r="I247" s="14">
        <f t="shared" ca="1" si="109"/>
        <v>1.0018925000000001</v>
      </c>
      <c r="J247" s="13">
        <f t="shared" si="99"/>
        <v>2.69E-2</v>
      </c>
      <c r="K247" s="29">
        <f t="shared" si="100"/>
        <v>45229</v>
      </c>
      <c r="L247" s="2">
        <f t="shared" si="101"/>
        <v>4</v>
      </c>
      <c r="M247" s="17">
        <f t="shared" si="102"/>
        <v>4</v>
      </c>
      <c r="N247" s="12">
        <f t="shared" si="91"/>
        <v>1.0004214309999999</v>
      </c>
      <c r="O247" s="12">
        <f t="shared" ca="1" si="92"/>
        <v>1.0023147290000001</v>
      </c>
      <c r="P247" s="17">
        <f t="shared" si="103"/>
        <v>0</v>
      </c>
      <c r="Q247" s="14">
        <f t="shared" ca="1" si="93"/>
        <v>2.3147289999999998</v>
      </c>
      <c r="R247" s="20">
        <f t="shared" si="94"/>
        <v>0</v>
      </c>
      <c r="S247" s="14">
        <f t="shared" si="104"/>
        <v>0</v>
      </c>
      <c r="T247" s="4" t="str">
        <f t="shared" si="105"/>
        <v>J=</v>
      </c>
      <c r="U247" s="29">
        <f t="shared" si="106"/>
        <v>45260</v>
      </c>
      <c r="V247" s="3"/>
      <c r="W247" s="3"/>
      <c r="X247" s="106">
        <f>[2]Plan1!$A317</f>
        <v>46388</v>
      </c>
      <c r="Y247" s="107" t="str">
        <f>[2]Plan1!$C317</f>
        <v>Confraternização Universal</v>
      </c>
      <c r="Z247" s="94"/>
      <c r="AA247" s="1"/>
      <c r="AB247" s="3"/>
      <c r="AC247" s="92"/>
      <c r="AD247" s="92"/>
      <c r="AE247" s="92"/>
      <c r="AF247" s="3"/>
      <c r="AG247" s="11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</row>
    <row r="248" spans="1:154" x14ac:dyDescent="0.15">
      <c r="A248" s="88">
        <f t="shared" si="107"/>
        <v>45237</v>
      </c>
      <c r="B248" s="89">
        <f t="shared" ca="1" si="108"/>
        <v>1002.894253</v>
      </c>
      <c r="C248" s="14">
        <f t="shared" si="95"/>
        <v>1000</v>
      </c>
      <c r="D248" s="62">
        <f t="shared" si="96"/>
        <v>45231</v>
      </c>
      <c r="E248" s="60">
        <f ca="1">IF(D248&lt;$B$1,VLOOKUP(D248,[1]DI!$A$4:$B$15000,2,FALSE),0)</f>
        <v>0.1265</v>
      </c>
      <c r="F248" s="14">
        <f t="shared" ca="1" si="97"/>
        <v>1.0004727899999999</v>
      </c>
      <c r="G248" s="91">
        <f t="shared" ca="1" si="110"/>
        <v>1.1255279018267701</v>
      </c>
      <c r="H248" s="91">
        <f t="shared" ca="1" si="98"/>
        <v>1.12287097982924</v>
      </c>
      <c r="I248" s="14">
        <f t="shared" ca="1" si="109"/>
        <v>1.00236619</v>
      </c>
      <c r="J248" s="13">
        <f t="shared" si="99"/>
        <v>2.69E-2</v>
      </c>
      <c r="K248" s="29">
        <f t="shared" si="100"/>
        <v>45229</v>
      </c>
      <c r="L248" s="2">
        <f t="shared" si="101"/>
        <v>5</v>
      </c>
      <c r="M248" s="17">
        <f t="shared" si="102"/>
        <v>5</v>
      </c>
      <c r="N248" s="12">
        <f t="shared" si="91"/>
        <v>1.000526816</v>
      </c>
      <c r="O248" s="12">
        <f t="shared" ca="1" si="92"/>
        <v>1.002894253</v>
      </c>
      <c r="P248" s="17">
        <f t="shared" si="103"/>
        <v>0</v>
      </c>
      <c r="Q248" s="14">
        <f t="shared" ca="1" si="93"/>
        <v>2.894253</v>
      </c>
      <c r="R248" s="20">
        <f t="shared" si="94"/>
        <v>0</v>
      </c>
      <c r="S248" s="14">
        <f t="shared" si="104"/>
        <v>0</v>
      </c>
      <c r="T248" s="4" t="str">
        <f t="shared" si="105"/>
        <v>J=</v>
      </c>
      <c r="U248" s="29">
        <f t="shared" si="106"/>
        <v>45260</v>
      </c>
      <c r="V248" s="3"/>
      <c r="W248" s="3"/>
      <c r="X248" s="106">
        <f>[2]Plan1!$A318</f>
        <v>46426</v>
      </c>
      <c r="Y248" s="107" t="str">
        <f>[2]Plan1!$C318</f>
        <v>Carnaval</v>
      </c>
      <c r="Z248" s="94"/>
      <c r="AA248" s="1"/>
      <c r="AB248" s="3"/>
      <c r="AC248" s="92"/>
      <c r="AD248" s="92"/>
      <c r="AE248" s="92"/>
      <c r="AF248" s="3"/>
      <c r="AG248" s="11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</row>
    <row r="249" spans="1:154" x14ac:dyDescent="0.15">
      <c r="A249" s="88">
        <f t="shared" si="107"/>
        <v>45238</v>
      </c>
      <c r="B249" s="89">
        <f t="shared" ca="1" si="108"/>
        <v>1003.47410899</v>
      </c>
      <c r="C249" s="14">
        <f t="shared" si="95"/>
        <v>1000</v>
      </c>
      <c r="D249" s="62">
        <f t="shared" si="96"/>
        <v>45233</v>
      </c>
      <c r="E249" s="60">
        <f ca="1">IF(D249&lt;$B$1,VLOOKUP(D249,[1]DI!$A$4:$B$15000,2,FALSE),0)</f>
        <v>0.1215</v>
      </c>
      <c r="F249" s="14">
        <f t="shared" ca="1" si="97"/>
        <v>1.00045513</v>
      </c>
      <c r="G249" s="91">
        <f t="shared" ca="1" si="110"/>
        <v>1.1260600401634699</v>
      </c>
      <c r="H249" s="91">
        <f t="shared" ca="1" si="98"/>
        <v>1.12287097982924</v>
      </c>
      <c r="I249" s="14">
        <f t="shared" ca="1" si="109"/>
        <v>1.0028401</v>
      </c>
      <c r="J249" s="13">
        <f t="shared" si="99"/>
        <v>2.69E-2</v>
      </c>
      <c r="K249" s="29">
        <f t="shared" si="100"/>
        <v>45229</v>
      </c>
      <c r="L249" s="2">
        <f t="shared" si="101"/>
        <v>6</v>
      </c>
      <c r="M249" s="17">
        <f t="shared" si="102"/>
        <v>6</v>
      </c>
      <c r="N249" s="12">
        <f t="shared" si="91"/>
        <v>1.000632213</v>
      </c>
      <c r="O249" s="12">
        <f t="shared" ca="1" si="92"/>
        <v>1.0034741089999999</v>
      </c>
      <c r="P249" s="17">
        <f t="shared" si="103"/>
        <v>0</v>
      </c>
      <c r="Q249" s="14">
        <f t="shared" ca="1" si="93"/>
        <v>3.47410899</v>
      </c>
      <c r="R249" s="20">
        <f t="shared" si="94"/>
        <v>0</v>
      </c>
      <c r="S249" s="14">
        <f t="shared" si="104"/>
        <v>0</v>
      </c>
      <c r="T249" s="4" t="str">
        <f t="shared" si="105"/>
        <v>J=</v>
      </c>
      <c r="U249" s="29">
        <f t="shared" si="106"/>
        <v>45260</v>
      </c>
      <c r="V249" s="3"/>
      <c r="W249" s="3"/>
      <c r="X249" s="106">
        <f>[2]Plan1!$A319</f>
        <v>46427</v>
      </c>
      <c r="Y249" s="107" t="str">
        <f>[2]Plan1!$C319</f>
        <v>Carnaval</v>
      </c>
      <c r="Z249" s="94"/>
      <c r="AA249" s="1"/>
      <c r="AB249" s="3"/>
      <c r="AC249" s="92"/>
      <c r="AD249" s="92"/>
      <c r="AE249" s="92"/>
      <c r="AF249" s="3"/>
      <c r="AG249" s="11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</row>
    <row r="250" spans="1:154" x14ac:dyDescent="0.15">
      <c r="A250" s="88">
        <f t="shared" si="107"/>
        <v>45239</v>
      </c>
      <c r="B250" s="89">
        <f t="shared" ca="1" si="108"/>
        <v>1004.036573</v>
      </c>
      <c r="C250" s="14">
        <f t="shared" si="95"/>
        <v>1000</v>
      </c>
      <c r="D250" s="62">
        <f t="shared" si="96"/>
        <v>45236</v>
      </c>
      <c r="E250" s="60">
        <f ca="1">IF(D250&lt;$B$1,VLOOKUP(D250,[1]DI!$A$4:$B$15000,2,FALSE),0)</f>
        <v>0.1215</v>
      </c>
      <c r="F250" s="14">
        <f t="shared" ca="1" si="97"/>
        <v>1.00045513</v>
      </c>
      <c r="G250" s="91">
        <f t="shared" ca="1" si="110"/>
        <v>1.12657254386955</v>
      </c>
      <c r="H250" s="91">
        <f t="shared" ca="1" si="98"/>
        <v>1.12287097982924</v>
      </c>
      <c r="I250" s="14">
        <f t="shared" ca="1" si="109"/>
        <v>1.0032965199999999</v>
      </c>
      <c r="J250" s="13">
        <f t="shared" si="99"/>
        <v>2.69E-2</v>
      </c>
      <c r="K250" s="29">
        <f t="shared" si="100"/>
        <v>45229</v>
      </c>
      <c r="L250" s="2">
        <f t="shared" si="101"/>
        <v>7</v>
      </c>
      <c r="M250" s="17">
        <f t="shared" si="102"/>
        <v>7</v>
      </c>
      <c r="N250" s="12">
        <f t="shared" si="91"/>
        <v>1.0007376210000001</v>
      </c>
      <c r="O250" s="12">
        <f t="shared" ca="1" si="92"/>
        <v>1.004036573</v>
      </c>
      <c r="P250" s="17">
        <f t="shared" si="103"/>
        <v>0</v>
      </c>
      <c r="Q250" s="14">
        <f t="shared" ca="1" si="93"/>
        <v>4.0365729999999997</v>
      </c>
      <c r="R250" s="20">
        <f t="shared" si="94"/>
        <v>0</v>
      </c>
      <c r="S250" s="14">
        <f t="shared" si="104"/>
        <v>0</v>
      </c>
      <c r="T250" s="4" t="str">
        <f t="shared" si="105"/>
        <v>J=</v>
      </c>
      <c r="U250" s="29">
        <f t="shared" si="106"/>
        <v>45260</v>
      </c>
      <c r="V250" s="3"/>
      <c r="W250" s="3"/>
      <c r="X250" s="106">
        <f>[2]Plan1!$A320</f>
        <v>46472</v>
      </c>
      <c r="Y250" s="107" t="str">
        <f>[2]Plan1!$C320</f>
        <v>Paixão de Cristo</v>
      </c>
      <c r="Z250" s="94"/>
      <c r="AA250" s="1"/>
      <c r="AB250" s="3"/>
      <c r="AC250" s="92"/>
      <c r="AD250" s="92"/>
      <c r="AE250" s="92"/>
      <c r="AF250" s="3"/>
      <c r="AG250" s="11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</row>
    <row r="251" spans="1:154" x14ac:dyDescent="0.15">
      <c r="A251" s="88">
        <f t="shared" si="107"/>
        <v>45240</v>
      </c>
      <c r="B251" s="89">
        <f t="shared" ca="1" si="108"/>
        <v>1004.5993529899999</v>
      </c>
      <c r="C251" s="14">
        <f t="shared" si="95"/>
        <v>1000</v>
      </c>
      <c r="D251" s="62">
        <f t="shared" si="96"/>
        <v>45237</v>
      </c>
      <c r="E251" s="60">
        <f ca="1">IF(D251&lt;$B$1,VLOOKUP(D251,[1]DI!$A$4:$B$15000,2,FALSE),0)</f>
        <v>0.1215</v>
      </c>
      <c r="F251" s="14">
        <f t="shared" ca="1" si="97"/>
        <v>1.00045513</v>
      </c>
      <c r="G251" s="91">
        <f t="shared" ca="1" si="110"/>
        <v>1.12708528083144</v>
      </c>
      <c r="H251" s="91">
        <f t="shared" ca="1" si="98"/>
        <v>1.12287097982924</v>
      </c>
      <c r="I251" s="14">
        <f t="shared" ca="1" si="109"/>
        <v>1.0037531500000001</v>
      </c>
      <c r="J251" s="13">
        <f t="shared" si="99"/>
        <v>2.69E-2</v>
      </c>
      <c r="K251" s="29">
        <f t="shared" si="100"/>
        <v>45229</v>
      </c>
      <c r="L251" s="2">
        <f t="shared" si="101"/>
        <v>8</v>
      </c>
      <c r="M251" s="17">
        <f t="shared" si="102"/>
        <v>8</v>
      </c>
      <c r="N251" s="12">
        <f t="shared" si="91"/>
        <v>1.000843039</v>
      </c>
      <c r="O251" s="12">
        <f t="shared" ca="1" si="92"/>
        <v>1.0045993529999999</v>
      </c>
      <c r="P251" s="17">
        <f t="shared" si="103"/>
        <v>0</v>
      </c>
      <c r="Q251" s="14">
        <f t="shared" ca="1" si="93"/>
        <v>4.5993529899999999</v>
      </c>
      <c r="R251" s="20">
        <f t="shared" si="94"/>
        <v>0</v>
      </c>
      <c r="S251" s="14">
        <f t="shared" si="104"/>
        <v>0</v>
      </c>
      <c r="T251" s="4" t="str">
        <f t="shared" si="105"/>
        <v>J=</v>
      </c>
      <c r="U251" s="29">
        <f t="shared" si="106"/>
        <v>45260</v>
      </c>
      <c r="V251" s="3"/>
      <c r="W251" s="3"/>
      <c r="X251" s="106">
        <f>[2]Plan1!$A321</f>
        <v>46498</v>
      </c>
      <c r="Y251" s="107" t="str">
        <f>[2]Plan1!$C321</f>
        <v>Tiradentes</v>
      </c>
      <c r="Z251" s="94"/>
      <c r="AA251" s="1"/>
      <c r="AB251" s="3"/>
      <c r="AC251" s="92"/>
      <c r="AD251" s="92"/>
      <c r="AE251" s="92"/>
      <c r="AF251" s="3"/>
      <c r="AG251" s="11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</row>
    <row r="252" spans="1:154" x14ac:dyDescent="0.15">
      <c r="A252" s="88">
        <f t="shared" si="107"/>
        <v>45243</v>
      </c>
      <c r="B252" s="89">
        <f t="shared" ca="1" si="108"/>
        <v>1005.16245199</v>
      </c>
      <c r="C252" s="14">
        <f t="shared" si="95"/>
        <v>1000</v>
      </c>
      <c r="D252" s="62">
        <f t="shared" si="96"/>
        <v>45238</v>
      </c>
      <c r="E252" s="60">
        <f ca="1">IF(D252&lt;$B$1,VLOOKUP(D252,[1]DI!$A$4:$B$15000,2,FALSE),0)</f>
        <v>0.1215</v>
      </c>
      <c r="F252" s="14">
        <f t="shared" ca="1" si="97"/>
        <v>1.00045513</v>
      </c>
      <c r="G252" s="91">
        <f t="shared" ca="1" si="110"/>
        <v>1.1275982511553</v>
      </c>
      <c r="H252" s="91">
        <f t="shared" ca="1" si="98"/>
        <v>1.12287097982924</v>
      </c>
      <c r="I252" s="14">
        <f t="shared" ca="1" si="109"/>
        <v>1.0042099900000001</v>
      </c>
      <c r="J252" s="13">
        <f t="shared" si="99"/>
        <v>2.69E-2</v>
      </c>
      <c r="K252" s="29">
        <f t="shared" si="100"/>
        <v>45229</v>
      </c>
      <c r="L252" s="2">
        <f t="shared" si="101"/>
        <v>9</v>
      </c>
      <c r="M252" s="17">
        <f t="shared" si="102"/>
        <v>9</v>
      </c>
      <c r="N252" s="12">
        <f t="shared" si="91"/>
        <v>1.0009484689999999</v>
      </c>
      <c r="O252" s="12">
        <f t="shared" ca="1" si="92"/>
        <v>1.005162452</v>
      </c>
      <c r="P252" s="17">
        <f t="shared" si="103"/>
        <v>0</v>
      </c>
      <c r="Q252" s="14">
        <f t="shared" ca="1" si="93"/>
        <v>5.1624519900000001</v>
      </c>
      <c r="R252" s="20">
        <f t="shared" si="94"/>
        <v>0</v>
      </c>
      <c r="S252" s="14">
        <f t="shared" si="104"/>
        <v>0</v>
      </c>
      <c r="T252" s="4" t="str">
        <f t="shared" si="105"/>
        <v>J=</v>
      </c>
      <c r="U252" s="29">
        <f t="shared" si="106"/>
        <v>45260</v>
      </c>
      <c r="V252" s="3"/>
      <c r="W252" s="3"/>
      <c r="X252" s="106">
        <f>[2]Plan1!$A322</f>
        <v>46508</v>
      </c>
      <c r="Y252" s="107" t="str">
        <f>[2]Plan1!$C322</f>
        <v>Dia do Trabalho</v>
      </c>
      <c r="Z252" s="94"/>
      <c r="AA252" s="1"/>
      <c r="AB252" s="3"/>
      <c r="AC252" s="92"/>
      <c r="AD252" s="92"/>
      <c r="AE252" s="92"/>
      <c r="AF252" s="3"/>
      <c r="AG252" s="11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</row>
    <row r="253" spans="1:154" x14ac:dyDescent="0.15">
      <c r="A253" s="88">
        <f t="shared" si="107"/>
        <v>45244</v>
      </c>
      <c r="B253" s="89">
        <f t="shared" ca="1" si="108"/>
        <v>1005.725859</v>
      </c>
      <c r="C253" s="14">
        <f t="shared" si="95"/>
        <v>1000</v>
      </c>
      <c r="D253" s="62">
        <f t="shared" si="96"/>
        <v>45239</v>
      </c>
      <c r="E253" s="60">
        <f ca="1">IF(D253&lt;$B$1,VLOOKUP(D253,[1]DI!$A$4:$B$15000,2,FALSE),0)</f>
        <v>0.1215</v>
      </c>
      <c r="F253" s="14">
        <f t="shared" ca="1" si="97"/>
        <v>1.00045513</v>
      </c>
      <c r="G253" s="91">
        <f t="shared" ca="1" si="110"/>
        <v>1.1281114549473501</v>
      </c>
      <c r="H253" s="91">
        <f t="shared" ca="1" si="98"/>
        <v>1.12287097982924</v>
      </c>
      <c r="I253" s="14">
        <f t="shared" ca="1" si="109"/>
        <v>1.00466703</v>
      </c>
      <c r="J253" s="13">
        <f t="shared" si="99"/>
        <v>2.69E-2</v>
      </c>
      <c r="K253" s="29">
        <f t="shared" si="100"/>
        <v>45229</v>
      </c>
      <c r="L253" s="2">
        <f t="shared" si="101"/>
        <v>10</v>
      </c>
      <c r="M253" s="17">
        <f t="shared" si="102"/>
        <v>10</v>
      </c>
      <c r="N253" s="12">
        <f t="shared" si="91"/>
        <v>1.00105391</v>
      </c>
      <c r="O253" s="12">
        <f t="shared" ca="1" si="92"/>
        <v>1.005725859</v>
      </c>
      <c r="P253" s="17">
        <f t="shared" si="103"/>
        <v>0</v>
      </c>
      <c r="Q253" s="14">
        <f t="shared" ca="1" si="93"/>
        <v>5.7258589999999998</v>
      </c>
      <c r="R253" s="20">
        <f t="shared" si="94"/>
        <v>0</v>
      </c>
      <c r="S253" s="14">
        <f t="shared" si="104"/>
        <v>0</v>
      </c>
      <c r="T253" s="4" t="str">
        <f t="shared" si="105"/>
        <v>J=</v>
      </c>
      <c r="U253" s="29">
        <f t="shared" si="106"/>
        <v>45260</v>
      </c>
      <c r="V253" s="3"/>
      <c r="W253" s="3"/>
      <c r="X253" s="106">
        <f>[2]Plan1!$A323</f>
        <v>46534</v>
      </c>
      <c r="Y253" s="107" t="str">
        <f>[2]Plan1!$C323</f>
        <v>Corpus Christi</v>
      </c>
      <c r="Z253" s="94"/>
      <c r="AA253" s="1"/>
      <c r="AB253" s="3"/>
      <c r="AC253" s="92"/>
      <c r="AD253" s="92"/>
      <c r="AE253" s="92"/>
      <c r="AF253" s="3"/>
      <c r="AG253" s="11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</row>
    <row r="254" spans="1:154" x14ac:dyDescent="0.15">
      <c r="A254" s="88">
        <f t="shared" si="107"/>
        <v>45246</v>
      </c>
      <c r="B254" s="89">
        <f t="shared" ca="1" si="108"/>
        <v>1006.28959299</v>
      </c>
      <c r="C254" s="14">
        <f t="shared" si="95"/>
        <v>1000</v>
      </c>
      <c r="D254" s="62">
        <f t="shared" si="96"/>
        <v>45240</v>
      </c>
      <c r="E254" s="60">
        <f ca="1">IF(D254&lt;$B$1,VLOOKUP(D254,[1]DI!$A$4:$B$15000,2,FALSE),0)</f>
        <v>0.1215</v>
      </c>
      <c r="F254" s="14">
        <f t="shared" ca="1" si="97"/>
        <v>1.00045513</v>
      </c>
      <c r="G254" s="91">
        <f t="shared" ca="1" si="110"/>
        <v>1.12862489231384</v>
      </c>
      <c r="H254" s="91">
        <f t="shared" ca="1" si="98"/>
        <v>1.12287097982924</v>
      </c>
      <c r="I254" s="14">
        <f t="shared" ca="1" si="109"/>
        <v>1.0051242899999999</v>
      </c>
      <c r="J254" s="13">
        <f t="shared" si="99"/>
        <v>2.69E-2</v>
      </c>
      <c r="K254" s="29">
        <f t="shared" si="100"/>
        <v>45229</v>
      </c>
      <c r="L254" s="2">
        <f t="shared" si="101"/>
        <v>11</v>
      </c>
      <c r="M254" s="17">
        <f t="shared" si="102"/>
        <v>11</v>
      </c>
      <c r="N254" s="12">
        <f t="shared" si="91"/>
        <v>1.0011593620000001</v>
      </c>
      <c r="O254" s="12">
        <f t="shared" ca="1" si="92"/>
        <v>1.006289593</v>
      </c>
      <c r="P254" s="17">
        <f t="shared" si="103"/>
        <v>0</v>
      </c>
      <c r="Q254" s="14">
        <f t="shared" ca="1" si="93"/>
        <v>6.2895929900000001</v>
      </c>
      <c r="R254" s="20">
        <f t="shared" si="94"/>
        <v>0</v>
      </c>
      <c r="S254" s="14">
        <f t="shared" si="104"/>
        <v>0</v>
      </c>
      <c r="T254" s="4" t="str">
        <f t="shared" si="105"/>
        <v>J=</v>
      </c>
      <c r="U254" s="29">
        <f t="shared" si="106"/>
        <v>45260</v>
      </c>
      <c r="V254" s="3"/>
      <c r="W254" s="3"/>
      <c r="X254" s="106">
        <f>[2]Plan1!$A324</f>
        <v>46637</v>
      </c>
      <c r="Y254" s="107" t="str">
        <f>[2]Plan1!$C324</f>
        <v>Independência do Brasil</v>
      </c>
      <c r="Z254" s="94"/>
      <c r="AA254" s="1"/>
      <c r="AB254" s="3"/>
      <c r="AC254" s="92"/>
      <c r="AD254" s="92"/>
      <c r="AE254" s="92"/>
      <c r="AF254" s="3"/>
      <c r="AG254" s="11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</row>
    <row r="255" spans="1:154" x14ac:dyDescent="0.15">
      <c r="A255" s="88">
        <f t="shared" si="107"/>
        <v>45247</v>
      </c>
      <c r="B255" s="89">
        <f t="shared" ca="1" si="108"/>
        <v>1006.8536360000001</v>
      </c>
      <c r="C255" s="14">
        <f t="shared" si="95"/>
        <v>1000</v>
      </c>
      <c r="D255" s="62">
        <f t="shared" si="96"/>
        <v>45243</v>
      </c>
      <c r="E255" s="60">
        <f ca="1">IF(D255&lt;$B$1,VLOOKUP(D255,[1]DI!$A$4:$B$15000,2,FALSE),0)</f>
        <v>0.1215</v>
      </c>
      <c r="F255" s="14">
        <f t="shared" ca="1" si="97"/>
        <v>1.00045513</v>
      </c>
      <c r="G255" s="91">
        <f t="shared" ca="1" si="110"/>
        <v>1.12913856336108</v>
      </c>
      <c r="H255" s="91">
        <f t="shared" ca="1" si="98"/>
        <v>1.12287097982924</v>
      </c>
      <c r="I255" s="14">
        <f t="shared" ca="1" si="109"/>
        <v>1.0055817499999999</v>
      </c>
      <c r="J255" s="13">
        <f t="shared" si="99"/>
        <v>2.69E-2</v>
      </c>
      <c r="K255" s="29">
        <f t="shared" si="100"/>
        <v>45229</v>
      </c>
      <c r="L255" s="2">
        <f t="shared" si="101"/>
        <v>12</v>
      </c>
      <c r="M255" s="17">
        <f t="shared" si="102"/>
        <v>12</v>
      </c>
      <c r="N255" s="12">
        <f t="shared" si="91"/>
        <v>1.0012648260000001</v>
      </c>
      <c r="O255" s="12">
        <f t="shared" ca="1" si="92"/>
        <v>1.006853636</v>
      </c>
      <c r="P255" s="17">
        <f t="shared" si="103"/>
        <v>0</v>
      </c>
      <c r="Q255" s="14">
        <f t="shared" ca="1" si="93"/>
        <v>6.8536359999999998</v>
      </c>
      <c r="R255" s="20">
        <f t="shared" si="94"/>
        <v>0</v>
      </c>
      <c r="S255" s="14">
        <f t="shared" si="104"/>
        <v>0</v>
      </c>
      <c r="T255" s="4" t="str">
        <f t="shared" si="105"/>
        <v>J=</v>
      </c>
      <c r="U255" s="29">
        <f t="shared" si="106"/>
        <v>45260</v>
      </c>
      <c r="V255" s="3"/>
      <c r="W255" s="3"/>
      <c r="X255" s="106">
        <f>[2]Plan1!$A325</f>
        <v>46672</v>
      </c>
      <c r="Y255" s="107" t="str">
        <f>[2]Plan1!$C325</f>
        <v>Nossa Sr.a Aparecida - Padroeira do Brasil</v>
      </c>
      <c r="Z255" s="94"/>
      <c r="AA255" s="1"/>
      <c r="AB255" s="3"/>
      <c r="AC255" s="92"/>
      <c r="AD255" s="92"/>
      <c r="AE255" s="92"/>
      <c r="AF255" s="3"/>
      <c r="AG255" s="11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</row>
    <row r="256" spans="1:154" x14ac:dyDescent="0.15">
      <c r="A256" s="88">
        <f t="shared" si="107"/>
        <v>45250</v>
      </c>
      <c r="B256" s="89">
        <f t="shared" ca="1" si="108"/>
        <v>1007.417996</v>
      </c>
      <c r="C256" s="14">
        <f t="shared" si="95"/>
        <v>1000</v>
      </c>
      <c r="D256" s="62">
        <f t="shared" si="96"/>
        <v>45244</v>
      </c>
      <c r="E256" s="60">
        <f ca="1">IF(D256&lt;$B$1,VLOOKUP(D256,[1]DI!$A$4:$B$15000,2,FALSE),0)</f>
        <v>0.1215</v>
      </c>
      <c r="F256" s="14">
        <f t="shared" ca="1" si="97"/>
        <v>1.00045513</v>
      </c>
      <c r="G256" s="91">
        <f t="shared" ca="1" si="110"/>
        <v>1.1296524681954201</v>
      </c>
      <c r="H256" s="91">
        <f t="shared" ca="1" si="98"/>
        <v>1.12287097982924</v>
      </c>
      <c r="I256" s="14">
        <f t="shared" ca="1" si="109"/>
        <v>1.00603942</v>
      </c>
      <c r="J256" s="13">
        <f t="shared" si="99"/>
        <v>2.69E-2</v>
      </c>
      <c r="K256" s="29">
        <f t="shared" si="100"/>
        <v>45229</v>
      </c>
      <c r="L256" s="2">
        <f t="shared" si="101"/>
        <v>13</v>
      </c>
      <c r="M256" s="17">
        <f t="shared" si="102"/>
        <v>13</v>
      </c>
      <c r="N256" s="12">
        <f t="shared" si="91"/>
        <v>1.0013703</v>
      </c>
      <c r="O256" s="12">
        <f t="shared" ca="1" si="92"/>
        <v>1.007417996</v>
      </c>
      <c r="P256" s="17">
        <f t="shared" si="103"/>
        <v>0</v>
      </c>
      <c r="Q256" s="14">
        <f t="shared" ca="1" si="93"/>
        <v>7.4179959999999996</v>
      </c>
      <c r="R256" s="20">
        <f t="shared" si="94"/>
        <v>0</v>
      </c>
      <c r="S256" s="14">
        <f t="shared" si="104"/>
        <v>0</v>
      </c>
      <c r="T256" s="4" t="str">
        <f t="shared" si="105"/>
        <v>J=</v>
      </c>
      <c r="U256" s="29">
        <f t="shared" si="106"/>
        <v>45260</v>
      </c>
      <c r="V256" s="3"/>
      <c r="W256" s="3"/>
      <c r="X256" s="106">
        <f>[2]Plan1!$A326</f>
        <v>46693</v>
      </c>
      <c r="Y256" s="107" t="str">
        <f>[2]Plan1!$C326</f>
        <v>Finados</v>
      </c>
      <c r="Z256" s="94"/>
      <c r="AA256" s="1"/>
      <c r="AB256" s="3"/>
      <c r="AC256" s="92"/>
      <c r="AD256" s="92"/>
      <c r="AE256" s="92"/>
      <c r="AF256" s="3"/>
      <c r="AG256" s="11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</row>
    <row r="257" spans="1:154" x14ac:dyDescent="0.15">
      <c r="A257" s="88">
        <f t="shared" si="107"/>
        <v>45251</v>
      </c>
      <c r="B257" s="89">
        <f t="shared" ca="1" si="108"/>
        <v>1007.98267399</v>
      </c>
      <c r="C257" s="14">
        <f t="shared" si="95"/>
        <v>1000</v>
      </c>
      <c r="D257" s="62">
        <f t="shared" si="96"/>
        <v>45246</v>
      </c>
      <c r="E257" s="60">
        <f ca="1">IF(D257&lt;$B$1,VLOOKUP(D257,[1]DI!$A$4:$B$15000,2,FALSE),0)</f>
        <v>0.1215</v>
      </c>
      <c r="F257" s="14">
        <f t="shared" ca="1" si="97"/>
        <v>1.00045513</v>
      </c>
      <c r="G257" s="91">
        <f t="shared" ca="1" si="110"/>
        <v>1.1301666069232701</v>
      </c>
      <c r="H257" s="91">
        <f t="shared" ca="1" si="98"/>
        <v>1.12287097982924</v>
      </c>
      <c r="I257" s="14">
        <f t="shared" ca="1" si="109"/>
        <v>1.0064972999999999</v>
      </c>
      <c r="J257" s="13">
        <f t="shared" si="99"/>
        <v>2.69E-2</v>
      </c>
      <c r="K257" s="29">
        <f t="shared" si="100"/>
        <v>45229</v>
      </c>
      <c r="L257" s="2">
        <f t="shared" si="101"/>
        <v>14</v>
      </c>
      <c r="M257" s="17">
        <f t="shared" si="102"/>
        <v>14</v>
      </c>
      <c r="N257" s="12">
        <f t="shared" si="91"/>
        <v>1.001475785</v>
      </c>
      <c r="O257" s="12">
        <f t="shared" ca="1" si="92"/>
        <v>1.007982674</v>
      </c>
      <c r="P257" s="17">
        <f t="shared" si="103"/>
        <v>0</v>
      </c>
      <c r="Q257" s="14">
        <f t="shared" ca="1" si="93"/>
        <v>7.9826739900000003</v>
      </c>
      <c r="R257" s="20">
        <f t="shared" si="94"/>
        <v>0</v>
      </c>
      <c r="S257" s="14">
        <f t="shared" si="104"/>
        <v>0</v>
      </c>
      <c r="T257" s="4" t="str">
        <f t="shared" si="105"/>
        <v>J=</v>
      </c>
      <c r="U257" s="29">
        <f t="shared" si="106"/>
        <v>45260</v>
      </c>
      <c r="V257" s="3"/>
      <c r="W257" s="3"/>
      <c r="X257" s="106">
        <f>[2]Plan1!$A327</f>
        <v>46706</v>
      </c>
      <c r="Y257" s="107" t="str">
        <f>[2]Plan1!$C327</f>
        <v>Proclamação da República</v>
      </c>
      <c r="Z257" s="94"/>
      <c r="AA257" s="1"/>
      <c r="AB257" s="3"/>
      <c r="AC257" s="92"/>
      <c r="AD257" s="92"/>
      <c r="AE257" s="92"/>
      <c r="AF257" s="3"/>
      <c r="AG257" s="11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</row>
    <row r="258" spans="1:154" x14ac:dyDescent="0.15">
      <c r="A258" s="88">
        <f t="shared" si="107"/>
        <v>45252</v>
      </c>
      <c r="B258" s="89">
        <f t="shared" ca="1" si="108"/>
        <v>1008.54766</v>
      </c>
      <c r="C258" s="14">
        <f t="shared" si="95"/>
        <v>1000</v>
      </c>
      <c r="D258" s="62">
        <f t="shared" si="96"/>
        <v>45247</v>
      </c>
      <c r="E258" s="60">
        <f ca="1">IF(D258&lt;$B$1,VLOOKUP(D258,[1]DI!$A$4:$B$15000,2,FALSE),0)</f>
        <v>0.1215</v>
      </c>
      <c r="F258" s="14">
        <f t="shared" ca="1" si="97"/>
        <v>1.00045513</v>
      </c>
      <c r="G258" s="91">
        <f t="shared" ca="1" si="110"/>
        <v>1.1306809796510799</v>
      </c>
      <c r="H258" s="91">
        <f t="shared" ca="1" si="98"/>
        <v>1.12287097982924</v>
      </c>
      <c r="I258" s="14">
        <f t="shared" ca="1" si="109"/>
        <v>1.00695538</v>
      </c>
      <c r="J258" s="13">
        <f t="shared" si="99"/>
        <v>2.69E-2</v>
      </c>
      <c r="K258" s="29">
        <f t="shared" si="100"/>
        <v>45229</v>
      </c>
      <c r="L258" s="2">
        <f t="shared" si="101"/>
        <v>15</v>
      </c>
      <c r="M258" s="17">
        <f t="shared" si="102"/>
        <v>15</v>
      </c>
      <c r="N258" s="12">
        <f t="shared" si="91"/>
        <v>1.0015812820000001</v>
      </c>
      <c r="O258" s="12">
        <f t="shared" ca="1" si="92"/>
        <v>1.0085476600000001</v>
      </c>
      <c r="P258" s="17">
        <f t="shared" si="103"/>
        <v>0</v>
      </c>
      <c r="Q258" s="14">
        <f t="shared" ca="1" si="93"/>
        <v>8.5476600000000005</v>
      </c>
      <c r="R258" s="20">
        <f t="shared" si="94"/>
        <v>0</v>
      </c>
      <c r="S258" s="14">
        <f t="shared" si="104"/>
        <v>0</v>
      </c>
      <c r="T258" s="4" t="str">
        <f t="shared" si="105"/>
        <v>J=</v>
      </c>
      <c r="U258" s="29">
        <f t="shared" si="106"/>
        <v>45260</v>
      </c>
      <c r="V258" s="3"/>
      <c r="W258" s="3"/>
      <c r="X258" s="106">
        <f>[2]Plan1!$A328</f>
        <v>46711</v>
      </c>
      <c r="Y258" s="107" t="str">
        <f>[2]Plan1!$C328</f>
        <v>Dia Nacional de Zumbi e da Consciência Negra</v>
      </c>
      <c r="Z258" s="94"/>
      <c r="AA258" s="1"/>
      <c r="AB258" s="3"/>
      <c r="AC258" s="92"/>
      <c r="AD258" s="92"/>
      <c r="AE258" s="92"/>
      <c r="AF258" s="3"/>
      <c r="AG258" s="11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</row>
    <row r="259" spans="1:154" x14ac:dyDescent="0.15">
      <c r="A259" s="88">
        <f t="shared" si="107"/>
        <v>45253</v>
      </c>
      <c r="B259" s="89">
        <f t="shared" ca="1" si="108"/>
        <v>1009.112975</v>
      </c>
      <c r="C259" s="14">
        <f t="shared" si="95"/>
        <v>1000</v>
      </c>
      <c r="D259" s="62">
        <f t="shared" si="96"/>
        <v>45250</v>
      </c>
      <c r="E259" s="60">
        <f ca="1">IF(D259&lt;$B$1,VLOOKUP(D259,[1]DI!$A$4:$B$15000,2,FALSE),0)</f>
        <v>0.1215</v>
      </c>
      <c r="F259" s="14">
        <f t="shared" ca="1" si="97"/>
        <v>1.00045513</v>
      </c>
      <c r="G259" s="91">
        <f t="shared" ca="1" si="110"/>
        <v>1.13119558648535</v>
      </c>
      <c r="H259" s="91">
        <f t="shared" ca="1" si="98"/>
        <v>1.12287097982924</v>
      </c>
      <c r="I259" s="14">
        <f t="shared" ca="1" si="109"/>
        <v>1.00741368</v>
      </c>
      <c r="J259" s="13">
        <f t="shared" si="99"/>
        <v>2.69E-2</v>
      </c>
      <c r="K259" s="29">
        <f t="shared" si="100"/>
        <v>45229</v>
      </c>
      <c r="L259" s="2">
        <f t="shared" si="101"/>
        <v>16</v>
      </c>
      <c r="M259" s="17">
        <f t="shared" si="102"/>
        <v>16</v>
      </c>
      <c r="N259" s="12">
        <f t="shared" si="91"/>
        <v>1.0016867899999999</v>
      </c>
      <c r="O259" s="12">
        <f t="shared" ca="1" si="92"/>
        <v>1.0091129750000001</v>
      </c>
      <c r="P259" s="17">
        <f t="shared" si="103"/>
        <v>0</v>
      </c>
      <c r="Q259" s="14">
        <f t="shared" ca="1" si="93"/>
        <v>9.1129750000000005</v>
      </c>
      <c r="R259" s="20">
        <f t="shared" si="94"/>
        <v>0</v>
      </c>
      <c r="S259" s="14">
        <f t="shared" si="104"/>
        <v>0</v>
      </c>
      <c r="T259" s="4" t="str">
        <f t="shared" si="105"/>
        <v>J=</v>
      </c>
      <c r="U259" s="29">
        <f t="shared" si="106"/>
        <v>45260</v>
      </c>
      <c r="V259" s="3"/>
      <c r="W259" s="3"/>
      <c r="X259" s="106">
        <f>[2]Plan1!$A329</f>
        <v>46746</v>
      </c>
      <c r="Y259" s="107" t="str">
        <f>[2]Plan1!$C329</f>
        <v>Natal</v>
      </c>
      <c r="Z259" s="94"/>
      <c r="AA259" s="1"/>
      <c r="AB259" s="3"/>
      <c r="AC259" s="92"/>
      <c r="AD259" s="92"/>
      <c r="AE259" s="92"/>
      <c r="AF259" s="3"/>
      <c r="AG259" s="11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</row>
    <row r="260" spans="1:154" x14ac:dyDescent="0.15">
      <c r="A260" s="88">
        <f t="shared" si="107"/>
        <v>45254</v>
      </c>
      <c r="B260" s="89">
        <f t="shared" ca="1" si="108"/>
        <v>1009.67859699</v>
      </c>
      <c r="C260" s="14">
        <f t="shared" si="95"/>
        <v>1000</v>
      </c>
      <c r="D260" s="62">
        <f t="shared" si="96"/>
        <v>45251</v>
      </c>
      <c r="E260" s="60">
        <f ca="1">IF(D260&lt;$B$1,VLOOKUP(D260,[1]DI!$A$4:$B$15000,2,FALSE),0)</f>
        <v>0.1215</v>
      </c>
      <c r="F260" s="14">
        <f t="shared" ca="1" si="97"/>
        <v>1.00045513</v>
      </c>
      <c r="G260" s="91">
        <f t="shared" ca="1" si="110"/>
        <v>1.13171042753263</v>
      </c>
      <c r="H260" s="91">
        <f t="shared" ca="1" si="98"/>
        <v>1.12287097982924</v>
      </c>
      <c r="I260" s="14">
        <f t="shared" ca="1" si="109"/>
        <v>1.0078721799999999</v>
      </c>
      <c r="J260" s="13">
        <f t="shared" si="99"/>
        <v>2.69E-2</v>
      </c>
      <c r="K260" s="29">
        <f t="shared" si="100"/>
        <v>45229</v>
      </c>
      <c r="L260" s="2">
        <f t="shared" si="101"/>
        <v>17</v>
      </c>
      <c r="M260" s="17">
        <f t="shared" si="102"/>
        <v>17</v>
      </c>
      <c r="N260" s="12">
        <f t="shared" si="91"/>
        <v>1.001792308</v>
      </c>
      <c r="O260" s="12">
        <f t="shared" ca="1" si="92"/>
        <v>1.009678597</v>
      </c>
      <c r="P260" s="17">
        <f t="shared" si="103"/>
        <v>0</v>
      </c>
      <c r="Q260" s="14">
        <f t="shared" ca="1" si="93"/>
        <v>9.6785969900000008</v>
      </c>
      <c r="R260" s="20">
        <f t="shared" si="94"/>
        <v>0</v>
      </c>
      <c r="S260" s="14">
        <f t="shared" si="104"/>
        <v>0</v>
      </c>
      <c r="T260" s="4" t="str">
        <f t="shared" si="105"/>
        <v>J=</v>
      </c>
      <c r="U260" s="29">
        <f t="shared" si="106"/>
        <v>45260</v>
      </c>
      <c r="V260" s="3"/>
      <c r="W260" s="3"/>
      <c r="X260" s="106">
        <f>[2]Plan1!$A330</f>
        <v>46753</v>
      </c>
      <c r="Y260" s="107" t="str">
        <f>[2]Plan1!$C330</f>
        <v>Confraternização Universal</v>
      </c>
      <c r="Z260" s="94"/>
      <c r="AA260" s="1"/>
      <c r="AB260" s="3"/>
      <c r="AC260" s="92"/>
      <c r="AD260" s="92"/>
      <c r="AE260" s="92"/>
      <c r="AF260" s="3"/>
      <c r="AG260" s="11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</row>
    <row r="261" spans="1:154" x14ac:dyDescent="0.15">
      <c r="A261" s="88">
        <f t="shared" si="107"/>
        <v>45257</v>
      </c>
      <c r="B261" s="89">
        <f t="shared" ca="1" si="108"/>
        <v>1010.244549</v>
      </c>
      <c r="C261" s="14">
        <f t="shared" si="95"/>
        <v>1000</v>
      </c>
      <c r="D261" s="62">
        <f t="shared" si="96"/>
        <v>45252</v>
      </c>
      <c r="E261" s="60">
        <f ca="1">IF(D261&lt;$B$1,VLOOKUP(D261,[1]DI!$A$4:$B$15000,2,FALSE),0)</f>
        <v>0.1215</v>
      </c>
      <c r="F261" s="14">
        <f t="shared" ca="1" si="97"/>
        <v>1.00045513</v>
      </c>
      <c r="G261" s="91">
        <f t="shared" ca="1" si="110"/>
        <v>1.1322255028995101</v>
      </c>
      <c r="H261" s="91">
        <f t="shared" ca="1" si="98"/>
        <v>1.12287097982924</v>
      </c>
      <c r="I261" s="14">
        <f t="shared" ca="1" si="109"/>
        <v>1.0083309</v>
      </c>
      <c r="J261" s="13">
        <f t="shared" si="99"/>
        <v>2.69E-2</v>
      </c>
      <c r="K261" s="29">
        <f t="shared" si="100"/>
        <v>45229</v>
      </c>
      <c r="L261" s="2">
        <f t="shared" si="101"/>
        <v>18</v>
      </c>
      <c r="M261" s="17">
        <f t="shared" si="102"/>
        <v>18</v>
      </c>
      <c r="N261" s="12">
        <f t="shared" si="91"/>
        <v>1.0018978380000001</v>
      </c>
      <c r="O261" s="12">
        <f t="shared" ca="1" si="92"/>
        <v>1.010244549</v>
      </c>
      <c r="P261" s="17">
        <f t="shared" si="103"/>
        <v>0</v>
      </c>
      <c r="Q261" s="14">
        <f t="shared" ca="1" si="93"/>
        <v>10.244548999999999</v>
      </c>
      <c r="R261" s="20">
        <f t="shared" si="94"/>
        <v>0</v>
      </c>
      <c r="S261" s="14">
        <f t="shared" si="104"/>
        <v>0</v>
      </c>
      <c r="T261" s="4" t="str">
        <f t="shared" si="105"/>
        <v>J=</v>
      </c>
      <c r="U261" s="29">
        <f t="shared" si="106"/>
        <v>45260</v>
      </c>
      <c r="V261" s="3"/>
      <c r="W261" s="3"/>
      <c r="X261" s="106">
        <f>[2]Plan1!$A331</f>
        <v>46811</v>
      </c>
      <c r="Y261" s="107" t="str">
        <f>[2]Plan1!$C331</f>
        <v>Carnaval</v>
      </c>
      <c r="Z261" s="94"/>
      <c r="AA261" s="1"/>
      <c r="AB261" s="3"/>
      <c r="AC261" s="92"/>
      <c r="AD261" s="92"/>
      <c r="AE261" s="92"/>
      <c r="AF261" s="3"/>
      <c r="AG261" s="11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</row>
    <row r="262" spans="1:154" x14ac:dyDescent="0.15">
      <c r="A262" s="88">
        <f t="shared" si="107"/>
        <v>45258</v>
      </c>
      <c r="B262" s="89">
        <f t="shared" ref="B262:B325" ca="1" si="116">IF(A262&lt;=TODAY(),C262+Q262,IF(AND(A262&gt;TODAY(),A262&lt;=$B$1),IF(VLOOKUP(TODAY(),$A$10:$E$5000,4,FALSE)=0,"n.d",C262+Q262),"n.d"))</f>
        <v>1010.810808</v>
      </c>
      <c r="C262" s="14">
        <f t="shared" ref="C262:C325" si="117">(C261-S261)</f>
        <v>1000</v>
      </c>
      <c r="D262" s="62">
        <f t="shared" si="96"/>
        <v>45253</v>
      </c>
      <c r="E262" s="60">
        <f ca="1">IF(D262&lt;$B$1,VLOOKUP(D262,[1]DI!$A$4:$B$15000,2,FALSE),0)</f>
        <v>0.1215</v>
      </c>
      <c r="F262" s="14">
        <f t="shared" ref="F262:F325" ca="1" si="118">ROUND(1+ROUND(((1+E262)^(1/252))-1,8),16)</f>
        <v>1.00045513</v>
      </c>
      <c r="G262" s="91">
        <f t="shared" ref="G262:G325" ca="1" si="119">ROUND(F261*G261,16)</f>
        <v>1.1327408126926399</v>
      </c>
      <c r="H262" s="91">
        <f t="shared" ref="H262:H325" ca="1" si="120">IF(P261&gt;0,G261,H261)</f>
        <v>1.12287097982924</v>
      </c>
      <c r="I262" s="14">
        <f t="shared" ref="I262:I325" ca="1" si="121">ROUND(G262/H262,8)</f>
        <v>1.0087898200000001</v>
      </c>
      <c r="J262" s="13">
        <f t="shared" si="99"/>
        <v>2.69E-2</v>
      </c>
      <c r="K262" s="29">
        <f t="shared" ref="K262:K325" si="122">IF(P261&gt;0,VLOOKUP(P261,X$12:AH$150,2),K261)</f>
        <v>45229</v>
      </c>
      <c r="L262" s="2">
        <f t="shared" ref="L262:L325" si="123">IF(A262&gt;K262,IF(NETWORKDAYS(K262,A262,$X$160:$X$544)-1=0,1,NETWORKDAYS(K262,A262,$X$160:$X$544)-1),0)</f>
        <v>19</v>
      </c>
      <c r="M262" s="17">
        <f t="shared" ref="M262:M325" si="124">IF(AND(L262=1,L261=1),1,IF(L262&gt;0,IF(L262=L261,L262+1,L262),0))</f>
        <v>19</v>
      </c>
      <c r="N262" s="12">
        <f t="shared" ref="N262:N325" si="125">ROUND((J262+1)^(M262/252),9)</f>
        <v>1.002003379</v>
      </c>
      <c r="O262" s="12">
        <f t="shared" ref="O262:O325" ca="1" si="126">ROUND(I262*N262,9)</f>
        <v>1.010810808</v>
      </c>
      <c r="P262" s="17">
        <f t="shared" ref="P262:P325" si="127">IF(VLOOKUP(A262,Y$12:AF$150,8)=VLOOKUP(A261,Y$12:AF$150,8),0,VLOOKUP(A262,Y$12:AF$150,8))</f>
        <v>0</v>
      </c>
      <c r="Q262" s="14">
        <f t="shared" ref="Q262:Q325" ca="1" si="128">TRUNC(((O262-1)*C262),8)</f>
        <v>10.810808</v>
      </c>
      <c r="R262" s="20">
        <f t="shared" si="94"/>
        <v>0</v>
      </c>
      <c r="S262" s="14">
        <f t="shared" ref="S262:S325" si="129">IF(R262&gt;0,TRUNC(R262*C262,8),0)</f>
        <v>0</v>
      </c>
      <c r="T262" s="4" t="str">
        <f t="shared" ref="T262:T325" si="130">IF(P261&gt;0,VLOOKUP(P261,X$12:AH$150,10),T261)</f>
        <v>J=</v>
      </c>
      <c r="U262" s="29">
        <f t="shared" ref="U262:U325" si="131">IF(P261&gt;0,VLOOKUP(P261,X$12:AH$150,11),U261)</f>
        <v>45260</v>
      </c>
      <c r="V262" s="3"/>
      <c r="W262" s="3"/>
      <c r="X262" s="106">
        <f>[2]Plan1!$A332</f>
        <v>46812</v>
      </c>
      <c r="Y262" s="107" t="str">
        <f>[2]Plan1!$C332</f>
        <v>Carnaval</v>
      </c>
      <c r="Z262" s="94"/>
      <c r="AA262" s="1"/>
      <c r="AB262" s="3"/>
      <c r="AC262" s="92"/>
      <c r="AD262" s="92"/>
      <c r="AE262" s="92"/>
      <c r="AF262" s="3"/>
      <c r="AG262" s="11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</row>
    <row r="263" spans="1:154" x14ac:dyDescent="0.15">
      <c r="A263" s="88">
        <f t="shared" si="107"/>
        <v>45259</v>
      </c>
      <c r="B263" s="89">
        <f t="shared" ca="1" si="116"/>
        <v>1011.37738599</v>
      </c>
      <c r="C263" s="14">
        <f t="shared" si="117"/>
        <v>1000</v>
      </c>
      <c r="D263" s="62">
        <f t="shared" si="96"/>
        <v>45254</v>
      </c>
      <c r="E263" s="60">
        <f ca="1">IF(D263&lt;$B$1,VLOOKUP(D263,[1]DI!$A$4:$B$15000,2,FALSE),0)</f>
        <v>0.1215</v>
      </c>
      <c r="F263" s="14">
        <f t="shared" ca="1" si="118"/>
        <v>1.00045513</v>
      </c>
      <c r="G263" s="91">
        <f t="shared" ca="1" si="119"/>
        <v>1.13325635701872</v>
      </c>
      <c r="H263" s="91">
        <f t="shared" ca="1" si="120"/>
        <v>1.12287097982924</v>
      </c>
      <c r="I263" s="14">
        <f t="shared" ca="1" si="121"/>
        <v>1.0092489499999999</v>
      </c>
      <c r="J263" s="13">
        <f t="shared" si="99"/>
        <v>2.69E-2</v>
      </c>
      <c r="K263" s="29">
        <f t="shared" si="122"/>
        <v>45229</v>
      </c>
      <c r="L263" s="2">
        <f t="shared" si="123"/>
        <v>20</v>
      </c>
      <c r="M263" s="17">
        <f t="shared" si="124"/>
        <v>20</v>
      </c>
      <c r="N263" s="12">
        <f t="shared" si="125"/>
        <v>1.002108931</v>
      </c>
      <c r="O263" s="12">
        <f t="shared" ca="1" si="126"/>
        <v>1.0113773859999999</v>
      </c>
      <c r="P263" s="17">
        <f t="shared" si="127"/>
        <v>0</v>
      </c>
      <c r="Q263" s="14">
        <f t="shared" ca="1" si="128"/>
        <v>11.377385990000001</v>
      </c>
      <c r="R263" s="20">
        <f t="shared" si="94"/>
        <v>0</v>
      </c>
      <c r="S263" s="14">
        <f t="shared" si="129"/>
        <v>0</v>
      </c>
      <c r="T263" s="4" t="str">
        <f t="shared" si="130"/>
        <v>J=</v>
      </c>
      <c r="U263" s="29">
        <f t="shared" si="131"/>
        <v>45260</v>
      </c>
      <c r="V263" s="3"/>
      <c r="W263" s="3"/>
      <c r="X263" s="106">
        <f>[2]Plan1!$A333</f>
        <v>46857</v>
      </c>
      <c r="Y263" s="107" t="str">
        <f>[2]Plan1!$C333</f>
        <v>Paixão de Cristo</v>
      </c>
      <c r="Z263" s="94"/>
      <c r="AA263" s="1"/>
      <c r="AB263" s="3"/>
      <c r="AC263" s="92"/>
      <c r="AD263" s="92"/>
      <c r="AE263" s="92"/>
      <c r="AF263" s="3"/>
      <c r="AG263" s="11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</row>
    <row r="264" spans="1:154" x14ac:dyDescent="0.15">
      <c r="A264" s="88">
        <f t="shared" si="107"/>
        <v>45260</v>
      </c>
      <c r="B264" s="89">
        <f t="shared" ca="1" si="116"/>
        <v>1011.94428399</v>
      </c>
      <c r="C264" s="14">
        <f t="shared" si="117"/>
        <v>1000</v>
      </c>
      <c r="D264" s="62">
        <f t="shared" si="96"/>
        <v>45257</v>
      </c>
      <c r="E264" s="60">
        <f ca="1">IF(D264&lt;$B$1,VLOOKUP(D264,[1]DI!$A$4:$B$15000,2,FALSE),0)</f>
        <v>0.1215</v>
      </c>
      <c r="F264" s="14">
        <f t="shared" ca="1" si="118"/>
        <v>1.00045513</v>
      </c>
      <c r="G264" s="91">
        <f t="shared" ca="1" si="119"/>
        <v>1.1337721359844899</v>
      </c>
      <c r="H264" s="91">
        <f t="shared" ca="1" si="120"/>
        <v>1.12287097982924</v>
      </c>
      <c r="I264" s="14">
        <f t="shared" ca="1" si="121"/>
        <v>1.0097082900000001</v>
      </c>
      <c r="J264" s="13">
        <f t="shared" si="99"/>
        <v>2.69E-2</v>
      </c>
      <c r="K264" s="29">
        <f t="shared" si="122"/>
        <v>45229</v>
      </c>
      <c r="L264" s="2">
        <f t="shared" si="123"/>
        <v>21</v>
      </c>
      <c r="M264" s="17">
        <f t="shared" si="124"/>
        <v>21</v>
      </c>
      <c r="N264" s="12">
        <f t="shared" si="125"/>
        <v>1.002214495</v>
      </c>
      <c r="O264" s="12">
        <f t="shared" ca="1" si="126"/>
        <v>1.0119442839999999</v>
      </c>
      <c r="P264" s="17">
        <f t="shared" si="127"/>
        <v>12</v>
      </c>
      <c r="Q264" s="14">
        <f t="shared" ca="1" si="128"/>
        <v>11.944283990000001</v>
      </c>
      <c r="R264" s="20">
        <f t="shared" si="94"/>
        <v>0</v>
      </c>
      <c r="S264" s="14">
        <f t="shared" si="129"/>
        <v>0</v>
      </c>
      <c r="T264" s="4" t="str">
        <f t="shared" si="130"/>
        <v>J=</v>
      </c>
      <c r="U264" s="29">
        <f t="shared" si="131"/>
        <v>45260</v>
      </c>
      <c r="V264" s="3"/>
      <c r="W264" s="3"/>
      <c r="X264" s="106">
        <f>[2]Plan1!$A334</f>
        <v>46864</v>
      </c>
      <c r="Y264" s="107" t="str">
        <f>[2]Plan1!$C334</f>
        <v>Tiradentes</v>
      </c>
      <c r="Z264" s="94"/>
      <c r="AA264" s="1"/>
      <c r="AB264" s="3"/>
      <c r="AC264" s="92"/>
      <c r="AD264" s="92"/>
      <c r="AE264" s="92"/>
      <c r="AF264" s="3"/>
      <c r="AG264" s="11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</row>
    <row r="265" spans="1:154" x14ac:dyDescent="0.15">
      <c r="A265" s="88">
        <f t="shared" si="107"/>
        <v>45261</v>
      </c>
      <c r="B265" s="89">
        <f t="shared" ca="1" si="116"/>
        <v>1000.56051899</v>
      </c>
      <c r="C265" s="14">
        <f t="shared" si="117"/>
        <v>1000</v>
      </c>
      <c r="D265" s="62">
        <f t="shared" si="96"/>
        <v>45258</v>
      </c>
      <c r="E265" s="60">
        <f ca="1">IF(D265&lt;$B$1,VLOOKUP(D265,[1]DI!$A$4:$B$15000,2,FALSE),0)</f>
        <v>0.1215</v>
      </c>
      <c r="F265" s="14">
        <f t="shared" ca="1" si="118"/>
        <v>1.00045513</v>
      </c>
      <c r="G265" s="91">
        <f t="shared" ca="1" si="119"/>
        <v>1.1342881496967401</v>
      </c>
      <c r="H265" s="91">
        <f t="shared" ca="1" si="120"/>
        <v>1.1337721359844899</v>
      </c>
      <c r="I265" s="14">
        <f t="shared" ca="1" si="121"/>
        <v>1.00045513</v>
      </c>
      <c r="J265" s="13">
        <f t="shared" si="99"/>
        <v>2.69E-2</v>
      </c>
      <c r="K265" s="29">
        <f t="shared" si="122"/>
        <v>45260</v>
      </c>
      <c r="L265" s="2">
        <f t="shared" si="123"/>
        <v>1</v>
      </c>
      <c r="M265" s="17">
        <f t="shared" si="124"/>
        <v>1</v>
      </c>
      <c r="N265" s="12">
        <f t="shared" si="125"/>
        <v>1.000105341</v>
      </c>
      <c r="O265" s="12">
        <f t="shared" ca="1" si="126"/>
        <v>1.000560519</v>
      </c>
      <c r="P265" s="17">
        <f t="shared" si="127"/>
        <v>0</v>
      </c>
      <c r="Q265" s="14">
        <f t="shared" ca="1" si="128"/>
        <v>0.56051899000000005</v>
      </c>
      <c r="R265" s="20">
        <f t="shared" si="94"/>
        <v>0</v>
      </c>
      <c r="S265" s="14">
        <f t="shared" si="129"/>
        <v>0</v>
      </c>
      <c r="T265" s="4" t="str">
        <f t="shared" si="130"/>
        <v>A+J=</v>
      </c>
      <c r="U265" s="29">
        <f t="shared" si="131"/>
        <v>45293</v>
      </c>
      <c r="V265" s="3"/>
      <c r="W265" s="3"/>
      <c r="X265" s="106">
        <f>[2]Plan1!$A335</f>
        <v>46874</v>
      </c>
      <c r="Y265" s="107" t="str">
        <f>[2]Plan1!$C335</f>
        <v>Dia do Trabalho</v>
      </c>
      <c r="Z265" s="94"/>
      <c r="AA265" s="1"/>
      <c r="AB265" s="3"/>
      <c r="AC265" s="92"/>
      <c r="AD265" s="92"/>
      <c r="AE265" s="92"/>
      <c r="AF265" s="3"/>
      <c r="AG265" s="11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</row>
    <row r="266" spans="1:154" x14ac:dyDescent="0.15">
      <c r="A266" s="88">
        <f t="shared" si="107"/>
        <v>45264</v>
      </c>
      <c r="B266" s="89">
        <f t="shared" ca="1" si="116"/>
        <v>1001.12135499</v>
      </c>
      <c r="C266" s="14">
        <f t="shared" si="117"/>
        <v>1000</v>
      </c>
      <c r="D266" s="62">
        <f t="shared" si="96"/>
        <v>45259</v>
      </c>
      <c r="E266" s="60">
        <f ca="1">IF(D266&lt;$B$1,VLOOKUP(D266,[1]DI!$A$4:$B$15000,2,FALSE),0)</f>
        <v>0.1215</v>
      </c>
      <c r="F266" s="14">
        <f t="shared" ca="1" si="118"/>
        <v>1.00045513</v>
      </c>
      <c r="G266" s="91">
        <f t="shared" ca="1" si="119"/>
        <v>1.1348043982623099</v>
      </c>
      <c r="H266" s="91">
        <f t="shared" ca="1" si="120"/>
        <v>1.1337721359844899</v>
      </c>
      <c r="I266" s="14">
        <f t="shared" ca="1" si="121"/>
        <v>1.00091047</v>
      </c>
      <c r="J266" s="13">
        <f t="shared" si="99"/>
        <v>2.69E-2</v>
      </c>
      <c r="K266" s="29">
        <f t="shared" si="122"/>
        <v>45260</v>
      </c>
      <c r="L266" s="2">
        <f t="shared" si="123"/>
        <v>2</v>
      </c>
      <c r="M266" s="17">
        <f t="shared" si="124"/>
        <v>2</v>
      </c>
      <c r="N266" s="12">
        <f t="shared" si="125"/>
        <v>1.0002106930000001</v>
      </c>
      <c r="O266" s="12">
        <f t="shared" ca="1" si="126"/>
        <v>1.001121355</v>
      </c>
      <c r="P266" s="17">
        <f t="shared" si="127"/>
        <v>0</v>
      </c>
      <c r="Q266" s="14">
        <f t="shared" ca="1" si="128"/>
        <v>1.1213549899999999</v>
      </c>
      <c r="R266" s="20">
        <f t="shared" si="94"/>
        <v>0</v>
      </c>
      <c r="S266" s="14">
        <f t="shared" si="129"/>
        <v>0</v>
      </c>
      <c r="T266" s="4" t="str">
        <f t="shared" si="130"/>
        <v>A+J=</v>
      </c>
      <c r="U266" s="29">
        <f t="shared" si="131"/>
        <v>45293</v>
      </c>
      <c r="V266" s="3"/>
      <c r="W266" s="3"/>
      <c r="X266" s="106">
        <f>[2]Plan1!$A336</f>
        <v>46919</v>
      </c>
      <c r="Y266" s="107" t="str">
        <f>[2]Plan1!$C336</f>
        <v>Corpus Christi</v>
      </c>
      <c r="Z266" s="94"/>
      <c r="AA266" s="1"/>
      <c r="AB266" s="3"/>
      <c r="AC266" s="92"/>
      <c r="AD266" s="92"/>
      <c r="AE266" s="92"/>
      <c r="AF266" s="3"/>
      <c r="AG266" s="11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</row>
    <row r="267" spans="1:154" x14ac:dyDescent="0.15">
      <c r="A267" s="88">
        <f t="shared" si="107"/>
        <v>45265</v>
      </c>
      <c r="B267" s="89">
        <f t="shared" ca="1" si="116"/>
        <v>1001.68249899</v>
      </c>
      <c r="C267" s="14">
        <f t="shared" si="117"/>
        <v>1000</v>
      </c>
      <c r="D267" s="62">
        <f t="shared" si="96"/>
        <v>45260</v>
      </c>
      <c r="E267" s="60">
        <f ca="1">IF(D267&lt;$B$1,VLOOKUP(D267,[1]DI!$A$4:$B$15000,2,FALSE),0)</f>
        <v>0.1215</v>
      </c>
      <c r="F267" s="14">
        <f t="shared" ca="1" si="118"/>
        <v>1.00045513</v>
      </c>
      <c r="G267" s="91">
        <f t="shared" ca="1" si="119"/>
        <v>1.13532088178809</v>
      </c>
      <c r="H267" s="91">
        <f t="shared" ca="1" si="120"/>
        <v>1.1337721359844899</v>
      </c>
      <c r="I267" s="14">
        <f t="shared" ca="1" si="121"/>
        <v>1.0013660099999999</v>
      </c>
      <c r="J267" s="13">
        <f t="shared" si="99"/>
        <v>2.69E-2</v>
      </c>
      <c r="K267" s="29">
        <f t="shared" si="122"/>
        <v>45260</v>
      </c>
      <c r="L267" s="2">
        <f t="shared" si="123"/>
        <v>3</v>
      </c>
      <c r="M267" s="17">
        <f t="shared" si="124"/>
        <v>3</v>
      </c>
      <c r="N267" s="12">
        <f t="shared" si="125"/>
        <v>1.000316057</v>
      </c>
      <c r="O267" s="12">
        <f t="shared" ca="1" si="126"/>
        <v>1.0016824989999999</v>
      </c>
      <c r="P267" s="17">
        <f t="shared" si="127"/>
        <v>0</v>
      </c>
      <c r="Q267" s="14">
        <f t="shared" ca="1" si="128"/>
        <v>1.68249899</v>
      </c>
      <c r="R267" s="20">
        <f t="shared" si="94"/>
        <v>0</v>
      </c>
      <c r="S267" s="14">
        <f t="shared" si="129"/>
        <v>0</v>
      </c>
      <c r="T267" s="4" t="str">
        <f t="shared" si="130"/>
        <v>A+J=</v>
      </c>
      <c r="U267" s="29">
        <f t="shared" si="131"/>
        <v>45293</v>
      </c>
      <c r="V267" s="3"/>
      <c r="W267" s="3"/>
      <c r="X267" s="106">
        <f>[2]Plan1!$A337</f>
        <v>47003</v>
      </c>
      <c r="Y267" s="107" t="str">
        <f>[2]Plan1!$C337</f>
        <v>Independência do Brasil</v>
      </c>
      <c r="Z267" s="94"/>
      <c r="AA267" s="1"/>
      <c r="AB267" s="3"/>
      <c r="AC267" s="92"/>
      <c r="AD267" s="92"/>
      <c r="AE267" s="92"/>
      <c r="AF267" s="3"/>
      <c r="AG267" s="11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</row>
    <row r="268" spans="1:154" x14ac:dyDescent="0.15">
      <c r="A268" s="88">
        <f t="shared" si="107"/>
        <v>45266</v>
      </c>
      <c r="B268" s="89">
        <f t="shared" ca="1" si="116"/>
        <v>1002.243959</v>
      </c>
      <c r="C268" s="14">
        <f t="shared" si="117"/>
        <v>1000</v>
      </c>
      <c r="D268" s="62">
        <f t="shared" si="96"/>
        <v>45261</v>
      </c>
      <c r="E268" s="60">
        <f ca="1">IF(D268&lt;$B$1,VLOOKUP(D268,[1]DI!$A$4:$B$15000,2,FALSE),0)</f>
        <v>0.1215</v>
      </c>
      <c r="F268" s="14">
        <f t="shared" ca="1" si="118"/>
        <v>1.00045513</v>
      </c>
      <c r="G268" s="91">
        <f t="shared" ca="1" si="119"/>
        <v>1.13583760038102</v>
      </c>
      <c r="H268" s="91">
        <f t="shared" ca="1" si="120"/>
        <v>1.1337721359844899</v>
      </c>
      <c r="I268" s="14">
        <f t="shared" ca="1" si="121"/>
        <v>1.0018217599999999</v>
      </c>
      <c r="J268" s="13">
        <f t="shared" si="99"/>
        <v>2.69E-2</v>
      </c>
      <c r="K268" s="29">
        <f t="shared" si="122"/>
        <v>45260</v>
      </c>
      <c r="L268" s="2">
        <f t="shared" si="123"/>
        <v>4</v>
      </c>
      <c r="M268" s="17">
        <f t="shared" si="124"/>
        <v>4</v>
      </c>
      <c r="N268" s="12">
        <f t="shared" si="125"/>
        <v>1.0004214309999999</v>
      </c>
      <c r="O268" s="12">
        <f t="shared" ca="1" si="126"/>
        <v>1.0022439590000001</v>
      </c>
      <c r="P268" s="17">
        <f t="shared" si="127"/>
        <v>0</v>
      </c>
      <c r="Q268" s="14">
        <f t="shared" ca="1" si="128"/>
        <v>2.2439589999999998</v>
      </c>
      <c r="R268" s="20">
        <f t="shared" ref="R268:R331" si="132">IF($P268&gt;0,VLOOKUP($P268,$X$12:$AD$150,7),0)</f>
        <v>0</v>
      </c>
      <c r="S268" s="14">
        <f t="shared" si="129"/>
        <v>0</v>
      </c>
      <c r="T268" s="4" t="str">
        <f t="shared" si="130"/>
        <v>A+J=</v>
      </c>
      <c r="U268" s="29">
        <f t="shared" si="131"/>
        <v>45293</v>
      </c>
      <c r="V268" s="3"/>
      <c r="W268" s="3"/>
      <c r="X268" s="106">
        <f>[2]Plan1!$A338</f>
        <v>47038</v>
      </c>
      <c r="Y268" s="107" t="str">
        <f>[2]Plan1!$C338</f>
        <v>Nossa Sr.a Aparecida - Padroeira do Brasil</v>
      </c>
      <c r="Z268" s="94"/>
      <c r="AA268" s="1"/>
      <c r="AB268" s="3"/>
      <c r="AC268" s="92"/>
      <c r="AD268" s="92"/>
      <c r="AE268" s="92"/>
      <c r="AF268" s="3"/>
      <c r="AG268" s="11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</row>
    <row r="269" spans="1:154" x14ac:dyDescent="0.15">
      <c r="A269" s="88">
        <f t="shared" si="107"/>
        <v>45267</v>
      </c>
      <c r="B269" s="89">
        <f t="shared" ca="1" si="116"/>
        <v>1002.805736</v>
      </c>
      <c r="C269" s="14">
        <f t="shared" si="117"/>
        <v>1000</v>
      </c>
      <c r="D269" s="62">
        <f t="shared" ref="D269:D332" si="133">WORKDAY($A269,-3,$X$160:$X$544)</f>
        <v>45264</v>
      </c>
      <c r="E269" s="60">
        <f ca="1">IF(D269&lt;$B$1,VLOOKUP(D269,[1]DI!$A$4:$B$15000,2,FALSE),0)</f>
        <v>0.1215</v>
      </c>
      <c r="F269" s="14">
        <f t="shared" ca="1" si="118"/>
        <v>1.00045513</v>
      </c>
      <c r="G269" s="91">
        <f t="shared" ca="1" si="119"/>
        <v>1.13635455414808</v>
      </c>
      <c r="H269" s="91">
        <f t="shared" ca="1" si="120"/>
        <v>1.1337721359844899</v>
      </c>
      <c r="I269" s="14">
        <f t="shared" ca="1" si="121"/>
        <v>1.0022777199999999</v>
      </c>
      <c r="J269" s="13">
        <f t="shared" ref="J269:J332" si="134">J268</f>
        <v>2.69E-2</v>
      </c>
      <c r="K269" s="29">
        <f t="shared" si="122"/>
        <v>45260</v>
      </c>
      <c r="L269" s="2">
        <f t="shared" si="123"/>
        <v>5</v>
      </c>
      <c r="M269" s="17">
        <f t="shared" si="124"/>
        <v>5</v>
      </c>
      <c r="N269" s="12">
        <f t="shared" si="125"/>
        <v>1.000526816</v>
      </c>
      <c r="O269" s="12">
        <f t="shared" ca="1" si="126"/>
        <v>1.002805736</v>
      </c>
      <c r="P269" s="17">
        <f t="shared" si="127"/>
        <v>0</v>
      </c>
      <c r="Q269" s="14">
        <f t="shared" ca="1" si="128"/>
        <v>2.805736</v>
      </c>
      <c r="R269" s="20">
        <f t="shared" si="132"/>
        <v>0</v>
      </c>
      <c r="S269" s="14">
        <f t="shared" si="129"/>
        <v>0</v>
      </c>
      <c r="T269" s="4" t="str">
        <f t="shared" si="130"/>
        <v>A+J=</v>
      </c>
      <c r="U269" s="29">
        <f t="shared" si="131"/>
        <v>45293</v>
      </c>
      <c r="V269" s="3"/>
      <c r="W269" s="3"/>
      <c r="X269" s="106">
        <f>[2]Plan1!$A339</f>
        <v>47059</v>
      </c>
      <c r="Y269" s="107" t="str">
        <f>[2]Plan1!$C339</f>
        <v>Finados</v>
      </c>
      <c r="Z269" s="94"/>
      <c r="AA269" s="1"/>
      <c r="AB269" s="3"/>
      <c r="AC269" s="92"/>
      <c r="AD269" s="92"/>
      <c r="AE269" s="92"/>
      <c r="AF269" s="3"/>
      <c r="AG269" s="11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</row>
    <row r="270" spans="1:154" x14ac:dyDescent="0.15">
      <c r="A270" s="88">
        <f t="shared" ref="A270:A333" si="135">WORKDAY($A269,1,$X$166:$X$544)</f>
        <v>45268</v>
      </c>
      <c r="B270" s="89">
        <f t="shared" ca="1" si="116"/>
        <v>1003.367831</v>
      </c>
      <c r="C270" s="14">
        <f t="shared" si="117"/>
        <v>1000</v>
      </c>
      <c r="D270" s="62">
        <f t="shared" si="133"/>
        <v>45265</v>
      </c>
      <c r="E270" s="60">
        <f ca="1">IF(D270&lt;$B$1,VLOOKUP(D270,[1]DI!$A$4:$B$15000,2,FALSE),0)</f>
        <v>0.1215</v>
      </c>
      <c r="F270" s="14">
        <f t="shared" ca="1" si="118"/>
        <v>1.00045513</v>
      </c>
      <c r="G270" s="91">
        <f t="shared" ca="1" si="119"/>
        <v>1.13687174319631</v>
      </c>
      <c r="H270" s="91">
        <f t="shared" ca="1" si="120"/>
        <v>1.1337721359844899</v>
      </c>
      <c r="I270" s="14">
        <f t="shared" ca="1" si="121"/>
        <v>1.00273389</v>
      </c>
      <c r="J270" s="13">
        <f t="shared" si="134"/>
        <v>2.69E-2</v>
      </c>
      <c r="K270" s="29">
        <f t="shared" si="122"/>
        <v>45260</v>
      </c>
      <c r="L270" s="2">
        <f t="shared" si="123"/>
        <v>6</v>
      </c>
      <c r="M270" s="17">
        <f t="shared" si="124"/>
        <v>6</v>
      </c>
      <c r="N270" s="12">
        <f t="shared" si="125"/>
        <v>1.000632213</v>
      </c>
      <c r="O270" s="12">
        <f t="shared" ca="1" si="126"/>
        <v>1.003367831</v>
      </c>
      <c r="P270" s="17">
        <f t="shared" si="127"/>
        <v>0</v>
      </c>
      <c r="Q270" s="14">
        <f t="shared" ca="1" si="128"/>
        <v>3.3678309999999998</v>
      </c>
      <c r="R270" s="20">
        <f t="shared" si="132"/>
        <v>0</v>
      </c>
      <c r="S270" s="14">
        <f t="shared" si="129"/>
        <v>0</v>
      </c>
      <c r="T270" s="4" t="str">
        <f t="shared" si="130"/>
        <v>A+J=</v>
      </c>
      <c r="U270" s="29">
        <f t="shared" si="131"/>
        <v>45293</v>
      </c>
      <c r="V270" s="3"/>
      <c r="W270" s="3"/>
      <c r="X270" s="106">
        <f>[2]Plan1!$A340</f>
        <v>47072</v>
      </c>
      <c r="Y270" s="107" t="str">
        <f>[2]Plan1!$C340</f>
        <v>Proclamação da República</v>
      </c>
      <c r="Z270" s="94"/>
      <c r="AA270" s="1"/>
      <c r="AB270" s="3"/>
      <c r="AC270" s="92"/>
      <c r="AD270" s="92"/>
      <c r="AE270" s="92"/>
      <c r="AF270" s="3"/>
      <c r="AG270" s="11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</row>
    <row r="271" spans="1:154" x14ac:dyDescent="0.15">
      <c r="A271" s="88">
        <f t="shared" si="135"/>
        <v>45271</v>
      </c>
      <c r="B271" s="89">
        <f t="shared" ca="1" si="116"/>
        <v>1003.930234</v>
      </c>
      <c r="C271" s="14">
        <f t="shared" si="117"/>
        <v>1000</v>
      </c>
      <c r="D271" s="62">
        <f t="shared" si="133"/>
        <v>45266</v>
      </c>
      <c r="E271" s="60">
        <f ca="1">IF(D271&lt;$B$1,VLOOKUP(D271,[1]DI!$A$4:$B$15000,2,FALSE),0)</f>
        <v>0.1215</v>
      </c>
      <c r="F271" s="14">
        <f t="shared" ca="1" si="118"/>
        <v>1.00045513</v>
      </c>
      <c r="G271" s="91">
        <f t="shared" ca="1" si="119"/>
        <v>1.1373891676327901</v>
      </c>
      <c r="H271" s="91">
        <f t="shared" ca="1" si="120"/>
        <v>1.1337721359844899</v>
      </c>
      <c r="I271" s="14">
        <f t="shared" ca="1" si="121"/>
        <v>1.00319026</v>
      </c>
      <c r="J271" s="13">
        <f t="shared" si="134"/>
        <v>2.69E-2</v>
      </c>
      <c r="K271" s="29">
        <f t="shared" si="122"/>
        <v>45260</v>
      </c>
      <c r="L271" s="2">
        <f t="shared" si="123"/>
        <v>7</v>
      </c>
      <c r="M271" s="17">
        <f t="shared" si="124"/>
        <v>7</v>
      </c>
      <c r="N271" s="12">
        <f t="shared" si="125"/>
        <v>1.0007376210000001</v>
      </c>
      <c r="O271" s="12">
        <f t="shared" ca="1" si="126"/>
        <v>1.003930234</v>
      </c>
      <c r="P271" s="17">
        <f t="shared" si="127"/>
        <v>0</v>
      </c>
      <c r="Q271" s="14">
        <f t="shared" ca="1" si="128"/>
        <v>3.930234</v>
      </c>
      <c r="R271" s="20">
        <f t="shared" si="132"/>
        <v>0</v>
      </c>
      <c r="S271" s="14">
        <f t="shared" si="129"/>
        <v>0</v>
      </c>
      <c r="T271" s="4" t="str">
        <f t="shared" si="130"/>
        <v>A+J=</v>
      </c>
      <c r="U271" s="29">
        <f t="shared" si="131"/>
        <v>45293</v>
      </c>
      <c r="V271" s="3"/>
      <c r="W271" s="3"/>
      <c r="X271" s="106">
        <f>[2]Plan1!$A341</f>
        <v>47077</v>
      </c>
      <c r="Y271" s="107" t="str">
        <f>[2]Plan1!$C341</f>
        <v>Dia Nacional de Zumbi e da Consciência Negra</v>
      </c>
      <c r="Z271" s="94"/>
      <c r="AA271" s="1"/>
      <c r="AB271" s="3"/>
      <c r="AC271" s="92"/>
      <c r="AD271" s="92"/>
      <c r="AE271" s="92"/>
      <c r="AF271" s="3"/>
      <c r="AG271" s="11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</row>
    <row r="272" spans="1:154" x14ac:dyDescent="0.15">
      <c r="A272" s="88">
        <f t="shared" si="135"/>
        <v>45272</v>
      </c>
      <c r="B272" s="89">
        <f t="shared" ca="1" si="116"/>
        <v>1004.49296299</v>
      </c>
      <c r="C272" s="14">
        <f t="shared" si="117"/>
        <v>1000</v>
      </c>
      <c r="D272" s="62">
        <f t="shared" si="133"/>
        <v>45267</v>
      </c>
      <c r="E272" s="60">
        <f ca="1">IF(D272&lt;$B$1,VLOOKUP(D272,[1]DI!$A$4:$B$15000,2,FALSE),0)</f>
        <v>0.1215</v>
      </c>
      <c r="F272" s="14">
        <f t="shared" ca="1" si="118"/>
        <v>1.00045513</v>
      </c>
      <c r="G272" s="91">
        <f t="shared" ca="1" si="119"/>
        <v>1.13790682756465</v>
      </c>
      <c r="H272" s="91">
        <f t="shared" ca="1" si="120"/>
        <v>1.1337721359844899</v>
      </c>
      <c r="I272" s="14">
        <f t="shared" ca="1" si="121"/>
        <v>1.00364685</v>
      </c>
      <c r="J272" s="13">
        <f t="shared" si="134"/>
        <v>2.69E-2</v>
      </c>
      <c r="K272" s="29">
        <f t="shared" si="122"/>
        <v>45260</v>
      </c>
      <c r="L272" s="2">
        <f t="shared" si="123"/>
        <v>8</v>
      </c>
      <c r="M272" s="17">
        <f t="shared" si="124"/>
        <v>8</v>
      </c>
      <c r="N272" s="12">
        <f t="shared" si="125"/>
        <v>1.000843039</v>
      </c>
      <c r="O272" s="12">
        <f t="shared" ca="1" si="126"/>
        <v>1.0044929629999999</v>
      </c>
      <c r="P272" s="17">
        <f t="shared" si="127"/>
        <v>0</v>
      </c>
      <c r="Q272" s="14">
        <f t="shared" ca="1" si="128"/>
        <v>4.4929629899999997</v>
      </c>
      <c r="R272" s="20">
        <f t="shared" si="132"/>
        <v>0</v>
      </c>
      <c r="S272" s="14">
        <f t="shared" si="129"/>
        <v>0</v>
      </c>
      <c r="T272" s="4" t="str">
        <f t="shared" si="130"/>
        <v>A+J=</v>
      </c>
      <c r="U272" s="29">
        <f t="shared" si="131"/>
        <v>45293</v>
      </c>
      <c r="V272" s="3"/>
      <c r="W272" s="3"/>
      <c r="X272" s="106">
        <f>[2]Plan1!$A342</f>
        <v>47112</v>
      </c>
      <c r="Y272" s="107" t="str">
        <f>[2]Plan1!$C342</f>
        <v>Natal</v>
      </c>
      <c r="Z272" s="94"/>
      <c r="AA272" s="1"/>
      <c r="AB272" s="3"/>
      <c r="AC272" s="92"/>
      <c r="AD272" s="92"/>
      <c r="AE272" s="92"/>
      <c r="AF272" s="3"/>
      <c r="AG272" s="11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</row>
    <row r="273" spans="1:154" x14ac:dyDescent="0.15">
      <c r="A273" s="88">
        <f t="shared" si="135"/>
        <v>45273</v>
      </c>
      <c r="B273" s="89">
        <f t="shared" ca="1" si="116"/>
        <v>1005.056001</v>
      </c>
      <c r="C273" s="14">
        <f t="shared" si="117"/>
        <v>1000</v>
      </c>
      <c r="D273" s="62">
        <f t="shared" si="133"/>
        <v>45268</v>
      </c>
      <c r="E273" s="60">
        <f ca="1">IF(D273&lt;$B$1,VLOOKUP(D273,[1]DI!$A$4:$B$15000,2,FALSE),0)</f>
        <v>0.1215</v>
      </c>
      <c r="F273" s="14">
        <f t="shared" ca="1" si="118"/>
        <v>1.00045513</v>
      </c>
      <c r="G273" s="91">
        <f t="shared" ca="1" si="119"/>
        <v>1.13842472309908</v>
      </c>
      <c r="H273" s="91">
        <f t="shared" ca="1" si="120"/>
        <v>1.1337721359844899</v>
      </c>
      <c r="I273" s="14">
        <f t="shared" ca="1" si="121"/>
        <v>1.0041036400000001</v>
      </c>
      <c r="J273" s="13">
        <f t="shared" si="134"/>
        <v>2.69E-2</v>
      </c>
      <c r="K273" s="29">
        <f t="shared" si="122"/>
        <v>45260</v>
      </c>
      <c r="L273" s="2">
        <f t="shared" si="123"/>
        <v>9</v>
      </c>
      <c r="M273" s="17">
        <f t="shared" si="124"/>
        <v>9</v>
      </c>
      <c r="N273" s="12">
        <f t="shared" si="125"/>
        <v>1.0009484689999999</v>
      </c>
      <c r="O273" s="12">
        <f t="shared" ca="1" si="126"/>
        <v>1.005056001</v>
      </c>
      <c r="P273" s="17">
        <f t="shared" si="127"/>
        <v>0</v>
      </c>
      <c r="Q273" s="14">
        <f t="shared" ca="1" si="128"/>
        <v>5.0560010000000002</v>
      </c>
      <c r="R273" s="20">
        <f t="shared" si="132"/>
        <v>0</v>
      </c>
      <c r="S273" s="14">
        <f t="shared" si="129"/>
        <v>0</v>
      </c>
      <c r="T273" s="4" t="str">
        <f t="shared" si="130"/>
        <v>A+J=</v>
      </c>
      <c r="U273" s="29">
        <f t="shared" si="131"/>
        <v>45293</v>
      </c>
      <c r="V273" s="3"/>
      <c r="W273" s="3"/>
      <c r="X273" s="106">
        <f>[2]Plan1!$A343</f>
        <v>47119</v>
      </c>
      <c r="Y273" s="107" t="str">
        <f>[2]Plan1!$C343</f>
        <v>Confraternização Universal</v>
      </c>
      <c r="Z273" s="94"/>
      <c r="AA273" s="1"/>
      <c r="AB273" s="3"/>
      <c r="AC273" s="92"/>
      <c r="AD273" s="92"/>
      <c r="AE273" s="92"/>
      <c r="AF273" s="3"/>
      <c r="AG273" s="11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</row>
    <row r="274" spans="1:154" x14ac:dyDescent="0.15">
      <c r="A274" s="88">
        <f t="shared" si="135"/>
        <v>45274</v>
      </c>
      <c r="B274" s="89">
        <f t="shared" ca="1" si="116"/>
        <v>1005.619346</v>
      </c>
      <c r="C274" s="14">
        <f t="shared" si="117"/>
        <v>1000</v>
      </c>
      <c r="D274" s="62">
        <f t="shared" si="133"/>
        <v>45271</v>
      </c>
      <c r="E274" s="60">
        <f ca="1">IF(D274&lt;$B$1,VLOOKUP(D274,[1]DI!$A$4:$B$15000,2,FALSE),0)</f>
        <v>0.1215</v>
      </c>
      <c r="F274" s="14">
        <f t="shared" ca="1" si="118"/>
        <v>1.00045513</v>
      </c>
      <c r="G274" s="91">
        <f t="shared" ca="1" si="119"/>
        <v>1.1389428543433</v>
      </c>
      <c r="H274" s="91">
        <f t="shared" ca="1" si="120"/>
        <v>1.1337721359844899</v>
      </c>
      <c r="I274" s="14">
        <f t="shared" ca="1" si="121"/>
        <v>1.0045606300000001</v>
      </c>
      <c r="J274" s="13">
        <f t="shared" si="134"/>
        <v>2.69E-2</v>
      </c>
      <c r="K274" s="29">
        <f t="shared" si="122"/>
        <v>45260</v>
      </c>
      <c r="L274" s="2">
        <f t="shared" si="123"/>
        <v>10</v>
      </c>
      <c r="M274" s="17">
        <f t="shared" si="124"/>
        <v>10</v>
      </c>
      <c r="N274" s="12">
        <f t="shared" si="125"/>
        <v>1.00105391</v>
      </c>
      <c r="O274" s="12">
        <f t="shared" ca="1" si="126"/>
        <v>1.005619346</v>
      </c>
      <c r="P274" s="17">
        <f t="shared" si="127"/>
        <v>0</v>
      </c>
      <c r="Q274" s="14">
        <f t="shared" ca="1" si="128"/>
        <v>5.6193460000000002</v>
      </c>
      <c r="R274" s="20">
        <f t="shared" si="132"/>
        <v>0</v>
      </c>
      <c r="S274" s="14">
        <f t="shared" si="129"/>
        <v>0</v>
      </c>
      <c r="T274" s="4" t="str">
        <f t="shared" si="130"/>
        <v>A+J=</v>
      </c>
      <c r="U274" s="29">
        <f t="shared" si="131"/>
        <v>45293</v>
      </c>
      <c r="V274" s="3"/>
      <c r="W274" s="3"/>
      <c r="X274" s="106">
        <f>[2]Plan1!$A344</f>
        <v>47161</v>
      </c>
      <c r="Y274" s="107" t="str">
        <f>[2]Plan1!$C344</f>
        <v>Carnaval</v>
      </c>
      <c r="Z274" s="94"/>
      <c r="AA274" s="1"/>
      <c r="AB274" s="3"/>
      <c r="AC274" s="92"/>
      <c r="AD274" s="92"/>
      <c r="AE274" s="92"/>
      <c r="AF274" s="3"/>
      <c r="AG274" s="11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</row>
    <row r="275" spans="1:154" x14ac:dyDescent="0.15">
      <c r="A275" s="88">
        <f t="shared" si="135"/>
        <v>45275</v>
      </c>
      <c r="B275" s="89">
        <f t="shared" ca="1" si="116"/>
        <v>1006.1830189999999</v>
      </c>
      <c r="C275" s="14">
        <f t="shared" si="117"/>
        <v>1000</v>
      </c>
      <c r="D275" s="62">
        <f t="shared" si="133"/>
        <v>45272</v>
      </c>
      <c r="E275" s="60">
        <f ca="1">IF(D275&lt;$B$1,VLOOKUP(D275,[1]DI!$A$4:$B$15000,2,FALSE),0)</f>
        <v>0.1215</v>
      </c>
      <c r="F275" s="14">
        <f t="shared" ca="1" si="118"/>
        <v>1.00045513</v>
      </c>
      <c r="G275" s="91">
        <f t="shared" ca="1" si="119"/>
        <v>1.1394612214046</v>
      </c>
      <c r="H275" s="91">
        <f t="shared" ca="1" si="120"/>
        <v>1.1337721359844899</v>
      </c>
      <c r="I275" s="14">
        <f t="shared" ca="1" si="121"/>
        <v>1.0050178400000001</v>
      </c>
      <c r="J275" s="13">
        <f t="shared" si="134"/>
        <v>2.69E-2</v>
      </c>
      <c r="K275" s="29">
        <f t="shared" si="122"/>
        <v>45260</v>
      </c>
      <c r="L275" s="2">
        <f t="shared" si="123"/>
        <v>11</v>
      </c>
      <c r="M275" s="17">
        <f t="shared" si="124"/>
        <v>11</v>
      </c>
      <c r="N275" s="12">
        <f t="shared" si="125"/>
        <v>1.0011593620000001</v>
      </c>
      <c r="O275" s="12">
        <f t="shared" ca="1" si="126"/>
        <v>1.0061830190000001</v>
      </c>
      <c r="P275" s="17">
        <f t="shared" si="127"/>
        <v>0</v>
      </c>
      <c r="Q275" s="14">
        <f t="shared" ca="1" si="128"/>
        <v>6.1830189999999998</v>
      </c>
      <c r="R275" s="20">
        <f t="shared" si="132"/>
        <v>0</v>
      </c>
      <c r="S275" s="14">
        <f t="shared" si="129"/>
        <v>0</v>
      </c>
      <c r="T275" s="4" t="str">
        <f t="shared" si="130"/>
        <v>A+J=</v>
      </c>
      <c r="U275" s="29">
        <f t="shared" si="131"/>
        <v>45293</v>
      </c>
      <c r="V275" s="3"/>
      <c r="W275" s="3"/>
      <c r="X275" s="106">
        <f>[2]Plan1!$A345</f>
        <v>47162</v>
      </c>
      <c r="Y275" s="107" t="str">
        <f>[2]Plan1!$C345</f>
        <v>Carnaval</v>
      </c>
      <c r="Z275" s="94"/>
      <c r="AA275" s="1"/>
      <c r="AB275" s="3"/>
      <c r="AC275" s="92"/>
      <c r="AD275" s="92"/>
      <c r="AE275" s="92"/>
      <c r="AF275" s="3"/>
      <c r="AG275" s="11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</row>
    <row r="276" spans="1:154" x14ac:dyDescent="0.15">
      <c r="A276" s="88">
        <f t="shared" si="135"/>
        <v>45278</v>
      </c>
      <c r="B276" s="89">
        <f t="shared" ca="1" si="116"/>
        <v>1006.7470009899999</v>
      </c>
      <c r="C276" s="14">
        <f t="shared" si="117"/>
        <v>1000</v>
      </c>
      <c r="D276" s="62">
        <f t="shared" si="133"/>
        <v>45273</v>
      </c>
      <c r="E276" s="60">
        <f ca="1">IF(D276&lt;$B$1,VLOOKUP(D276,[1]DI!$A$4:$B$15000,2,FALSE),0)</f>
        <v>0.1215</v>
      </c>
      <c r="F276" s="14">
        <f t="shared" ca="1" si="118"/>
        <v>1.00045513</v>
      </c>
      <c r="G276" s="91">
        <f t="shared" ca="1" si="119"/>
        <v>1.1399798243903001</v>
      </c>
      <c r="H276" s="91">
        <f t="shared" ca="1" si="120"/>
        <v>1.1337721359844899</v>
      </c>
      <c r="I276" s="14">
        <f t="shared" ca="1" si="121"/>
        <v>1.0054752499999999</v>
      </c>
      <c r="J276" s="13">
        <f t="shared" si="134"/>
        <v>2.69E-2</v>
      </c>
      <c r="K276" s="29">
        <f t="shared" si="122"/>
        <v>45260</v>
      </c>
      <c r="L276" s="2">
        <f t="shared" si="123"/>
        <v>12</v>
      </c>
      <c r="M276" s="17">
        <f t="shared" si="124"/>
        <v>12</v>
      </c>
      <c r="N276" s="12">
        <f t="shared" si="125"/>
        <v>1.0012648260000001</v>
      </c>
      <c r="O276" s="12">
        <f t="shared" ca="1" si="126"/>
        <v>1.0067470009999999</v>
      </c>
      <c r="P276" s="17">
        <f t="shared" si="127"/>
        <v>0</v>
      </c>
      <c r="Q276" s="14">
        <f t="shared" ca="1" si="128"/>
        <v>6.7470009900000001</v>
      </c>
      <c r="R276" s="20">
        <f t="shared" si="132"/>
        <v>0</v>
      </c>
      <c r="S276" s="14">
        <f t="shared" si="129"/>
        <v>0</v>
      </c>
      <c r="T276" s="4" t="str">
        <f t="shared" si="130"/>
        <v>A+J=</v>
      </c>
      <c r="U276" s="29">
        <f t="shared" si="131"/>
        <v>45293</v>
      </c>
      <c r="V276" s="3"/>
      <c r="W276" s="3"/>
      <c r="X276" s="106">
        <f>[2]Plan1!$A346</f>
        <v>47207</v>
      </c>
      <c r="Y276" s="107" t="str">
        <f>[2]Plan1!$C346</f>
        <v>Paixão de Cristo</v>
      </c>
      <c r="Z276" s="94"/>
      <c r="AA276" s="1"/>
      <c r="AB276" s="3"/>
      <c r="AC276" s="92"/>
      <c r="AD276" s="92"/>
      <c r="AE276" s="92"/>
      <c r="AF276" s="3"/>
      <c r="AG276" s="11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</row>
    <row r="277" spans="1:154" x14ac:dyDescent="0.15">
      <c r="A277" s="88">
        <f t="shared" si="135"/>
        <v>45279</v>
      </c>
      <c r="B277" s="89">
        <f t="shared" ca="1" si="116"/>
        <v>1007.3113</v>
      </c>
      <c r="C277" s="14">
        <f t="shared" si="117"/>
        <v>1000</v>
      </c>
      <c r="D277" s="62">
        <f t="shared" si="133"/>
        <v>45274</v>
      </c>
      <c r="E277" s="60">
        <f ca="1">IF(D277&lt;$B$1,VLOOKUP(D277,[1]DI!$A$4:$B$15000,2,FALSE),0)</f>
        <v>0.11650000000000001</v>
      </c>
      <c r="F277" s="14">
        <f t="shared" ca="1" si="118"/>
        <v>1.0004373900000001</v>
      </c>
      <c r="G277" s="91">
        <f t="shared" ca="1" si="119"/>
        <v>1.1404986634077701</v>
      </c>
      <c r="H277" s="91">
        <f t="shared" ca="1" si="120"/>
        <v>1.1337721359844899</v>
      </c>
      <c r="I277" s="14">
        <f t="shared" ca="1" si="121"/>
        <v>1.0059328700000001</v>
      </c>
      <c r="J277" s="13">
        <f t="shared" si="134"/>
        <v>2.69E-2</v>
      </c>
      <c r="K277" s="29">
        <f t="shared" si="122"/>
        <v>45260</v>
      </c>
      <c r="L277" s="2">
        <f t="shared" si="123"/>
        <v>13</v>
      </c>
      <c r="M277" s="17">
        <f t="shared" si="124"/>
        <v>13</v>
      </c>
      <c r="N277" s="12">
        <f t="shared" si="125"/>
        <v>1.0013703</v>
      </c>
      <c r="O277" s="12">
        <f t="shared" ca="1" si="126"/>
        <v>1.0073113</v>
      </c>
      <c r="P277" s="17">
        <f t="shared" si="127"/>
        <v>0</v>
      </c>
      <c r="Q277" s="14">
        <f t="shared" ca="1" si="128"/>
        <v>7.3113000000000001</v>
      </c>
      <c r="R277" s="20">
        <f t="shared" si="132"/>
        <v>0</v>
      </c>
      <c r="S277" s="14">
        <f t="shared" si="129"/>
        <v>0</v>
      </c>
      <c r="T277" s="4" t="str">
        <f t="shared" si="130"/>
        <v>A+J=</v>
      </c>
      <c r="U277" s="29">
        <f t="shared" si="131"/>
        <v>45293</v>
      </c>
      <c r="V277" s="3"/>
      <c r="W277" s="3"/>
      <c r="X277" s="106">
        <f>[2]Plan1!$A347</f>
        <v>47229</v>
      </c>
      <c r="Y277" s="107" t="str">
        <f>[2]Plan1!$C347</f>
        <v>Tiradentes</v>
      </c>
      <c r="Z277" s="94"/>
      <c r="AA277" s="1"/>
      <c r="AB277" s="3"/>
      <c r="AC277" s="92"/>
      <c r="AD277" s="92"/>
      <c r="AE277" s="92"/>
      <c r="AF277" s="3"/>
      <c r="AG277" s="11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</row>
    <row r="278" spans="1:154" x14ac:dyDescent="0.15">
      <c r="A278" s="88">
        <f t="shared" si="135"/>
        <v>45280</v>
      </c>
      <c r="B278" s="89">
        <f t="shared" ca="1" si="116"/>
        <v>1007.85805</v>
      </c>
      <c r="C278" s="14">
        <f t="shared" si="117"/>
        <v>1000</v>
      </c>
      <c r="D278" s="62">
        <f t="shared" si="133"/>
        <v>45275</v>
      </c>
      <c r="E278" s="60">
        <f ca="1">IF(D278&lt;$B$1,VLOOKUP(D278,[1]DI!$A$4:$B$15000,2,FALSE),0)</f>
        <v>0.11650000000000001</v>
      </c>
      <c r="F278" s="14">
        <f t="shared" ca="1" si="118"/>
        <v>1.0004373900000001</v>
      </c>
      <c r="G278" s="91">
        <f t="shared" ca="1" si="119"/>
        <v>1.1409975061181601</v>
      </c>
      <c r="H278" s="91">
        <f t="shared" ca="1" si="120"/>
        <v>1.1337721359844899</v>
      </c>
      <c r="I278" s="14">
        <f t="shared" ca="1" si="121"/>
        <v>1.0063728599999999</v>
      </c>
      <c r="J278" s="13">
        <f t="shared" si="134"/>
        <v>2.69E-2</v>
      </c>
      <c r="K278" s="29">
        <f t="shared" si="122"/>
        <v>45260</v>
      </c>
      <c r="L278" s="2">
        <f t="shared" si="123"/>
        <v>14</v>
      </c>
      <c r="M278" s="17">
        <f t="shared" si="124"/>
        <v>14</v>
      </c>
      <c r="N278" s="12">
        <f t="shared" si="125"/>
        <v>1.001475785</v>
      </c>
      <c r="O278" s="12">
        <f t="shared" ca="1" si="126"/>
        <v>1.0078580500000001</v>
      </c>
      <c r="P278" s="17">
        <f t="shared" si="127"/>
        <v>0</v>
      </c>
      <c r="Q278" s="14">
        <f t="shared" ca="1" si="128"/>
        <v>7.8580500000000004</v>
      </c>
      <c r="R278" s="20">
        <f t="shared" si="132"/>
        <v>0</v>
      </c>
      <c r="S278" s="14">
        <f t="shared" si="129"/>
        <v>0</v>
      </c>
      <c r="T278" s="4" t="str">
        <f t="shared" si="130"/>
        <v>A+J=</v>
      </c>
      <c r="U278" s="29">
        <f t="shared" si="131"/>
        <v>45293</v>
      </c>
      <c r="V278" s="3"/>
      <c r="W278" s="3"/>
      <c r="X278" s="106">
        <f>[2]Plan1!$A348</f>
        <v>47239</v>
      </c>
      <c r="Y278" s="107" t="str">
        <f>[2]Plan1!$C348</f>
        <v>Dia do Trabalho</v>
      </c>
      <c r="Z278" s="94"/>
      <c r="AA278" s="1"/>
      <c r="AB278" s="3"/>
      <c r="AC278" s="92"/>
      <c r="AD278" s="92"/>
      <c r="AE278" s="92"/>
      <c r="AF278" s="3"/>
      <c r="AG278" s="11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</row>
    <row r="279" spans="1:154" x14ac:dyDescent="0.15">
      <c r="A279" s="88">
        <f t="shared" si="135"/>
        <v>45281</v>
      </c>
      <c r="B279" s="89">
        <f t="shared" ca="1" si="116"/>
        <v>1008.405095</v>
      </c>
      <c r="C279" s="14">
        <f t="shared" si="117"/>
        <v>1000</v>
      </c>
      <c r="D279" s="62">
        <f t="shared" si="133"/>
        <v>45278</v>
      </c>
      <c r="E279" s="60">
        <f ca="1">IF(D279&lt;$B$1,VLOOKUP(D279,[1]DI!$A$4:$B$15000,2,FALSE),0)</f>
        <v>0.11650000000000001</v>
      </c>
      <c r="F279" s="14">
        <f t="shared" ca="1" si="118"/>
        <v>1.0004373900000001</v>
      </c>
      <c r="G279" s="91">
        <f t="shared" ca="1" si="119"/>
        <v>1.14149656701736</v>
      </c>
      <c r="H279" s="91">
        <f t="shared" ca="1" si="120"/>
        <v>1.1337721359844899</v>
      </c>
      <c r="I279" s="14">
        <f t="shared" ca="1" si="121"/>
        <v>1.0068130399999999</v>
      </c>
      <c r="J279" s="13">
        <f t="shared" si="134"/>
        <v>2.69E-2</v>
      </c>
      <c r="K279" s="29">
        <f t="shared" si="122"/>
        <v>45260</v>
      </c>
      <c r="L279" s="2">
        <f t="shared" si="123"/>
        <v>15</v>
      </c>
      <c r="M279" s="17">
        <f t="shared" si="124"/>
        <v>15</v>
      </c>
      <c r="N279" s="12">
        <f t="shared" si="125"/>
        <v>1.0015812820000001</v>
      </c>
      <c r="O279" s="12">
        <f t="shared" ca="1" si="126"/>
        <v>1.0084050950000001</v>
      </c>
      <c r="P279" s="17">
        <f t="shared" si="127"/>
        <v>0</v>
      </c>
      <c r="Q279" s="14">
        <f t="shared" ca="1" si="128"/>
        <v>8.4050949999999993</v>
      </c>
      <c r="R279" s="20">
        <f t="shared" si="132"/>
        <v>0</v>
      </c>
      <c r="S279" s="14">
        <f t="shared" si="129"/>
        <v>0</v>
      </c>
      <c r="T279" s="4" t="str">
        <f t="shared" si="130"/>
        <v>A+J=</v>
      </c>
      <c r="U279" s="29">
        <f t="shared" si="131"/>
        <v>45293</v>
      </c>
      <c r="V279" s="3"/>
      <c r="W279" s="3"/>
      <c r="X279" s="106">
        <f>[2]Plan1!$A349</f>
        <v>47269</v>
      </c>
      <c r="Y279" s="107" t="str">
        <f>[2]Plan1!$C349</f>
        <v>Corpus Christi</v>
      </c>
      <c r="Z279" s="94"/>
      <c r="AA279" s="1"/>
      <c r="AB279" s="3"/>
      <c r="AC279" s="92"/>
      <c r="AD279" s="92"/>
      <c r="AE279" s="92"/>
      <c r="AF279" s="3"/>
      <c r="AG279" s="11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</row>
    <row r="280" spans="1:154" x14ac:dyDescent="0.15">
      <c r="A280" s="88">
        <f t="shared" si="135"/>
        <v>45282</v>
      </c>
      <c r="B280" s="89">
        <f t="shared" ca="1" si="116"/>
        <v>1008.952435</v>
      </c>
      <c r="C280" s="14">
        <f t="shared" si="117"/>
        <v>1000</v>
      </c>
      <c r="D280" s="62">
        <f t="shared" si="133"/>
        <v>45279</v>
      </c>
      <c r="E280" s="60">
        <f ca="1">IF(D280&lt;$B$1,VLOOKUP(D280,[1]DI!$A$4:$B$15000,2,FALSE),0)</f>
        <v>0.11650000000000001</v>
      </c>
      <c r="F280" s="14">
        <f t="shared" ca="1" si="118"/>
        <v>1.0004373900000001</v>
      </c>
      <c r="G280" s="91">
        <f t="shared" ca="1" si="119"/>
        <v>1.14199584620081</v>
      </c>
      <c r="H280" s="91">
        <f t="shared" ca="1" si="120"/>
        <v>1.1337721359844899</v>
      </c>
      <c r="I280" s="14">
        <f t="shared" ca="1" si="121"/>
        <v>1.0072534099999999</v>
      </c>
      <c r="J280" s="13">
        <f t="shared" si="134"/>
        <v>2.69E-2</v>
      </c>
      <c r="K280" s="29">
        <f t="shared" si="122"/>
        <v>45260</v>
      </c>
      <c r="L280" s="2">
        <f t="shared" si="123"/>
        <v>16</v>
      </c>
      <c r="M280" s="17">
        <f t="shared" si="124"/>
        <v>16</v>
      </c>
      <c r="N280" s="12">
        <f t="shared" si="125"/>
        <v>1.0016867899999999</v>
      </c>
      <c r="O280" s="12">
        <f t="shared" ca="1" si="126"/>
        <v>1.0089524350000001</v>
      </c>
      <c r="P280" s="17">
        <f t="shared" si="127"/>
        <v>0</v>
      </c>
      <c r="Q280" s="14">
        <f t="shared" ca="1" si="128"/>
        <v>8.9524349999999995</v>
      </c>
      <c r="R280" s="20">
        <f t="shared" si="132"/>
        <v>0</v>
      </c>
      <c r="S280" s="14">
        <f t="shared" si="129"/>
        <v>0</v>
      </c>
      <c r="T280" s="4" t="str">
        <f t="shared" si="130"/>
        <v>A+J=</v>
      </c>
      <c r="U280" s="29">
        <f t="shared" si="131"/>
        <v>45293</v>
      </c>
      <c r="V280" s="3"/>
      <c r="W280" s="3"/>
      <c r="X280" s="106">
        <f>[2]Plan1!$A350</f>
        <v>47368</v>
      </c>
      <c r="Y280" s="107" t="str">
        <f>[2]Plan1!$C350</f>
        <v>Independência do Brasil</v>
      </c>
      <c r="Z280" s="94"/>
      <c r="AA280" s="1"/>
      <c r="AB280" s="3"/>
      <c r="AC280" s="92"/>
      <c r="AD280" s="92"/>
      <c r="AE280" s="92"/>
      <c r="AF280" s="3"/>
      <c r="AG280" s="11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</row>
    <row r="281" spans="1:154" x14ac:dyDescent="0.15">
      <c r="A281" s="88">
        <f t="shared" si="135"/>
        <v>45286</v>
      </c>
      <c r="B281" s="89">
        <f t="shared" ca="1" si="116"/>
        <v>1009.50006799</v>
      </c>
      <c r="C281" s="14">
        <f t="shared" si="117"/>
        <v>1000</v>
      </c>
      <c r="D281" s="62">
        <f t="shared" si="133"/>
        <v>45280</v>
      </c>
      <c r="E281" s="60">
        <f ca="1">IF(D281&lt;$B$1,VLOOKUP(D281,[1]DI!$A$4:$B$15000,2,FALSE),0)</f>
        <v>0.11650000000000001</v>
      </c>
      <c r="F281" s="14">
        <f t="shared" ca="1" si="118"/>
        <v>1.0004373900000001</v>
      </c>
      <c r="G281" s="91">
        <f t="shared" ca="1" si="119"/>
        <v>1.14249534376398</v>
      </c>
      <c r="H281" s="91">
        <f t="shared" ca="1" si="120"/>
        <v>1.1337721359844899</v>
      </c>
      <c r="I281" s="14">
        <f t="shared" ca="1" si="121"/>
        <v>1.00769397</v>
      </c>
      <c r="J281" s="13">
        <f t="shared" si="134"/>
        <v>2.69E-2</v>
      </c>
      <c r="K281" s="29">
        <f t="shared" si="122"/>
        <v>45260</v>
      </c>
      <c r="L281" s="2">
        <f t="shared" si="123"/>
        <v>17</v>
      </c>
      <c r="M281" s="17">
        <f t="shared" si="124"/>
        <v>17</v>
      </c>
      <c r="N281" s="12">
        <f t="shared" si="125"/>
        <v>1.001792308</v>
      </c>
      <c r="O281" s="12">
        <f t="shared" ca="1" si="126"/>
        <v>1.0095000679999999</v>
      </c>
      <c r="P281" s="17">
        <f t="shared" si="127"/>
        <v>0</v>
      </c>
      <c r="Q281" s="14">
        <f t="shared" ca="1" si="128"/>
        <v>9.5000679899999998</v>
      </c>
      <c r="R281" s="20">
        <f t="shared" si="132"/>
        <v>0</v>
      </c>
      <c r="S281" s="14">
        <f t="shared" si="129"/>
        <v>0</v>
      </c>
      <c r="T281" s="4" t="str">
        <f t="shared" si="130"/>
        <v>A+J=</v>
      </c>
      <c r="U281" s="29">
        <f t="shared" si="131"/>
        <v>45293</v>
      </c>
      <c r="V281" s="3"/>
      <c r="W281" s="3"/>
      <c r="X281" s="106">
        <f>[2]Plan1!$A351</f>
        <v>47403</v>
      </c>
      <c r="Y281" s="107" t="str">
        <f>[2]Plan1!$C351</f>
        <v>Nossa Sr.a Aparecida - Padroeira do Brasil</v>
      </c>
      <c r="Z281" s="94"/>
      <c r="AA281" s="1"/>
      <c r="AB281" s="3"/>
      <c r="AC281" s="3"/>
      <c r="AD281" s="3"/>
      <c r="AE281" s="3"/>
      <c r="AF281" s="3"/>
      <c r="AG281" s="11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</row>
    <row r="282" spans="1:154" x14ac:dyDescent="0.15">
      <c r="A282" s="88">
        <f t="shared" si="135"/>
        <v>45287</v>
      </c>
      <c r="B282" s="89">
        <f t="shared" ca="1" si="116"/>
        <v>1010.04799599</v>
      </c>
      <c r="C282" s="14">
        <f t="shared" si="117"/>
        <v>1000</v>
      </c>
      <c r="D282" s="62">
        <f t="shared" si="133"/>
        <v>45281</v>
      </c>
      <c r="E282" s="60">
        <f ca="1">IF(D282&lt;$B$1,VLOOKUP(D282,[1]DI!$A$4:$B$15000,2,FALSE),0)</f>
        <v>0.11650000000000001</v>
      </c>
      <c r="F282" s="14">
        <f t="shared" ca="1" si="118"/>
        <v>1.0004373900000001</v>
      </c>
      <c r="G282" s="91">
        <f t="shared" ca="1" si="119"/>
        <v>1.1429950598023899</v>
      </c>
      <c r="H282" s="91">
        <f t="shared" ca="1" si="120"/>
        <v>1.1337721359844899</v>
      </c>
      <c r="I282" s="14">
        <f t="shared" ca="1" si="121"/>
        <v>1.0081347199999999</v>
      </c>
      <c r="J282" s="13">
        <f t="shared" si="134"/>
        <v>2.69E-2</v>
      </c>
      <c r="K282" s="29">
        <f t="shared" si="122"/>
        <v>45260</v>
      </c>
      <c r="L282" s="2">
        <f t="shared" si="123"/>
        <v>18</v>
      </c>
      <c r="M282" s="17">
        <f t="shared" si="124"/>
        <v>18</v>
      </c>
      <c r="N282" s="12">
        <f t="shared" si="125"/>
        <v>1.0018978380000001</v>
      </c>
      <c r="O282" s="12">
        <f t="shared" ca="1" si="126"/>
        <v>1.0100479959999999</v>
      </c>
      <c r="P282" s="17">
        <f t="shared" si="127"/>
        <v>0</v>
      </c>
      <c r="Q282" s="14">
        <f t="shared" ca="1" si="128"/>
        <v>10.04799599</v>
      </c>
      <c r="R282" s="20">
        <f t="shared" si="132"/>
        <v>0</v>
      </c>
      <c r="S282" s="14">
        <f t="shared" si="129"/>
        <v>0</v>
      </c>
      <c r="T282" s="4" t="str">
        <f t="shared" si="130"/>
        <v>A+J=</v>
      </c>
      <c r="U282" s="29">
        <f t="shared" si="131"/>
        <v>45293</v>
      </c>
      <c r="V282" s="3"/>
      <c r="W282" s="3"/>
      <c r="X282" s="106">
        <f>[2]Plan1!$A352</f>
        <v>47424</v>
      </c>
      <c r="Y282" s="107" t="str">
        <f>[2]Plan1!$C352</f>
        <v>Finados</v>
      </c>
      <c r="Z282" s="94"/>
      <c r="AA282" s="1"/>
      <c r="AB282" s="3"/>
      <c r="AC282" s="3"/>
      <c r="AD282" s="3"/>
      <c r="AE282" s="3"/>
      <c r="AF282" s="3"/>
      <c r="AG282" s="11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</row>
    <row r="283" spans="1:154" x14ac:dyDescent="0.15">
      <c r="A283" s="88">
        <f t="shared" si="135"/>
        <v>45288</v>
      </c>
      <c r="B283" s="89">
        <f t="shared" ca="1" si="116"/>
        <v>1010.59622899</v>
      </c>
      <c r="C283" s="14">
        <f t="shared" si="117"/>
        <v>1000</v>
      </c>
      <c r="D283" s="62">
        <f t="shared" si="133"/>
        <v>45282</v>
      </c>
      <c r="E283" s="60">
        <f ca="1">IF(D283&lt;$B$1,VLOOKUP(D283,[1]DI!$A$4:$B$15000,2,FALSE),0)</f>
        <v>0.11650000000000001</v>
      </c>
      <c r="F283" s="14">
        <f t="shared" ca="1" si="118"/>
        <v>1.0004373900000001</v>
      </c>
      <c r="G283" s="91">
        <f t="shared" ca="1" si="119"/>
        <v>1.1434949944116</v>
      </c>
      <c r="H283" s="91">
        <f t="shared" ca="1" si="120"/>
        <v>1.1337721359844899</v>
      </c>
      <c r="I283" s="14">
        <f t="shared" ca="1" si="121"/>
        <v>1.0085756699999999</v>
      </c>
      <c r="J283" s="13">
        <f t="shared" si="134"/>
        <v>2.69E-2</v>
      </c>
      <c r="K283" s="29">
        <f t="shared" si="122"/>
        <v>45260</v>
      </c>
      <c r="L283" s="2">
        <f t="shared" si="123"/>
        <v>19</v>
      </c>
      <c r="M283" s="17">
        <f t="shared" si="124"/>
        <v>19</v>
      </c>
      <c r="N283" s="12">
        <f t="shared" si="125"/>
        <v>1.002003379</v>
      </c>
      <c r="O283" s="12">
        <f t="shared" ca="1" si="126"/>
        <v>1.0105962289999999</v>
      </c>
      <c r="P283" s="17">
        <f t="shared" si="127"/>
        <v>0</v>
      </c>
      <c r="Q283" s="14">
        <f t="shared" ca="1" si="128"/>
        <v>10.59622899</v>
      </c>
      <c r="R283" s="20">
        <f t="shared" si="132"/>
        <v>0</v>
      </c>
      <c r="S283" s="14">
        <f t="shared" si="129"/>
        <v>0</v>
      </c>
      <c r="T283" s="4" t="str">
        <f t="shared" si="130"/>
        <v>A+J=</v>
      </c>
      <c r="U283" s="29">
        <f t="shared" si="131"/>
        <v>45293</v>
      </c>
      <c r="V283" s="3"/>
      <c r="W283" s="3"/>
      <c r="X283" s="106">
        <f>[2]Plan1!$A353</f>
        <v>47437</v>
      </c>
      <c r="Y283" s="107" t="str">
        <f>[2]Plan1!$C353</f>
        <v>Proclamação da República</v>
      </c>
      <c r="Z283" s="94"/>
      <c r="AA283" s="1"/>
      <c r="AB283" s="3"/>
      <c r="AC283" s="3"/>
      <c r="AD283" s="3"/>
      <c r="AE283" s="3"/>
      <c r="AF283" s="3"/>
      <c r="AG283" s="11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</row>
    <row r="284" spans="1:154" x14ac:dyDescent="0.15">
      <c r="A284" s="88">
        <f t="shared" si="135"/>
        <v>45289</v>
      </c>
      <c r="B284" s="89">
        <f t="shared" ca="1" si="116"/>
        <v>1011.144757</v>
      </c>
      <c r="C284" s="14">
        <f t="shared" si="117"/>
        <v>1000</v>
      </c>
      <c r="D284" s="62">
        <f t="shared" si="133"/>
        <v>45286</v>
      </c>
      <c r="E284" s="60">
        <f ca="1">IF(D284&lt;$B$1,VLOOKUP(D284,[1]DI!$A$4:$B$15000,2,FALSE),0)</f>
        <v>0.11650000000000001</v>
      </c>
      <c r="F284" s="14">
        <f t="shared" ca="1" si="118"/>
        <v>1.0004373900000001</v>
      </c>
      <c r="G284" s="91">
        <f t="shared" ca="1" si="119"/>
        <v>1.1439951476872099</v>
      </c>
      <c r="H284" s="91">
        <f t="shared" ca="1" si="120"/>
        <v>1.1337721359844899</v>
      </c>
      <c r="I284" s="14">
        <f t="shared" ca="1" si="121"/>
        <v>1.0090168100000001</v>
      </c>
      <c r="J284" s="13">
        <f t="shared" si="134"/>
        <v>2.69E-2</v>
      </c>
      <c r="K284" s="29">
        <f t="shared" si="122"/>
        <v>45260</v>
      </c>
      <c r="L284" s="2">
        <f t="shared" si="123"/>
        <v>20</v>
      </c>
      <c r="M284" s="17">
        <f t="shared" si="124"/>
        <v>20</v>
      </c>
      <c r="N284" s="12">
        <f t="shared" si="125"/>
        <v>1.002108931</v>
      </c>
      <c r="O284" s="12">
        <f t="shared" ca="1" si="126"/>
        <v>1.0111447570000001</v>
      </c>
      <c r="P284" s="17">
        <f t="shared" si="127"/>
        <v>0</v>
      </c>
      <c r="Q284" s="14">
        <f t="shared" ca="1" si="128"/>
        <v>11.144757</v>
      </c>
      <c r="R284" s="20">
        <f t="shared" si="132"/>
        <v>0</v>
      </c>
      <c r="S284" s="14">
        <f t="shared" si="129"/>
        <v>0</v>
      </c>
      <c r="T284" s="4" t="str">
        <f t="shared" si="130"/>
        <v>A+J=</v>
      </c>
      <c r="U284" s="29">
        <f t="shared" si="131"/>
        <v>45293</v>
      </c>
      <c r="V284" s="3"/>
      <c r="W284" s="3"/>
      <c r="X284" s="106">
        <f>[2]Plan1!$A354</f>
        <v>47442</v>
      </c>
      <c r="Y284" s="107" t="str">
        <f>[2]Plan1!$C354</f>
        <v>Dia Nacional de Zumbi e da Consciência Negra</v>
      </c>
      <c r="Z284" s="94"/>
      <c r="AA284" s="1"/>
      <c r="AB284" s="3"/>
      <c r="AC284" s="3"/>
      <c r="AD284" s="3"/>
      <c r="AE284" s="3"/>
      <c r="AF284" s="3"/>
      <c r="AG284" s="11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</row>
    <row r="285" spans="1:154" x14ac:dyDescent="0.15">
      <c r="A285" s="88">
        <f t="shared" si="135"/>
        <v>45293</v>
      </c>
      <c r="B285" s="89">
        <f t="shared" ca="1" si="116"/>
        <v>1011.69358999</v>
      </c>
      <c r="C285" s="14">
        <f t="shared" si="117"/>
        <v>1000</v>
      </c>
      <c r="D285" s="62">
        <f t="shared" si="133"/>
        <v>45287</v>
      </c>
      <c r="E285" s="60">
        <f ca="1">IF(D285&lt;$B$1,VLOOKUP(D285,[1]DI!$A$4:$B$15000,2,FALSE),0)</f>
        <v>0.11650000000000001</v>
      </c>
      <c r="F285" s="14">
        <f t="shared" ca="1" si="118"/>
        <v>1.0004373900000001</v>
      </c>
      <c r="G285" s="91">
        <f t="shared" ca="1" si="119"/>
        <v>1.1444955197248601</v>
      </c>
      <c r="H285" s="91">
        <f t="shared" ca="1" si="120"/>
        <v>1.1337721359844899</v>
      </c>
      <c r="I285" s="14">
        <f t="shared" ca="1" si="121"/>
        <v>1.0094581499999999</v>
      </c>
      <c r="J285" s="13">
        <f t="shared" si="134"/>
        <v>2.69E-2</v>
      </c>
      <c r="K285" s="29">
        <f t="shared" si="122"/>
        <v>45260</v>
      </c>
      <c r="L285" s="2">
        <f t="shared" si="123"/>
        <v>21</v>
      </c>
      <c r="M285" s="17">
        <f t="shared" si="124"/>
        <v>21</v>
      </c>
      <c r="N285" s="12">
        <f t="shared" si="125"/>
        <v>1.002214495</v>
      </c>
      <c r="O285" s="12">
        <f t="shared" ca="1" si="126"/>
        <v>1.0116935899999999</v>
      </c>
      <c r="P285" s="17">
        <f t="shared" si="127"/>
        <v>13</v>
      </c>
      <c r="Q285" s="14">
        <f t="shared" ca="1" si="128"/>
        <v>11.69358999</v>
      </c>
      <c r="R285" s="20">
        <f t="shared" si="132"/>
        <v>1.6355999999999999E-2</v>
      </c>
      <c r="S285" s="14">
        <f t="shared" si="129"/>
        <v>16.356000000000002</v>
      </c>
      <c r="T285" s="4" t="str">
        <f t="shared" si="130"/>
        <v>A+J=</v>
      </c>
      <c r="U285" s="29">
        <f t="shared" si="131"/>
        <v>45293</v>
      </c>
      <c r="V285" s="3"/>
      <c r="W285" s="3"/>
      <c r="X285" s="106">
        <f>[2]Plan1!$A355</f>
        <v>47477</v>
      </c>
      <c r="Y285" s="107" t="str">
        <f>[2]Plan1!$C355</f>
        <v>Natal</v>
      </c>
      <c r="Z285" s="94"/>
      <c r="AA285" s="1"/>
      <c r="AB285" s="3"/>
      <c r="AC285" s="3"/>
      <c r="AD285" s="3"/>
      <c r="AE285" s="3"/>
      <c r="AF285" s="3"/>
      <c r="AG285" s="11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</row>
    <row r="286" spans="1:154" x14ac:dyDescent="0.15">
      <c r="A286" s="88">
        <f t="shared" si="135"/>
        <v>45294</v>
      </c>
      <c r="B286" s="89">
        <f t="shared" ca="1" si="116"/>
        <v>984.17789933000006</v>
      </c>
      <c r="C286" s="14">
        <f t="shared" si="117"/>
        <v>983.64400000000001</v>
      </c>
      <c r="D286" s="62">
        <f t="shared" si="133"/>
        <v>45288</v>
      </c>
      <c r="E286" s="60">
        <f ca="1">IF(D286&lt;$B$1,VLOOKUP(D286,[1]DI!$A$4:$B$15000,2,FALSE),0)</f>
        <v>0.11650000000000001</v>
      </c>
      <c r="F286" s="14">
        <f t="shared" ca="1" si="118"/>
        <v>1.0004373900000001</v>
      </c>
      <c r="G286" s="91">
        <f t="shared" ca="1" si="119"/>
        <v>1.14499611062023</v>
      </c>
      <c r="H286" s="91">
        <f t="shared" ca="1" si="120"/>
        <v>1.1444955197248601</v>
      </c>
      <c r="I286" s="14">
        <f t="shared" ca="1" si="121"/>
        <v>1.0004373900000001</v>
      </c>
      <c r="J286" s="13">
        <f t="shared" si="134"/>
        <v>2.69E-2</v>
      </c>
      <c r="K286" s="29">
        <f t="shared" si="122"/>
        <v>45293</v>
      </c>
      <c r="L286" s="2">
        <f t="shared" si="123"/>
        <v>1</v>
      </c>
      <c r="M286" s="17">
        <f t="shared" si="124"/>
        <v>1</v>
      </c>
      <c r="N286" s="12">
        <f t="shared" si="125"/>
        <v>1.000105341</v>
      </c>
      <c r="O286" s="12">
        <f t="shared" ca="1" si="126"/>
        <v>1.0005427769999999</v>
      </c>
      <c r="P286" s="17">
        <f t="shared" si="127"/>
        <v>0</v>
      </c>
      <c r="Q286" s="14">
        <f t="shared" ca="1" si="128"/>
        <v>0.53389933000000001</v>
      </c>
      <c r="R286" s="20">
        <f t="shared" si="132"/>
        <v>0</v>
      </c>
      <c r="S286" s="14">
        <f t="shared" si="129"/>
        <v>0</v>
      </c>
      <c r="T286" s="4" t="str">
        <f t="shared" si="130"/>
        <v>A+J=</v>
      </c>
      <c r="U286" s="29">
        <f t="shared" si="131"/>
        <v>45321</v>
      </c>
      <c r="V286" s="3"/>
      <c r="W286" s="3"/>
      <c r="X286" s="106">
        <f>[2]Plan1!$A356</f>
        <v>47484</v>
      </c>
      <c r="Y286" s="107" t="str">
        <f>[2]Plan1!$C356</f>
        <v>Confraternização Universal</v>
      </c>
      <c r="Z286" s="94"/>
      <c r="AA286" s="1"/>
      <c r="AB286" s="3"/>
      <c r="AC286" s="3"/>
      <c r="AD286" s="3"/>
      <c r="AE286" s="3"/>
      <c r="AF286" s="3"/>
      <c r="AG286" s="11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</row>
    <row r="287" spans="1:154" x14ac:dyDescent="0.15">
      <c r="A287" s="88">
        <f t="shared" si="135"/>
        <v>45295</v>
      </c>
      <c r="B287" s="89">
        <f t="shared" ca="1" si="116"/>
        <v>984.71208688000002</v>
      </c>
      <c r="C287" s="14">
        <f t="shared" si="117"/>
        <v>983.64400000000001</v>
      </c>
      <c r="D287" s="62">
        <f t="shared" si="133"/>
        <v>45289</v>
      </c>
      <c r="E287" s="60">
        <f ca="1">IF(D287&lt;$B$1,VLOOKUP(D287,[1]DI!$A$4:$B$15000,2,FALSE),0)</f>
        <v>0.11650000000000001</v>
      </c>
      <c r="F287" s="14">
        <f t="shared" ca="1" si="118"/>
        <v>1.0004373900000001</v>
      </c>
      <c r="G287" s="91">
        <f t="shared" ca="1" si="119"/>
        <v>1.1454969204690499</v>
      </c>
      <c r="H287" s="91">
        <f t="shared" ca="1" si="120"/>
        <v>1.1444955197248601</v>
      </c>
      <c r="I287" s="14">
        <f t="shared" ca="1" si="121"/>
        <v>1.0008749699999999</v>
      </c>
      <c r="J287" s="13">
        <f t="shared" si="134"/>
        <v>2.69E-2</v>
      </c>
      <c r="K287" s="29">
        <f t="shared" si="122"/>
        <v>45293</v>
      </c>
      <c r="L287" s="2">
        <f t="shared" si="123"/>
        <v>2</v>
      </c>
      <c r="M287" s="17">
        <f t="shared" si="124"/>
        <v>2</v>
      </c>
      <c r="N287" s="12">
        <f t="shared" si="125"/>
        <v>1.0002106930000001</v>
      </c>
      <c r="O287" s="12">
        <f t="shared" ca="1" si="126"/>
        <v>1.0010858469999999</v>
      </c>
      <c r="P287" s="17">
        <f t="shared" si="127"/>
        <v>0</v>
      </c>
      <c r="Q287" s="14">
        <f t="shared" ca="1" si="128"/>
        <v>1.0680868800000001</v>
      </c>
      <c r="R287" s="20">
        <f t="shared" si="132"/>
        <v>0</v>
      </c>
      <c r="S287" s="14">
        <f t="shared" si="129"/>
        <v>0</v>
      </c>
      <c r="T287" s="4" t="str">
        <f t="shared" si="130"/>
        <v>A+J=</v>
      </c>
      <c r="U287" s="29">
        <f t="shared" si="131"/>
        <v>45321</v>
      </c>
      <c r="V287" s="3"/>
      <c r="W287" s="3"/>
      <c r="X287" s="106">
        <f>[2]Plan1!$A357</f>
        <v>47546</v>
      </c>
      <c r="Y287" s="107" t="str">
        <f>[2]Plan1!$C357</f>
        <v>Carnaval</v>
      </c>
      <c r="Z287" s="94"/>
      <c r="AA287" s="1"/>
      <c r="AB287" s="3"/>
      <c r="AC287" s="3"/>
      <c r="AD287" s="3"/>
      <c r="AE287" s="3"/>
      <c r="AF287" s="3"/>
      <c r="AG287" s="11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</row>
    <row r="288" spans="1:154" x14ac:dyDescent="0.15">
      <c r="A288" s="88">
        <f t="shared" si="135"/>
        <v>45296</v>
      </c>
      <c r="B288" s="89">
        <f t="shared" ca="1" si="116"/>
        <v>985.24656460000006</v>
      </c>
      <c r="C288" s="14">
        <f t="shared" si="117"/>
        <v>983.64400000000001</v>
      </c>
      <c r="D288" s="62">
        <f t="shared" si="133"/>
        <v>45293</v>
      </c>
      <c r="E288" s="60">
        <f ca="1">IF(D288&lt;$B$1,VLOOKUP(D288,[1]DI!$A$4:$B$15000,2,FALSE),0)</f>
        <v>0.11650000000000001</v>
      </c>
      <c r="F288" s="14">
        <f t="shared" ca="1" si="118"/>
        <v>1.0004373900000001</v>
      </c>
      <c r="G288" s="91">
        <f t="shared" ca="1" si="119"/>
        <v>1.14599794936709</v>
      </c>
      <c r="H288" s="91">
        <f t="shared" ca="1" si="120"/>
        <v>1.1444955197248601</v>
      </c>
      <c r="I288" s="14">
        <f t="shared" ca="1" si="121"/>
        <v>1.0013127399999999</v>
      </c>
      <c r="J288" s="13">
        <f t="shared" si="134"/>
        <v>2.69E-2</v>
      </c>
      <c r="K288" s="29">
        <f t="shared" si="122"/>
        <v>45293</v>
      </c>
      <c r="L288" s="2">
        <f t="shared" si="123"/>
        <v>3</v>
      </c>
      <c r="M288" s="17">
        <f t="shared" si="124"/>
        <v>3</v>
      </c>
      <c r="N288" s="12">
        <f t="shared" si="125"/>
        <v>1.000316057</v>
      </c>
      <c r="O288" s="12">
        <f t="shared" ca="1" si="126"/>
        <v>1.0016292120000001</v>
      </c>
      <c r="P288" s="17">
        <f t="shared" si="127"/>
        <v>0</v>
      </c>
      <c r="Q288" s="14">
        <f t="shared" ca="1" si="128"/>
        <v>1.6025646</v>
      </c>
      <c r="R288" s="20">
        <f t="shared" si="132"/>
        <v>0</v>
      </c>
      <c r="S288" s="14">
        <f t="shared" si="129"/>
        <v>0</v>
      </c>
      <c r="T288" s="4" t="str">
        <f t="shared" si="130"/>
        <v>A+J=</v>
      </c>
      <c r="U288" s="29">
        <f t="shared" si="131"/>
        <v>45321</v>
      </c>
      <c r="V288" s="3"/>
      <c r="W288" s="3"/>
      <c r="X288" s="106">
        <f>[2]Plan1!$A358</f>
        <v>47547</v>
      </c>
      <c r="Y288" s="107" t="str">
        <f>[2]Plan1!$C358</f>
        <v>Carnaval</v>
      </c>
      <c r="Z288" s="94"/>
      <c r="AA288" s="1"/>
      <c r="AB288" s="3"/>
      <c r="AC288" s="3"/>
      <c r="AD288" s="3"/>
      <c r="AE288" s="3"/>
      <c r="AF288" s="3"/>
      <c r="AG288" s="11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</row>
    <row r="289" spans="1:154" x14ac:dyDescent="0.15">
      <c r="A289" s="88">
        <f t="shared" si="135"/>
        <v>45299</v>
      </c>
      <c r="B289" s="89">
        <f t="shared" ca="1" si="116"/>
        <v>985.78133938999997</v>
      </c>
      <c r="C289" s="14">
        <f t="shared" si="117"/>
        <v>983.64400000000001</v>
      </c>
      <c r="D289" s="62">
        <f t="shared" si="133"/>
        <v>45294</v>
      </c>
      <c r="E289" s="60">
        <f ca="1">IF(D289&lt;$B$1,VLOOKUP(D289,[1]DI!$A$4:$B$15000,2,FALSE),0)</f>
        <v>0.11650000000000001</v>
      </c>
      <c r="F289" s="14">
        <f t="shared" ca="1" si="118"/>
        <v>1.0004373900000001</v>
      </c>
      <c r="G289" s="91">
        <f t="shared" ca="1" si="119"/>
        <v>1.1464991974101599</v>
      </c>
      <c r="H289" s="91">
        <f t="shared" ca="1" si="120"/>
        <v>1.1444955197248601</v>
      </c>
      <c r="I289" s="14">
        <f t="shared" ca="1" si="121"/>
        <v>1.00175071</v>
      </c>
      <c r="J289" s="13">
        <f t="shared" si="134"/>
        <v>2.69E-2</v>
      </c>
      <c r="K289" s="29">
        <f t="shared" si="122"/>
        <v>45293</v>
      </c>
      <c r="L289" s="2">
        <f t="shared" si="123"/>
        <v>4</v>
      </c>
      <c r="M289" s="17">
        <f t="shared" si="124"/>
        <v>4</v>
      </c>
      <c r="N289" s="12">
        <f t="shared" si="125"/>
        <v>1.0004214309999999</v>
      </c>
      <c r="O289" s="12">
        <f t="shared" ca="1" si="126"/>
        <v>1.002172879</v>
      </c>
      <c r="P289" s="17">
        <f t="shared" si="127"/>
        <v>0</v>
      </c>
      <c r="Q289" s="14">
        <f t="shared" ca="1" si="128"/>
        <v>2.1373393900000002</v>
      </c>
      <c r="R289" s="20">
        <f t="shared" si="132"/>
        <v>0</v>
      </c>
      <c r="S289" s="14">
        <f t="shared" si="129"/>
        <v>0</v>
      </c>
      <c r="T289" s="4" t="str">
        <f t="shared" si="130"/>
        <v>A+J=</v>
      </c>
      <c r="U289" s="29">
        <f t="shared" si="131"/>
        <v>45321</v>
      </c>
      <c r="V289" s="3"/>
      <c r="W289" s="3"/>
      <c r="X289" s="106">
        <f>[2]Plan1!$A359</f>
        <v>47592</v>
      </c>
      <c r="Y289" s="107" t="str">
        <f>[2]Plan1!$C359</f>
        <v>Paixão de Cristo</v>
      </c>
      <c r="Z289" s="94"/>
      <c r="AA289" s="1"/>
      <c r="AB289" s="3"/>
      <c r="AC289" s="3"/>
      <c r="AD289" s="3"/>
      <c r="AE289" s="3"/>
      <c r="AF289" s="3"/>
      <c r="AG289" s="11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</row>
    <row r="290" spans="1:154" x14ac:dyDescent="0.15">
      <c r="A290" s="88">
        <f t="shared" si="135"/>
        <v>45300</v>
      </c>
      <c r="B290" s="89">
        <f t="shared" ca="1" si="116"/>
        <v>986.31639254000004</v>
      </c>
      <c r="C290" s="14">
        <f t="shared" si="117"/>
        <v>983.64400000000001</v>
      </c>
      <c r="D290" s="62">
        <f t="shared" si="133"/>
        <v>45295</v>
      </c>
      <c r="E290" s="60">
        <f ca="1">IF(D290&lt;$B$1,VLOOKUP(D290,[1]DI!$A$4:$B$15000,2,FALSE),0)</f>
        <v>0.11650000000000001</v>
      </c>
      <c r="F290" s="14">
        <f t="shared" ca="1" si="118"/>
        <v>1.0004373900000001</v>
      </c>
      <c r="G290" s="91">
        <f t="shared" ca="1" si="119"/>
        <v>1.14700066469412</v>
      </c>
      <c r="H290" s="91">
        <f t="shared" ca="1" si="120"/>
        <v>1.1444955197248601</v>
      </c>
      <c r="I290" s="14">
        <f t="shared" ca="1" si="121"/>
        <v>1.00218886</v>
      </c>
      <c r="J290" s="13">
        <f t="shared" si="134"/>
        <v>2.69E-2</v>
      </c>
      <c r="K290" s="29">
        <f t="shared" si="122"/>
        <v>45293</v>
      </c>
      <c r="L290" s="2">
        <f t="shared" si="123"/>
        <v>5</v>
      </c>
      <c r="M290" s="17">
        <f t="shared" si="124"/>
        <v>5</v>
      </c>
      <c r="N290" s="12">
        <f t="shared" si="125"/>
        <v>1.000526816</v>
      </c>
      <c r="O290" s="12">
        <f t="shared" ca="1" si="126"/>
        <v>1.0027168289999999</v>
      </c>
      <c r="P290" s="17">
        <f t="shared" si="127"/>
        <v>0</v>
      </c>
      <c r="Q290" s="14">
        <f t="shared" ca="1" si="128"/>
        <v>2.6723925400000001</v>
      </c>
      <c r="R290" s="20">
        <f t="shared" si="132"/>
        <v>0</v>
      </c>
      <c r="S290" s="14">
        <f t="shared" si="129"/>
        <v>0</v>
      </c>
      <c r="T290" s="4" t="str">
        <f t="shared" si="130"/>
        <v>A+J=</v>
      </c>
      <c r="U290" s="29">
        <f t="shared" si="131"/>
        <v>45321</v>
      </c>
      <c r="V290" s="3"/>
      <c r="W290" s="3"/>
      <c r="X290" s="106">
        <f>[2]Plan1!$A360</f>
        <v>47594</v>
      </c>
      <c r="Y290" s="107" t="str">
        <f>[2]Plan1!$C360</f>
        <v>Tiradentes</v>
      </c>
      <c r="Z290" s="94"/>
      <c r="AA290" s="1"/>
      <c r="AB290" s="3"/>
      <c r="AC290" s="3"/>
      <c r="AD290" s="3"/>
      <c r="AE290" s="3"/>
      <c r="AF290" s="3"/>
      <c r="AG290" s="11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</row>
    <row r="291" spans="1:154" x14ac:dyDescent="0.15">
      <c r="A291" s="88">
        <f t="shared" si="135"/>
        <v>45301</v>
      </c>
      <c r="B291" s="89">
        <f t="shared" ca="1" si="116"/>
        <v>986.85174571000005</v>
      </c>
      <c r="C291" s="14">
        <f t="shared" si="117"/>
        <v>983.64400000000001</v>
      </c>
      <c r="D291" s="62">
        <f t="shared" si="133"/>
        <v>45296</v>
      </c>
      <c r="E291" s="60">
        <f ca="1">IF(D291&lt;$B$1,VLOOKUP(D291,[1]DI!$A$4:$B$15000,2,FALSE),0)</f>
        <v>0.11650000000000001</v>
      </c>
      <c r="F291" s="14">
        <f t="shared" ca="1" si="118"/>
        <v>1.0004373900000001</v>
      </c>
      <c r="G291" s="91">
        <f t="shared" ca="1" si="119"/>
        <v>1.1475023513148499</v>
      </c>
      <c r="H291" s="91">
        <f t="shared" ca="1" si="120"/>
        <v>1.1444955197248601</v>
      </c>
      <c r="I291" s="14">
        <f t="shared" ca="1" si="121"/>
        <v>1.00262721</v>
      </c>
      <c r="J291" s="13">
        <f t="shared" si="134"/>
        <v>2.69E-2</v>
      </c>
      <c r="K291" s="29">
        <f t="shared" si="122"/>
        <v>45293</v>
      </c>
      <c r="L291" s="2">
        <f t="shared" si="123"/>
        <v>6</v>
      </c>
      <c r="M291" s="17">
        <f t="shared" si="124"/>
        <v>6</v>
      </c>
      <c r="N291" s="12">
        <f t="shared" si="125"/>
        <v>1.000632213</v>
      </c>
      <c r="O291" s="12">
        <f t="shared" ca="1" si="126"/>
        <v>1.003261084</v>
      </c>
      <c r="P291" s="17">
        <f t="shared" si="127"/>
        <v>0</v>
      </c>
      <c r="Q291" s="14">
        <f t="shared" ca="1" si="128"/>
        <v>3.2077457100000002</v>
      </c>
      <c r="R291" s="20">
        <f t="shared" si="132"/>
        <v>0</v>
      </c>
      <c r="S291" s="14">
        <f t="shared" si="129"/>
        <v>0</v>
      </c>
      <c r="T291" s="4" t="str">
        <f t="shared" si="130"/>
        <v>A+J=</v>
      </c>
      <c r="U291" s="29">
        <f t="shared" si="131"/>
        <v>45321</v>
      </c>
      <c r="V291" s="3"/>
      <c r="W291" s="3"/>
      <c r="X291" s="106">
        <f>[2]Plan1!$A361</f>
        <v>47604</v>
      </c>
      <c r="Y291" s="107" t="str">
        <f>[2]Plan1!$C361</f>
        <v>Dia do Trabalho</v>
      </c>
      <c r="Z291" s="94"/>
      <c r="AA291" s="1"/>
      <c r="AB291" s="3"/>
      <c r="AC291" s="3"/>
      <c r="AD291" s="3"/>
      <c r="AE291" s="3"/>
      <c r="AF291" s="3"/>
      <c r="AG291" s="11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</row>
    <row r="292" spans="1:154" x14ac:dyDescent="0.15">
      <c r="A292" s="88">
        <f t="shared" si="135"/>
        <v>45302</v>
      </c>
      <c r="B292" s="89">
        <f t="shared" ca="1" si="116"/>
        <v>987.38738708000005</v>
      </c>
      <c r="C292" s="14">
        <f t="shared" si="117"/>
        <v>983.64400000000001</v>
      </c>
      <c r="D292" s="62">
        <f t="shared" si="133"/>
        <v>45299</v>
      </c>
      <c r="E292" s="60">
        <f ca="1">IF(D292&lt;$B$1,VLOOKUP(D292,[1]DI!$A$4:$B$15000,2,FALSE),0)</f>
        <v>0.11650000000000001</v>
      </c>
      <c r="F292" s="14">
        <f t="shared" ca="1" si="118"/>
        <v>1.0004373900000001</v>
      </c>
      <c r="G292" s="91">
        <f t="shared" ca="1" si="119"/>
        <v>1.14800425736829</v>
      </c>
      <c r="H292" s="91">
        <f t="shared" ca="1" si="120"/>
        <v>1.1444955197248601</v>
      </c>
      <c r="I292" s="14">
        <f t="shared" ca="1" si="121"/>
        <v>1.00306575</v>
      </c>
      <c r="J292" s="13">
        <f t="shared" si="134"/>
        <v>2.69E-2</v>
      </c>
      <c r="K292" s="29">
        <f t="shared" si="122"/>
        <v>45293</v>
      </c>
      <c r="L292" s="2">
        <f t="shared" si="123"/>
        <v>7</v>
      </c>
      <c r="M292" s="17">
        <f t="shared" si="124"/>
        <v>7</v>
      </c>
      <c r="N292" s="12">
        <f t="shared" si="125"/>
        <v>1.0007376210000001</v>
      </c>
      <c r="O292" s="12">
        <f t="shared" ca="1" si="126"/>
        <v>1.0038056319999999</v>
      </c>
      <c r="P292" s="17">
        <f t="shared" si="127"/>
        <v>0</v>
      </c>
      <c r="Q292" s="14">
        <f t="shared" ca="1" si="128"/>
        <v>3.7433870800000002</v>
      </c>
      <c r="R292" s="20">
        <f t="shared" si="132"/>
        <v>0</v>
      </c>
      <c r="S292" s="14">
        <f t="shared" si="129"/>
        <v>0</v>
      </c>
      <c r="T292" s="4" t="str">
        <f t="shared" si="130"/>
        <v>A+J=</v>
      </c>
      <c r="U292" s="29">
        <f t="shared" si="131"/>
        <v>45321</v>
      </c>
      <c r="V292" s="3"/>
      <c r="W292" s="3"/>
      <c r="X292" s="106">
        <f>[2]Plan1!$A362</f>
        <v>47654</v>
      </c>
      <c r="Y292" s="107" t="str">
        <f>[2]Plan1!$C362</f>
        <v>Corpus Christi</v>
      </c>
      <c r="Z292" s="94"/>
      <c r="AA292" s="1"/>
      <c r="AB292" s="3"/>
      <c r="AC292" s="3"/>
      <c r="AD292" s="3"/>
      <c r="AE292" s="3"/>
      <c r="AF292" s="3"/>
      <c r="AG292" s="11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</row>
    <row r="293" spans="1:154" x14ac:dyDescent="0.15">
      <c r="A293" s="88">
        <f t="shared" si="135"/>
        <v>45303</v>
      </c>
      <c r="B293" s="89">
        <f t="shared" ca="1" si="116"/>
        <v>987.92331665999995</v>
      </c>
      <c r="C293" s="14">
        <f t="shared" si="117"/>
        <v>983.64400000000001</v>
      </c>
      <c r="D293" s="62">
        <f t="shared" si="133"/>
        <v>45300</v>
      </c>
      <c r="E293" s="60">
        <f ca="1">IF(D293&lt;$B$1,VLOOKUP(D293,[1]DI!$A$4:$B$15000,2,FALSE),0)</f>
        <v>0.11650000000000001</v>
      </c>
      <c r="F293" s="14">
        <f t="shared" ca="1" si="118"/>
        <v>1.0004373900000001</v>
      </c>
      <c r="G293" s="91">
        <f t="shared" ca="1" si="119"/>
        <v>1.1485063829504201</v>
      </c>
      <c r="H293" s="91">
        <f t="shared" ca="1" si="120"/>
        <v>1.1444955197248601</v>
      </c>
      <c r="I293" s="14">
        <f t="shared" ca="1" si="121"/>
        <v>1.0035044799999999</v>
      </c>
      <c r="J293" s="13">
        <f t="shared" si="134"/>
        <v>2.69E-2</v>
      </c>
      <c r="K293" s="29">
        <f t="shared" si="122"/>
        <v>45293</v>
      </c>
      <c r="L293" s="2">
        <f t="shared" si="123"/>
        <v>8</v>
      </c>
      <c r="M293" s="17">
        <f t="shared" si="124"/>
        <v>8</v>
      </c>
      <c r="N293" s="12">
        <f t="shared" si="125"/>
        <v>1.000843039</v>
      </c>
      <c r="O293" s="12">
        <f t="shared" ca="1" si="126"/>
        <v>1.0043504729999999</v>
      </c>
      <c r="P293" s="17">
        <f t="shared" si="127"/>
        <v>0</v>
      </c>
      <c r="Q293" s="14">
        <f t="shared" ca="1" si="128"/>
        <v>4.2793166600000001</v>
      </c>
      <c r="R293" s="20">
        <f t="shared" si="132"/>
        <v>0</v>
      </c>
      <c r="S293" s="14">
        <f t="shared" si="129"/>
        <v>0</v>
      </c>
      <c r="T293" s="4" t="str">
        <f t="shared" si="130"/>
        <v>A+J=</v>
      </c>
      <c r="U293" s="29">
        <f t="shared" si="131"/>
        <v>45321</v>
      </c>
      <c r="V293" s="3"/>
      <c r="W293" s="3"/>
      <c r="X293" s="106">
        <f>[2]Plan1!$A363</f>
        <v>47733</v>
      </c>
      <c r="Y293" s="107" t="str">
        <f>[2]Plan1!$C363</f>
        <v>Independência do Brasil</v>
      </c>
      <c r="Z293" s="94"/>
      <c r="AA293" s="1"/>
      <c r="AB293" s="3"/>
      <c r="AC293" s="3"/>
      <c r="AD293" s="3"/>
      <c r="AE293" s="3"/>
      <c r="AF293" s="3"/>
      <c r="AG293" s="11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</row>
    <row r="294" spans="1:154" x14ac:dyDescent="0.15">
      <c r="A294" s="88">
        <f t="shared" si="135"/>
        <v>45306</v>
      </c>
      <c r="B294" s="89">
        <f t="shared" ca="1" si="116"/>
        <v>988.45953641000006</v>
      </c>
      <c r="C294" s="14">
        <f t="shared" si="117"/>
        <v>983.64400000000001</v>
      </c>
      <c r="D294" s="62">
        <f t="shared" si="133"/>
        <v>45301</v>
      </c>
      <c r="E294" s="60">
        <f ca="1">IF(D294&lt;$B$1,VLOOKUP(D294,[1]DI!$A$4:$B$15000,2,FALSE),0)</f>
        <v>0.11650000000000001</v>
      </c>
      <c r="F294" s="14">
        <f t="shared" ca="1" si="118"/>
        <v>1.0004373900000001</v>
      </c>
      <c r="G294" s="91">
        <f t="shared" ca="1" si="119"/>
        <v>1.1490087281572601</v>
      </c>
      <c r="H294" s="91">
        <f t="shared" ca="1" si="120"/>
        <v>1.1444955197248601</v>
      </c>
      <c r="I294" s="14">
        <f t="shared" ca="1" si="121"/>
        <v>1.0039434</v>
      </c>
      <c r="J294" s="13">
        <f t="shared" si="134"/>
        <v>2.69E-2</v>
      </c>
      <c r="K294" s="29">
        <f t="shared" si="122"/>
        <v>45293</v>
      </c>
      <c r="L294" s="2">
        <f t="shared" si="123"/>
        <v>9</v>
      </c>
      <c r="M294" s="17">
        <f t="shared" si="124"/>
        <v>9</v>
      </c>
      <c r="N294" s="12">
        <f t="shared" si="125"/>
        <v>1.0009484689999999</v>
      </c>
      <c r="O294" s="12">
        <f t="shared" ca="1" si="126"/>
        <v>1.0048956090000001</v>
      </c>
      <c r="P294" s="17">
        <f t="shared" si="127"/>
        <v>0</v>
      </c>
      <c r="Q294" s="14">
        <f t="shared" ca="1" si="128"/>
        <v>4.81553641</v>
      </c>
      <c r="R294" s="20">
        <f t="shared" si="132"/>
        <v>0</v>
      </c>
      <c r="S294" s="14">
        <f t="shared" si="129"/>
        <v>0</v>
      </c>
      <c r="T294" s="4" t="str">
        <f t="shared" si="130"/>
        <v>A+J=</v>
      </c>
      <c r="U294" s="29">
        <f t="shared" si="131"/>
        <v>45321</v>
      </c>
      <c r="V294" s="3"/>
      <c r="W294" s="3"/>
      <c r="X294" s="106">
        <f>[2]Plan1!$A364</f>
        <v>47768</v>
      </c>
      <c r="Y294" s="107" t="str">
        <f>[2]Plan1!$C364</f>
        <v>Nossa Sr.a Aparecida - Padroeira do Brasil</v>
      </c>
      <c r="Z294" s="94"/>
      <c r="AA294" s="1"/>
      <c r="AB294" s="3"/>
      <c r="AC294" s="3"/>
      <c r="AD294" s="3"/>
      <c r="AE294" s="3"/>
      <c r="AF294" s="3"/>
      <c r="AG294" s="11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</row>
    <row r="295" spans="1:154" x14ac:dyDescent="0.15">
      <c r="A295" s="88">
        <f t="shared" si="135"/>
        <v>45307</v>
      </c>
      <c r="B295" s="89">
        <f t="shared" ca="1" si="116"/>
        <v>988.9960552</v>
      </c>
      <c r="C295" s="14">
        <f t="shared" si="117"/>
        <v>983.64400000000001</v>
      </c>
      <c r="D295" s="62">
        <f t="shared" si="133"/>
        <v>45302</v>
      </c>
      <c r="E295" s="60">
        <f ca="1">IF(D295&lt;$B$1,VLOOKUP(D295,[1]DI!$A$4:$B$15000,2,FALSE),0)</f>
        <v>0.11650000000000001</v>
      </c>
      <c r="F295" s="14">
        <f t="shared" ca="1" si="118"/>
        <v>1.0004373900000001</v>
      </c>
      <c r="G295" s="91">
        <f t="shared" ca="1" si="119"/>
        <v>1.1495112930848701</v>
      </c>
      <c r="H295" s="91">
        <f t="shared" ca="1" si="120"/>
        <v>1.1444955197248601</v>
      </c>
      <c r="I295" s="14">
        <f t="shared" ca="1" si="121"/>
        <v>1.0043825200000001</v>
      </c>
      <c r="J295" s="13">
        <f t="shared" si="134"/>
        <v>2.69E-2</v>
      </c>
      <c r="K295" s="29">
        <f t="shared" si="122"/>
        <v>45293</v>
      </c>
      <c r="L295" s="2">
        <f t="shared" si="123"/>
        <v>10</v>
      </c>
      <c r="M295" s="17">
        <f t="shared" si="124"/>
        <v>10</v>
      </c>
      <c r="N295" s="12">
        <f t="shared" si="125"/>
        <v>1.00105391</v>
      </c>
      <c r="O295" s="12">
        <f t="shared" ca="1" si="126"/>
        <v>1.0054410490000001</v>
      </c>
      <c r="P295" s="17">
        <f t="shared" si="127"/>
        <v>0</v>
      </c>
      <c r="Q295" s="14">
        <f t="shared" ca="1" si="128"/>
        <v>5.3520551999999997</v>
      </c>
      <c r="R295" s="20">
        <f t="shared" si="132"/>
        <v>0</v>
      </c>
      <c r="S295" s="14">
        <f t="shared" si="129"/>
        <v>0</v>
      </c>
      <c r="T295" s="4" t="str">
        <f t="shared" si="130"/>
        <v>A+J=</v>
      </c>
      <c r="U295" s="29">
        <f t="shared" si="131"/>
        <v>45321</v>
      </c>
      <c r="V295" s="3"/>
      <c r="W295" s="3"/>
      <c r="X295" s="106">
        <f>[2]Plan1!$A365</f>
        <v>47789</v>
      </c>
      <c r="Y295" s="107" t="str">
        <f>[2]Plan1!$C365</f>
        <v>Finados</v>
      </c>
      <c r="Z295" s="94"/>
      <c r="AA295" s="1"/>
      <c r="AB295" s="3"/>
      <c r="AC295" s="3"/>
      <c r="AD295" s="3"/>
      <c r="AE295" s="3"/>
      <c r="AF295" s="3"/>
      <c r="AG295" s="11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</row>
    <row r="296" spans="1:154" x14ac:dyDescent="0.15">
      <c r="A296" s="88">
        <f t="shared" si="135"/>
        <v>45308</v>
      </c>
      <c r="B296" s="89">
        <f t="shared" ca="1" si="116"/>
        <v>989.53286219000006</v>
      </c>
      <c r="C296" s="14">
        <f t="shared" si="117"/>
        <v>983.64400000000001</v>
      </c>
      <c r="D296" s="62">
        <f t="shared" si="133"/>
        <v>45303</v>
      </c>
      <c r="E296" s="60">
        <f ca="1">IF(D296&lt;$B$1,VLOOKUP(D296,[1]DI!$A$4:$B$15000,2,FALSE),0)</f>
        <v>0.11650000000000001</v>
      </c>
      <c r="F296" s="14">
        <f t="shared" ca="1" si="118"/>
        <v>1.0004373900000001</v>
      </c>
      <c r="G296" s="91">
        <f t="shared" ca="1" si="119"/>
        <v>1.1500140778293499</v>
      </c>
      <c r="H296" s="91">
        <f t="shared" ca="1" si="120"/>
        <v>1.1444955197248601</v>
      </c>
      <c r="I296" s="14">
        <f t="shared" ca="1" si="121"/>
        <v>1.00482183</v>
      </c>
      <c r="J296" s="13">
        <f t="shared" si="134"/>
        <v>2.69E-2</v>
      </c>
      <c r="K296" s="29">
        <f t="shared" si="122"/>
        <v>45293</v>
      </c>
      <c r="L296" s="2">
        <f t="shared" si="123"/>
        <v>11</v>
      </c>
      <c r="M296" s="17">
        <f t="shared" si="124"/>
        <v>11</v>
      </c>
      <c r="N296" s="12">
        <f t="shared" si="125"/>
        <v>1.0011593620000001</v>
      </c>
      <c r="O296" s="12">
        <f t="shared" ca="1" si="126"/>
        <v>1.0059867819999999</v>
      </c>
      <c r="P296" s="17">
        <f t="shared" si="127"/>
        <v>0</v>
      </c>
      <c r="Q296" s="14">
        <f t="shared" ca="1" si="128"/>
        <v>5.8888621900000002</v>
      </c>
      <c r="R296" s="20">
        <f t="shared" si="132"/>
        <v>0</v>
      </c>
      <c r="S296" s="14">
        <f t="shared" si="129"/>
        <v>0</v>
      </c>
      <c r="T296" s="4" t="str">
        <f t="shared" si="130"/>
        <v>A+J=</v>
      </c>
      <c r="U296" s="29">
        <f t="shared" si="131"/>
        <v>45321</v>
      </c>
      <c r="V296" s="3"/>
      <c r="W296" s="3"/>
      <c r="X296" s="106">
        <f>[2]Plan1!$A366</f>
        <v>47802</v>
      </c>
      <c r="Y296" s="107" t="str">
        <f>[2]Plan1!$C366</f>
        <v>Proclamação da República</v>
      </c>
      <c r="Z296" s="94"/>
      <c r="AA296" s="1"/>
      <c r="AB296" s="3"/>
      <c r="AC296" s="3"/>
      <c r="AD296" s="3"/>
      <c r="AE296" s="3"/>
      <c r="AF296" s="3"/>
      <c r="AG296" s="11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</row>
    <row r="297" spans="1:154" x14ac:dyDescent="0.15">
      <c r="A297" s="88">
        <f t="shared" si="135"/>
        <v>45309</v>
      </c>
      <c r="B297" s="89">
        <f t="shared" ca="1" si="116"/>
        <v>990.0699505</v>
      </c>
      <c r="C297" s="14">
        <f t="shared" si="117"/>
        <v>983.64400000000001</v>
      </c>
      <c r="D297" s="62">
        <f t="shared" si="133"/>
        <v>45306</v>
      </c>
      <c r="E297" s="60">
        <f ca="1">IF(D297&lt;$B$1,VLOOKUP(D297,[1]DI!$A$4:$B$15000,2,FALSE),0)</f>
        <v>0.11650000000000001</v>
      </c>
      <c r="F297" s="14">
        <f t="shared" ca="1" si="118"/>
        <v>1.0004373900000001</v>
      </c>
      <c r="G297" s="91">
        <f t="shared" ca="1" si="119"/>
        <v>1.15051708248685</v>
      </c>
      <c r="H297" s="91">
        <f t="shared" ca="1" si="120"/>
        <v>1.1444955197248601</v>
      </c>
      <c r="I297" s="14">
        <f t="shared" ca="1" si="121"/>
        <v>1.00526132</v>
      </c>
      <c r="J297" s="13">
        <f t="shared" si="134"/>
        <v>2.69E-2</v>
      </c>
      <c r="K297" s="29">
        <f t="shared" si="122"/>
        <v>45293</v>
      </c>
      <c r="L297" s="2">
        <f t="shared" si="123"/>
        <v>12</v>
      </c>
      <c r="M297" s="17">
        <f t="shared" si="124"/>
        <v>12</v>
      </c>
      <c r="N297" s="12">
        <f t="shared" si="125"/>
        <v>1.0012648260000001</v>
      </c>
      <c r="O297" s="12">
        <f t="shared" ca="1" si="126"/>
        <v>1.0065328010000001</v>
      </c>
      <c r="P297" s="17">
        <f t="shared" si="127"/>
        <v>0</v>
      </c>
      <c r="Q297" s="14">
        <f t="shared" ca="1" si="128"/>
        <v>6.4259504999999999</v>
      </c>
      <c r="R297" s="20">
        <f t="shared" si="132"/>
        <v>0</v>
      </c>
      <c r="S297" s="14">
        <f t="shared" si="129"/>
        <v>0</v>
      </c>
      <c r="T297" s="4" t="str">
        <f t="shared" si="130"/>
        <v>A+J=</v>
      </c>
      <c r="U297" s="29">
        <f t="shared" si="131"/>
        <v>45321</v>
      </c>
      <c r="V297" s="3"/>
      <c r="W297" s="3"/>
      <c r="X297" s="106">
        <f>[2]Plan1!$A367</f>
        <v>47807</v>
      </c>
      <c r="Y297" s="107" t="str">
        <f>[2]Plan1!$C367</f>
        <v>Dia Nacional de Zumbi e da Consciência Negra</v>
      </c>
      <c r="Z297" s="94"/>
      <c r="AA297" s="1"/>
      <c r="AB297" s="3"/>
      <c r="AC297" s="3"/>
      <c r="AD297" s="3"/>
      <c r="AE297" s="3"/>
      <c r="AF297" s="3"/>
      <c r="AG297" s="11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</row>
    <row r="298" spans="1:154" x14ac:dyDescent="0.15">
      <c r="A298" s="88">
        <f t="shared" si="135"/>
        <v>45310</v>
      </c>
      <c r="B298" s="89">
        <f t="shared" ca="1" si="116"/>
        <v>990.60734571</v>
      </c>
      <c r="C298" s="14">
        <f t="shared" si="117"/>
        <v>983.64400000000001</v>
      </c>
      <c r="D298" s="62">
        <f t="shared" si="133"/>
        <v>45307</v>
      </c>
      <c r="E298" s="60">
        <f ca="1">IF(D298&lt;$B$1,VLOOKUP(D298,[1]DI!$A$4:$B$15000,2,FALSE),0)</f>
        <v>0.11650000000000001</v>
      </c>
      <c r="F298" s="14">
        <f t="shared" ca="1" si="118"/>
        <v>1.0004373900000001</v>
      </c>
      <c r="G298" s="91">
        <f t="shared" ca="1" si="119"/>
        <v>1.1510203071535601</v>
      </c>
      <c r="H298" s="91">
        <f t="shared" ca="1" si="120"/>
        <v>1.1444955197248601</v>
      </c>
      <c r="I298" s="14">
        <f t="shared" ca="1" si="121"/>
        <v>1.0057010200000001</v>
      </c>
      <c r="J298" s="13">
        <f t="shared" si="134"/>
        <v>2.69E-2</v>
      </c>
      <c r="K298" s="29">
        <f t="shared" si="122"/>
        <v>45293</v>
      </c>
      <c r="L298" s="2">
        <f t="shared" si="123"/>
        <v>13</v>
      </c>
      <c r="M298" s="17">
        <f t="shared" si="124"/>
        <v>13</v>
      </c>
      <c r="N298" s="12">
        <f t="shared" si="125"/>
        <v>1.0013703</v>
      </c>
      <c r="O298" s="12">
        <f t="shared" ca="1" si="126"/>
        <v>1.0070791320000001</v>
      </c>
      <c r="P298" s="17">
        <f t="shared" si="127"/>
        <v>0</v>
      </c>
      <c r="Q298" s="14">
        <f t="shared" ca="1" si="128"/>
        <v>6.9633457099999996</v>
      </c>
      <c r="R298" s="20">
        <f t="shared" si="132"/>
        <v>0</v>
      </c>
      <c r="S298" s="14">
        <f t="shared" si="129"/>
        <v>0</v>
      </c>
      <c r="T298" s="4" t="str">
        <f t="shared" si="130"/>
        <v>A+J=</v>
      </c>
      <c r="U298" s="29">
        <f t="shared" si="131"/>
        <v>45321</v>
      </c>
      <c r="V298" s="3"/>
      <c r="W298" s="3"/>
      <c r="X298" s="106">
        <f>[2]Plan1!$A368</f>
        <v>47842</v>
      </c>
      <c r="Y298" s="107" t="str">
        <f>[2]Plan1!$C368</f>
        <v>Natal</v>
      </c>
      <c r="Z298" s="94"/>
      <c r="AA298" s="1"/>
      <c r="AB298" s="3"/>
      <c r="AC298" s="3"/>
      <c r="AD298" s="3"/>
      <c r="AE298" s="3"/>
      <c r="AF298" s="3"/>
      <c r="AG298" s="11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</row>
    <row r="299" spans="1:154" x14ac:dyDescent="0.15">
      <c r="A299" s="88">
        <f t="shared" si="135"/>
        <v>45313</v>
      </c>
      <c r="B299" s="89">
        <f t="shared" ca="1" si="116"/>
        <v>991.14502126000002</v>
      </c>
      <c r="C299" s="14">
        <f t="shared" si="117"/>
        <v>983.64400000000001</v>
      </c>
      <c r="D299" s="62">
        <f t="shared" si="133"/>
        <v>45308</v>
      </c>
      <c r="E299" s="60">
        <f ca="1">IF(D299&lt;$B$1,VLOOKUP(D299,[1]DI!$A$4:$B$15000,2,FALSE),0)</f>
        <v>0.11650000000000001</v>
      </c>
      <c r="F299" s="14">
        <f t="shared" ca="1" si="118"/>
        <v>1.0004373900000001</v>
      </c>
      <c r="G299" s="91">
        <f t="shared" ca="1" si="119"/>
        <v>1.15152375192571</v>
      </c>
      <c r="H299" s="91">
        <f t="shared" ca="1" si="120"/>
        <v>1.1444955197248601</v>
      </c>
      <c r="I299" s="14">
        <f t="shared" ca="1" si="121"/>
        <v>1.0061408999999999</v>
      </c>
      <c r="J299" s="13">
        <f t="shared" si="134"/>
        <v>2.69E-2</v>
      </c>
      <c r="K299" s="29">
        <f t="shared" si="122"/>
        <v>45293</v>
      </c>
      <c r="L299" s="2">
        <f t="shared" si="123"/>
        <v>14</v>
      </c>
      <c r="M299" s="17">
        <f t="shared" si="124"/>
        <v>14</v>
      </c>
      <c r="N299" s="12">
        <f t="shared" si="125"/>
        <v>1.001475785</v>
      </c>
      <c r="O299" s="12">
        <f t="shared" ca="1" si="126"/>
        <v>1.0076257479999999</v>
      </c>
      <c r="P299" s="17">
        <f t="shared" si="127"/>
        <v>0</v>
      </c>
      <c r="Q299" s="14">
        <f t="shared" ca="1" si="128"/>
        <v>7.5010212599999999</v>
      </c>
      <c r="R299" s="20">
        <f t="shared" si="132"/>
        <v>0</v>
      </c>
      <c r="S299" s="14">
        <f t="shared" si="129"/>
        <v>0</v>
      </c>
      <c r="T299" s="4" t="str">
        <f t="shared" si="130"/>
        <v>A+J=</v>
      </c>
      <c r="U299" s="29">
        <f t="shared" si="131"/>
        <v>45321</v>
      </c>
      <c r="V299" s="3"/>
      <c r="W299" s="3"/>
      <c r="X299" s="106">
        <f>[2]Plan1!$A369</f>
        <v>47849</v>
      </c>
      <c r="Y299" s="107" t="str">
        <f>[2]Plan1!$C369</f>
        <v>Confraternização Universal</v>
      </c>
      <c r="Z299" s="94"/>
      <c r="AA299" s="1"/>
      <c r="AB299" s="3"/>
      <c r="AC299" s="3"/>
      <c r="AD299" s="3"/>
      <c r="AE299" s="3"/>
      <c r="AF299" s="3"/>
      <c r="AG299" s="11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</row>
    <row r="300" spans="1:154" x14ac:dyDescent="0.15">
      <c r="A300" s="88">
        <f t="shared" si="135"/>
        <v>45314</v>
      </c>
      <c r="B300" s="89">
        <f t="shared" ca="1" si="116"/>
        <v>991.68299583999999</v>
      </c>
      <c r="C300" s="14">
        <f t="shared" si="117"/>
        <v>983.64400000000001</v>
      </c>
      <c r="D300" s="62">
        <f t="shared" si="133"/>
        <v>45309</v>
      </c>
      <c r="E300" s="60">
        <f ca="1">IF(D300&lt;$B$1,VLOOKUP(D300,[1]DI!$A$4:$B$15000,2,FALSE),0)</f>
        <v>0.11650000000000001</v>
      </c>
      <c r="F300" s="14">
        <f t="shared" ca="1" si="118"/>
        <v>1.0004373900000001</v>
      </c>
      <c r="G300" s="91">
        <f t="shared" ca="1" si="119"/>
        <v>1.1520274168995599</v>
      </c>
      <c r="H300" s="91">
        <f t="shared" ca="1" si="120"/>
        <v>1.1444955197248601</v>
      </c>
      <c r="I300" s="14">
        <f t="shared" ca="1" si="121"/>
        <v>1.0065809800000001</v>
      </c>
      <c r="J300" s="13">
        <f t="shared" si="134"/>
        <v>2.69E-2</v>
      </c>
      <c r="K300" s="29">
        <f t="shared" si="122"/>
        <v>45293</v>
      </c>
      <c r="L300" s="2">
        <f t="shared" si="123"/>
        <v>15</v>
      </c>
      <c r="M300" s="17">
        <f t="shared" si="124"/>
        <v>15</v>
      </c>
      <c r="N300" s="12">
        <f t="shared" si="125"/>
        <v>1.0015812820000001</v>
      </c>
      <c r="O300" s="12">
        <f t="shared" ca="1" si="126"/>
        <v>1.008172668</v>
      </c>
      <c r="P300" s="17">
        <f t="shared" si="127"/>
        <v>0</v>
      </c>
      <c r="Q300" s="14">
        <f t="shared" ca="1" si="128"/>
        <v>8.0389958400000001</v>
      </c>
      <c r="R300" s="20">
        <f t="shared" si="132"/>
        <v>0</v>
      </c>
      <c r="S300" s="14">
        <f t="shared" si="129"/>
        <v>0</v>
      </c>
      <c r="T300" s="4" t="str">
        <f t="shared" si="130"/>
        <v>A+J=</v>
      </c>
      <c r="U300" s="29">
        <f t="shared" si="131"/>
        <v>45321</v>
      </c>
      <c r="V300" s="3"/>
      <c r="W300" s="3"/>
      <c r="X300" s="106">
        <f>[2]Plan1!$A370</f>
        <v>47903</v>
      </c>
      <c r="Y300" s="107" t="str">
        <f>[2]Plan1!$C370</f>
        <v>Carnaval</v>
      </c>
      <c r="Z300" s="94"/>
      <c r="AA300" s="1"/>
      <c r="AB300" s="3"/>
      <c r="AC300" s="3"/>
      <c r="AD300" s="3"/>
      <c r="AE300" s="3"/>
      <c r="AF300" s="3"/>
      <c r="AG300" s="11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</row>
    <row r="301" spans="1:154" x14ac:dyDescent="0.15">
      <c r="A301" s="88">
        <f t="shared" si="135"/>
        <v>45315</v>
      </c>
      <c r="B301" s="89">
        <f t="shared" ca="1" si="116"/>
        <v>992.22125074999997</v>
      </c>
      <c r="C301" s="14">
        <f t="shared" si="117"/>
        <v>983.64400000000001</v>
      </c>
      <c r="D301" s="62">
        <f t="shared" si="133"/>
        <v>45310</v>
      </c>
      <c r="E301" s="60">
        <f ca="1">IF(D301&lt;$B$1,VLOOKUP(D301,[1]DI!$A$4:$B$15000,2,FALSE),0)</f>
        <v>0.11650000000000001</v>
      </c>
      <c r="F301" s="14">
        <f t="shared" ca="1" si="118"/>
        <v>1.0004373900000001</v>
      </c>
      <c r="G301" s="91">
        <f t="shared" ca="1" si="119"/>
        <v>1.1525313021714401</v>
      </c>
      <c r="H301" s="91">
        <f t="shared" ca="1" si="120"/>
        <v>1.1444955197248601</v>
      </c>
      <c r="I301" s="14">
        <f t="shared" ca="1" si="121"/>
        <v>1.00702124</v>
      </c>
      <c r="J301" s="13">
        <f t="shared" si="134"/>
        <v>2.69E-2</v>
      </c>
      <c r="K301" s="29">
        <f t="shared" si="122"/>
        <v>45293</v>
      </c>
      <c r="L301" s="2">
        <f t="shared" si="123"/>
        <v>16</v>
      </c>
      <c r="M301" s="17">
        <f t="shared" si="124"/>
        <v>16</v>
      </c>
      <c r="N301" s="12">
        <f t="shared" si="125"/>
        <v>1.0016867899999999</v>
      </c>
      <c r="O301" s="12">
        <f t="shared" ca="1" si="126"/>
        <v>1.008719873</v>
      </c>
      <c r="P301" s="17">
        <f t="shared" si="127"/>
        <v>0</v>
      </c>
      <c r="Q301" s="14">
        <f t="shared" ca="1" si="128"/>
        <v>8.5772507499999993</v>
      </c>
      <c r="R301" s="20">
        <f t="shared" si="132"/>
        <v>0</v>
      </c>
      <c r="S301" s="14">
        <f t="shared" si="129"/>
        <v>0</v>
      </c>
      <c r="T301" s="4" t="str">
        <f t="shared" si="130"/>
        <v>A+J=</v>
      </c>
      <c r="U301" s="29">
        <f t="shared" si="131"/>
        <v>45321</v>
      </c>
      <c r="V301" s="3"/>
      <c r="W301" s="3"/>
      <c r="X301" s="106">
        <f>[2]Plan1!$A371</f>
        <v>47904</v>
      </c>
      <c r="Y301" s="107" t="str">
        <f>[2]Plan1!$C371</f>
        <v>Carnaval</v>
      </c>
      <c r="Z301" s="94"/>
      <c r="AA301" s="1"/>
      <c r="AB301" s="3"/>
      <c r="AC301" s="3"/>
      <c r="AD301" s="3"/>
      <c r="AE301" s="3"/>
      <c r="AF301" s="3"/>
      <c r="AG301" s="11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</row>
    <row r="302" spans="1:154" x14ac:dyDescent="0.15">
      <c r="A302" s="88">
        <f t="shared" si="135"/>
        <v>45316</v>
      </c>
      <c r="B302" s="89">
        <f t="shared" ca="1" si="116"/>
        <v>992.75981452999997</v>
      </c>
      <c r="C302" s="14">
        <f t="shared" si="117"/>
        <v>983.64400000000001</v>
      </c>
      <c r="D302" s="62">
        <f t="shared" si="133"/>
        <v>45313</v>
      </c>
      <c r="E302" s="60">
        <f ca="1">IF(D302&lt;$B$1,VLOOKUP(D302,[1]DI!$A$4:$B$15000,2,FALSE),0)</f>
        <v>0.11650000000000001</v>
      </c>
      <c r="F302" s="14">
        <f t="shared" ca="1" si="118"/>
        <v>1.0004373900000001</v>
      </c>
      <c r="G302" s="91">
        <f t="shared" ca="1" si="119"/>
        <v>1.1530354078377001</v>
      </c>
      <c r="H302" s="91">
        <f t="shared" ca="1" si="120"/>
        <v>1.1444955197248601</v>
      </c>
      <c r="I302" s="14">
        <f t="shared" ca="1" si="121"/>
        <v>1.0074617100000001</v>
      </c>
      <c r="J302" s="13">
        <f t="shared" si="134"/>
        <v>2.69E-2</v>
      </c>
      <c r="K302" s="29">
        <f t="shared" si="122"/>
        <v>45293</v>
      </c>
      <c r="L302" s="2">
        <f t="shared" si="123"/>
        <v>17</v>
      </c>
      <c r="M302" s="17">
        <f t="shared" si="124"/>
        <v>17</v>
      </c>
      <c r="N302" s="12">
        <f t="shared" si="125"/>
        <v>1.001792308</v>
      </c>
      <c r="O302" s="12">
        <f t="shared" ca="1" si="126"/>
        <v>1.0092673919999999</v>
      </c>
      <c r="P302" s="17">
        <f t="shared" si="127"/>
        <v>0</v>
      </c>
      <c r="Q302" s="14">
        <f t="shared" ca="1" si="128"/>
        <v>9.1158145299999997</v>
      </c>
      <c r="R302" s="20">
        <f t="shared" si="132"/>
        <v>0</v>
      </c>
      <c r="S302" s="14">
        <f t="shared" si="129"/>
        <v>0</v>
      </c>
      <c r="T302" s="4" t="str">
        <f t="shared" si="130"/>
        <v>A+J=</v>
      </c>
      <c r="U302" s="29">
        <f t="shared" si="131"/>
        <v>45321</v>
      </c>
      <c r="V302" s="3"/>
      <c r="W302" s="3"/>
      <c r="X302" s="106">
        <f>[2]Plan1!$A372</f>
        <v>47949</v>
      </c>
      <c r="Y302" s="107" t="str">
        <f>[2]Plan1!$C372</f>
        <v>Paixão de Cristo</v>
      </c>
      <c r="Z302" s="109"/>
      <c r="AA302" s="24"/>
      <c r="AB302" s="21"/>
      <c r="AC302" s="3"/>
      <c r="AD302" s="3"/>
      <c r="AE302" s="3"/>
      <c r="AF302" s="3"/>
      <c r="AG302" s="11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</row>
    <row r="303" spans="1:154" x14ac:dyDescent="0.15">
      <c r="A303" s="88">
        <f t="shared" si="135"/>
        <v>45317</v>
      </c>
      <c r="B303" s="89">
        <f t="shared" ca="1" si="116"/>
        <v>993.29865767000001</v>
      </c>
      <c r="C303" s="14">
        <f t="shared" si="117"/>
        <v>983.64400000000001</v>
      </c>
      <c r="D303" s="62">
        <f t="shared" si="133"/>
        <v>45314</v>
      </c>
      <c r="E303" s="60">
        <f ca="1">IF(D303&lt;$B$1,VLOOKUP(D303,[1]DI!$A$4:$B$15000,2,FALSE),0)</f>
        <v>0.11650000000000001</v>
      </c>
      <c r="F303" s="14">
        <f t="shared" ca="1" si="118"/>
        <v>1.0004373900000001</v>
      </c>
      <c r="G303" s="91">
        <f t="shared" ca="1" si="119"/>
        <v>1.15353973399473</v>
      </c>
      <c r="H303" s="91">
        <f t="shared" ca="1" si="120"/>
        <v>1.1444955197248601</v>
      </c>
      <c r="I303" s="14">
        <f t="shared" ca="1" si="121"/>
        <v>1.0079023600000001</v>
      </c>
      <c r="J303" s="13">
        <f t="shared" si="134"/>
        <v>2.69E-2</v>
      </c>
      <c r="K303" s="29">
        <f t="shared" si="122"/>
        <v>45293</v>
      </c>
      <c r="L303" s="2">
        <f t="shared" si="123"/>
        <v>18</v>
      </c>
      <c r="M303" s="17">
        <f t="shared" si="124"/>
        <v>18</v>
      </c>
      <c r="N303" s="12">
        <f t="shared" si="125"/>
        <v>1.0018978380000001</v>
      </c>
      <c r="O303" s="12">
        <f t="shared" ca="1" si="126"/>
        <v>1.0098151950000001</v>
      </c>
      <c r="P303" s="17">
        <f t="shared" si="127"/>
        <v>0</v>
      </c>
      <c r="Q303" s="14">
        <f t="shared" ca="1" si="128"/>
        <v>9.6546576700000006</v>
      </c>
      <c r="R303" s="20">
        <f t="shared" si="132"/>
        <v>0</v>
      </c>
      <c r="S303" s="14">
        <f t="shared" si="129"/>
        <v>0</v>
      </c>
      <c r="T303" s="4" t="str">
        <f t="shared" si="130"/>
        <v>A+J=</v>
      </c>
      <c r="U303" s="29">
        <f t="shared" si="131"/>
        <v>45321</v>
      </c>
      <c r="V303" s="3"/>
      <c r="W303" s="3"/>
      <c r="X303" s="106">
        <f>[2]Plan1!$A373</f>
        <v>47959</v>
      </c>
      <c r="Y303" s="107" t="str">
        <f>[2]Plan1!$C373</f>
        <v>Tiradentes</v>
      </c>
      <c r="Z303" s="94"/>
      <c r="AA303" s="1"/>
      <c r="AB303" s="3"/>
      <c r="AC303" s="3"/>
      <c r="AD303" s="3"/>
      <c r="AE303" s="3"/>
      <c r="AF303" s="3"/>
      <c r="AG303" s="11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</row>
    <row r="304" spans="1:154" x14ac:dyDescent="0.15">
      <c r="A304" s="88">
        <f t="shared" si="135"/>
        <v>45320</v>
      </c>
      <c r="B304" s="89">
        <f t="shared" ca="1" si="116"/>
        <v>993.83780178999996</v>
      </c>
      <c r="C304" s="14">
        <f t="shared" si="117"/>
        <v>983.64400000000001</v>
      </c>
      <c r="D304" s="62">
        <f t="shared" si="133"/>
        <v>45315</v>
      </c>
      <c r="E304" s="60">
        <f ca="1">IF(D304&lt;$B$1,VLOOKUP(D304,[1]DI!$A$4:$B$15000,2,FALSE),0)</f>
        <v>0.11650000000000001</v>
      </c>
      <c r="F304" s="14">
        <f t="shared" ca="1" si="118"/>
        <v>1.0004373900000001</v>
      </c>
      <c r="G304" s="91">
        <f t="shared" ca="1" si="119"/>
        <v>1.1540442807389799</v>
      </c>
      <c r="H304" s="91">
        <f t="shared" ca="1" si="120"/>
        <v>1.1444955197248601</v>
      </c>
      <c r="I304" s="14">
        <f t="shared" ca="1" si="121"/>
        <v>1.00834321</v>
      </c>
      <c r="J304" s="13">
        <f t="shared" si="134"/>
        <v>2.69E-2</v>
      </c>
      <c r="K304" s="29">
        <f t="shared" si="122"/>
        <v>45293</v>
      </c>
      <c r="L304" s="2">
        <f t="shared" si="123"/>
        <v>19</v>
      </c>
      <c r="M304" s="17">
        <f t="shared" si="124"/>
        <v>19</v>
      </c>
      <c r="N304" s="12">
        <f t="shared" si="125"/>
        <v>1.002003379</v>
      </c>
      <c r="O304" s="12">
        <f t="shared" ca="1" si="126"/>
        <v>1.010363304</v>
      </c>
      <c r="P304" s="17">
        <f t="shared" si="127"/>
        <v>0</v>
      </c>
      <c r="Q304" s="14">
        <f t="shared" ca="1" si="128"/>
        <v>10.19380179</v>
      </c>
      <c r="R304" s="20">
        <f t="shared" si="132"/>
        <v>0</v>
      </c>
      <c r="S304" s="14">
        <f t="shared" si="129"/>
        <v>0</v>
      </c>
      <c r="T304" s="4" t="str">
        <f t="shared" si="130"/>
        <v>A+J=</v>
      </c>
      <c r="U304" s="29">
        <f t="shared" si="131"/>
        <v>45321</v>
      </c>
      <c r="V304" s="3"/>
      <c r="W304" s="3"/>
      <c r="X304" s="106">
        <f>[2]Plan1!$A374</f>
        <v>47969</v>
      </c>
      <c r="Y304" s="107" t="str">
        <f>[2]Plan1!$C374</f>
        <v>Dia do Trabalho</v>
      </c>
      <c r="Z304" s="94"/>
      <c r="AA304" s="1"/>
      <c r="AB304" s="3"/>
      <c r="AC304" s="3"/>
      <c r="AD304" s="3"/>
      <c r="AE304" s="3"/>
      <c r="AF304" s="3"/>
      <c r="AG304" s="11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</row>
    <row r="305" spans="1:154" x14ac:dyDescent="0.15">
      <c r="A305" s="88">
        <f t="shared" si="135"/>
        <v>45321</v>
      </c>
      <c r="B305" s="89">
        <f t="shared" ca="1" si="116"/>
        <v>994.37722429999997</v>
      </c>
      <c r="C305" s="14">
        <f t="shared" si="117"/>
        <v>983.64400000000001</v>
      </c>
      <c r="D305" s="62">
        <f t="shared" si="133"/>
        <v>45316</v>
      </c>
      <c r="E305" s="60">
        <f ca="1">IF(D305&lt;$B$1,VLOOKUP(D305,[1]DI!$A$4:$B$15000,2,FALSE),0)</f>
        <v>0.11650000000000001</v>
      </c>
      <c r="F305" s="14">
        <f t="shared" ca="1" si="118"/>
        <v>1.0004373900000001</v>
      </c>
      <c r="G305" s="91">
        <f t="shared" ca="1" si="119"/>
        <v>1.15454904816693</v>
      </c>
      <c r="H305" s="91">
        <f t="shared" ca="1" si="120"/>
        <v>1.1444955197248601</v>
      </c>
      <c r="I305" s="14">
        <f t="shared" ca="1" si="121"/>
        <v>1.00878424</v>
      </c>
      <c r="J305" s="13">
        <f t="shared" si="134"/>
        <v>2.69E-2</v>
      </c>
      <c r="K305" s="29">
        <f t="shared" si="122"/>
        <v>45293</v>
      </c>
      <c r="L305" s="2">
        <f t="shared" si="123"/>
        <v>20</v>
      </c>
      <c r="M305" s="17">
        <f t="shared" si="124"/>
        <v>20</v>
      </c>
      <c r="N305" s="12">
        <f t="shared" si="125"/>
        <v>1.002108931</v>
      </c>
      <c r="O305" s="12">
        <f t="shared" ca="1" si="126"/>
        <v>1.010911696</v>
      </c>
      <c r="P305" s="17">
        <f t="shared" si="127"/>
        <v>14</v>
      </c>
      <c r="Q305" s="14">
        <f t="shared" ca="1" si="128"/>
        <v>10.7332243</v>
      </c>
      <c r="R305" s="20">
        <f t="shared" si="132"/>
        <v>1.5581000000000001E-2</v>
      </c>
      <c r="S305" s="14">
        <f t="shared" si="129"/>
        <v>15.326157159999999</v>
      </c>
      <c r="T305" s="4" t="str">
        <f t="shared" si="130"/>
        <v>A+J=</v>
      </c>
      <c r="U305" s="29">
        <f t="shared" si="131"/>
        <v>45321</v>
      </c>
      <c r="V305" s="3"/>
      <c r="W305" s="3"/>
      <c r="X305" s="106">
        <f>[2]Plan1!$A375</f>
        <v>48011</v>
      </c>
      <c r="Y305" s="107" t="str">
        <f>[2]Plan1!$C375</f>
        <v>Corpus Christi</v>
      </c>
      <c r="Z305" s="109"/>
      <c r="AA305" s="24"/>
      <c r="AB305" s="21"/>
      <c r="AC305" s="3"/>
      <c r="AD305" s="3"/>
      <c r="AE305" s="3"/>
      <c r="AF305" s="3"/>
      <c r="AG305" s="11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</row>
    <row r="306" spans="1:154" x14ac:dyDescent="0.15">
      <c r="A306" s="88">
        <f t="shared" si="135"/>
        <v>45322</v>
      </c>
      <c r="B306" s="89">
        <f t="shared" ca="1" si="116"/>
        <v>968.84342349000008</v>
      </c>
      <c r="C306" s="14">
        <f t="shared" si="117"/>
        <v>968.31784284000003</v>
      </c>
      <c r="D306" s="62">
        <f t="shared" si="133"/>
        <v>45317</v>
      </c>
      <c r="E306" s="60">
        <f ca="1">IF(D306&lt;$B$1,VLOOKUP(D306,[1]DI!$A$4:$B$15000,2,FALSE),0)</f>
        <v>0.11650000000000001</v>
      </c>
      <c r="F306" s="14">
        <f t="shared" ca="1" si="118"/>
        <v>1.0004373900000001</v>
      </c>
      <c r="G306" s="91">
        <f t="shared" ca="1" si="119"/>
        <v>1.1550540363751101</v>
      </c>
      <c r="H306" s="91">
        <f t="shared" ca="1" si="120"/>
        <v>1.15454904816693</v>
      </c>
      <c r="I306" s="14">
        <f t="shared" ca="1" si="121"/>
        <v>1.0004373900000001</v>
      </c>
      <c r="J306" s="13">
        <f t="shared" si="134"/>
        <v>2.69E-2</v>
      </c>
      <c r="K306" s="29">
        <f t="shared" si="122"/>
        <v>45321</v>
      </c>
      <c r="L306" s="2">
        <f t="shared" si="123"/>
        <v>1</v>
      </c>
      <c r="M306" s="17">
        <f t="shared" si="124"/>
        <v>1</v>
      </c>
      <c r="N306" s="12">
        <f t="shared" si="125"/>
        <v>1.000105341</v>
      </c>
      <c r="O306" s="12">
        <f t="shared" ca="1" si="126"/>
        <v>1.0005427769999999</v>
      </c>
      <c r="P306" s="17">
        <f t="shared" si="127"/>
        <v>0</v>
      </c>
      <c r="Q306" s="14">
        <f t="shared" ca="1" si="128"/>
        <v>0.52558064999999998</v>
      </c>
      <c r="R306" s="20">
        <f t="shared" si="132"/>
        <v>0</v>
      </c>
      <c r="S306" s="14">
        <f t="shared" si="129"/>
        <v>0</v>
      </c>
      <c r="T306" s="4" t="str">
        <f t="shared" si="130"/>
        <v>A+J=</v>
      </c>
      <c r="U306" s="29">
        <f t="shared" si="131"/>
        <v>45352</v>
      </c>
      <c r="V306" s="3"/>
      <c r="W306" s="3"/>
      <c r="X306" s="106">
        <f>[2]Plan1!$A376</f>
        <v>48098</v>
      </c>
      <c r="Y306" s="107" t="str">
        <f>[2]Plan1!$C376</f>
        <v>Independência do Brasil</v>
      </c>
      <c r="Z306" s="94"/>
      <c r="AA306" s="1"/>
      <c r="AB306" s="3"/>
      <c r="AC306" s="3"/>
      <c r="AD306" s="3"/>
      <c r="AE306" s="3"/>
      <c r="AF306" s="3"/>
      <c r="AG306" s="11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</row>
    <row r="307" spans="1:154" x14ac:dyDescent="0.15">
      <c r="A307" s="88">
        <f t="shared" si="135"/>
        <v>45323</v>
      </c>
      <c r="B307" s="89">
        <f t="shared" ca="1" si="116"/>
        <v>969.36928785999999</v>
      </c>
      <c r="C307" s="14">
        <f t="shared" si="117"/>
        <v>968.31784284000003</v>
      </c>
      <c r="D307" s="62">
        <f t="shared" si="133"/>
        <v>45320</v>
      </c>
      <c r="E307" s="60">
        <f ca="1">IF(D307&lt;$B$1,VLOOKUP(D307,[1]DI!$A$4:$B$15000,2,FALSE),0)</f>
        <v>0.11650000000000001</v>
      </c>
      <c r="F307" s="14">
        <f t="shared" ca="1" si="118"/>
        <v>1.0004373900000001</v>
      </c>
      <c r="G307" s="91">
        <f t="shared" ca="1" si="119"/>
        <v>1.15555924546008</v>
      </c>
      <c r="H307" s="91">
        <f t="shared" ca="1" si="120"/>
        <v>1.15454904816693</v>
      </c>
      <c r="I307" s="14">
        <f t="shared" ca="1" si="121"/>
        <v>1.0008749699999999</v>
      </c>
      <c r="J307" s="13">
        <f t="shared" si="134"/>
        <v>2.69E-2</v>
      </c>
      <c r="K307" s="29">
        <f t="shared" si="122"/>
        <v>45321</v>
      </c>
      <c r="L307" s="2">
        <f t="shared" si="123"/>
        <v>2</v>
      </c>
      <c r="M307" s="17">
        <f t="shared" si="124"/>
        <v>2</v>
      </c>
      <c r="N307" s="12">
        <f t="shared" si="125"/>
        <v>1.0002106930000001</v>
      </c>
      <c r="O307" s="12">
        <f t="shared" ca="1" si="126"/>
        <v>1.0010858469999999</v>
      </c>
      <c r="P307" s="17">
        <f t="shared" si="127"/>
        <v>0</v>
      </c>
      <c r="Q307" s="14">
        <f t="shared" ca="1" si="128"/>
        <v>1.0514450200000001</v>
      </c>
      <c r="R307" s="20">
        <f t="shared" si="132"/>
        <v>0</v>
      </c>
      <c r="S307" s="14">
        <f t="shared" si="129"/>
        <v>0</v>
      </c>
      <c r="T307" s="4" t="str">
        <f t="shared" si="130"/>
        <v>A+J=</v>
      </c>
      <c r="U307" s="29">
        <f t="shared" si="131"/>
        <v>45352</v>
      </c>
      <c r="V307" s="3"/>
      <c r="W307" s="3"/>
      <c r="X307" s="106">
        <f>[2]Plan1!$A377</f>
        <v>48133</v>
      </c>
      <c r="Y307" s="107" t="str">
        <f>[2]Plan1!$C377</f>
        <v>Nossa Sr.a Aparecida - Padroeira do Brasil</v>
      </c>
      <c r="Z307" s="94"/>
      <c r="AA307" s="1"/>
      <c r="AB307" s="3"/>
      <c r="AC307" s="3"/>
      <c r="AD307" s="3"/>
      <c r="AE307" s="3"/>
      <c r="AF307" s="3"/>
      <c r="AG307" s="11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</row>
    <row r="308" spans="1:154" x14ac:dyDescent="0.15">
      <c r="A308" s="88">
        <f t="shared" si="135"/>
        <v>45324</v>
      </c>
      <c r="B308" s="89">
        <f t="shared" ca="1" si="116"/>
        <v>969.89543788000003</v>
      </c>
      <c r="C308" s="14">
        <f t="shared" si="117"/>
        <v>968.31784284000003</v>
      </c>
      <c r="D308" s="62">
        <f t="shared" si="133"/>
        <v>45321</v>
      </c>
      <c r="E308" s="60">
        <f ca="1">IF(D308&lt;$B$1,VLOOKUP(D308,[1]DI!$A$4:$B$15000,2,FALSE),0)</f>
        <v>0.11650000000000001</v>
      </c>
      <c r="F308" s="14">
        <f t="shared" ca="1" si="118"/>
        <v>1.0004373900000001</v>
      </c>
      <c r="G308" s="91">
        <f t="shared" ca="1" si="119"/>
        <v>1.15606467551845</v>
      </c>
      <c r="H308" s="91">
        <f t="shared" ca="1" si="120"/>
        <v>1.15454904816693</v>
      </c>
      <c r="I308" s="14">
        <f t="shared" ca="1" si="121"/>
        <v>1.0013127399999999</v>
      </c>
      <c r="J308" s="13">
        <f t="shared" si="134"/>
        <v>2.69E-2</v>
      </c>
      <c r="K308" s="29">
        <f t="shared" si="122"/>
        <v>45321</v>
      </c>
      <c r="L308" s="2">
        <f t="shared" si="123"/>
        <v>3</v>
      </c>
      <c r="M308" s="17">
        <f t="shared" si="124"/>
        <v>3</v>
      </c>
      <c r="N308" s="12">
        <f t="shared" si="125"/>
        <v>1.000316057</v>
      </c>
      <c r="O308" s="12">
        <f t="shared" ca="1" si="126"/>
        <v>1.0016292120000001</v>
      </c>
      <c r="P308" s="17">
        <f t="shared" si="127"/>
        <v>0</v>
      </c>
      <c r="Q308" s="14">
        <f t="shared" ca="1" si="128"/>
        <v>1.5775950400000001</v>
      </c>
      <c r="R308" s="20">
        <f t="shared" si="132"/>
        <v>0</v>
      </c>
      <c r="S308" s="14">
        <f t="shared" si="129"/>
        <v>0</v>
      </c>
      <c r="T308" s="4" t="str">
        <f t="shared" si="130"/>
        <v>A+J=</v>
      </c>
      <c r="U308" s="29">
        <f t="shared" si="131"/>
        <v>45352</v>
      </c>
      <c r="V308" s="3"/>
      <c r="W308" s="3"/>
      <c r="X308" s="106">
        <f>[2]Plan1!$A378</f>
        <v>48154</v>
      </c>
      <c r="Y308" s="107" t="str">
        <f>[2]Plan1!$C378</f>
        <v>Finados</v>
      </c>
      <c r="Z308" s="94"/>
      <c r="AA308" s="1"/>
      <c r="AB308" s="3"/>
      <c r="AC308" s="3"/>
      <c r="AD308" s="3"/>
      <c r="AE308" s="3"/>
      <c r="AF308" s="3"/>
      <c r="AG308" s="11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</row>
    <row r="309" spans="1:154" x14ac:dyDescent="0.15">
      <c r="A309" s="88">
        <f t="shared" si="135"/>
        <v>45327</v>
      </c>
      <c r="B309" s="89">
        <f t="shared" ca="1" si="116"/>
        <v>970.42188034000003</v>
      </c>
      <c r="C309" s="14">
        <f t="shared" si="117"/>
        <v>968.31784284000003</v>
      </c>
      <c r="D309" s="62">
        <f t="shared" si="133"/>
        <v>45322</v>
      </c>
      <c r="E309" s="60">
        <f ca="1">IF(D309&lt;$B$1,VLOOKUP(D309,[1]DI!$A$4:$B$15000,2,FALSE),0)</f>
        <v>0.11650000000000001</v>
      </c>
      <c r="F309" s="14">
        <f t="shared" ca="1" si="118"/>
        <v>1.0004373900000001</v>
      </c>
      <c r="G309" s="91">
        <f t="shared" ca="1" si="119"/>
        <v>1.1565703266468801</v>
      </c>
      <c r="H309" s="91">
        <f t="shared" ca="1" si="120"/>
        <v>1.15454904816693</v>
      </c>
      <c r="I309" s="14">
        <f t="shared" ca="1" si="121"/>
        <v>1.00175071</v>
      </c>
      <c r="J309" s="13">
        <f t="shared" si="134"/>
        <v>2.69E-2</v>
      </c>
      <c r="K309" s="29">
        <f t="shared" si="122"/>
        <v>45321</v>
      </c>
      <c r="L309" s="2">
        <f t="shared" si="123"/>
        <v>4</v>
      </c>
      <c r="M309" s="17">
        <f t="shared" si="124"/>
        <v>4</v>
      </c>
      <c r="N309" s="12">
        <f t="shared" si="125"/>
        <v>1.0004214309999999</v>
      </c>
      <c r="O309" s="12">
        <f t="shared" ca="1" si="126"/>
        <v>1.002172879</v>
      </c>
      <c r="P309" s="17">
        <f t="shared" si="127"/>
        <v>0</v>
      </c>
      <c r="Q309" s="14">
        <f t="shared" ca="1" si="128"/>
        <v>2.1040375</v>
      </c>
      <c r="R309" s="20">
        <f t="shared" si="132"/>
        <v>0</v>
      </c>
      <c r="S309" s="14">
        <f t="shared" si="129"/>
        <v>0</v>
      </c>
      <c r="T309" s="4" t="str">
        <f t="shared" si="130"/>
        <v>A+J=</v>
      </c>
      <c r="U309" s="29">
        <f t="shared" si="131"/>
        <v>45352</v>
      </c>
      <c r="V309" s="3"/>
      <c r="W309" s="3"/>
      <c r="X309" s="106">
        <f>[2]Plan1!$A379</f>
        <v>48167</v>
      </c>
      <c r="Y309" s="107" t="str">
        <f>[2]Plan1!$C379</f>
        <v>Proclamação da República</v>
      </c>
      <c r="Z309" s="94"/>
      <c r="AA309" s="1"/>
      <c r="AB309" s="3"/>
      <c r="AC309" s="3"/>
      <c r="AD309" s="3"/>
      <c r="AE309" s="3"/>
      <c r="AF309" s="3"/>
      <c r="AG309" s="11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</row>
    <row r="310" spans="1:154" x14ac:dyDescent="0.15">
      <c r="A310" s="88">
        <f t="shared" si="135"/>
        <v>45328</v>
      </c>
      <c r="B310" s="89">
        <f t="shared" ca="1" si="116"/>
        <v>970.94859683000004</v>
      </c>
      <c r="C310" s="14">
        <f t="shared" si="117"/>
        <v>968.31784284000003</v>
      </c>
      <c r="D310" s="62">
        <f t="shared" si="133"/>
        <v>45323</v>
      </c>
      <c r="E310" s="60">
        <f ca="1">IF(D310&lt;$B$1,VLOOKUP(D310,[1]DI!$A$4:$B$15000,2,FALSE),0)</f>
        <v>0.1115</v>
      </c>
      <c r="F310" s="14">
        <f t="shared" ca="1" si="118"/>
        <v>1.00041957</v>
      </c>
      <c r="G310" s="91">
        <f t="shared" ca="1" si="119"/>
        <v>1.1570761989420499</v>
      </c>
      <c r="H310" s="91">
        <f t="shared" ca="1" si="120"/>
        <v>1.15454904816693</v>
      </c>
      <c r="I310" s="14">
        <f t="shared" ca="1" si="121"/>
        <v>1.00218886</v>
      </c>
      <c r="J310" s="13">
        <f t="shared" si="134"/>
        <v>2.69E-2</v>
      </c>
      <c r="K310" s="29">
        <f t="shared" si="122"/>
        <v>45321</v>
      </c>
      <c r="L310" s="2">
        <f t="shared" si="123"/>
        <v>5</v>
      </c>
      <c r="M310" s="17">
        <f t="shared" si="124"/>
        <v>5</v>
      </c>
      <c r="N310" s="12">
        <f t="shared" si="125"/>
        <v>1.000526816</v>
      </c>
      <c r="O310" s="12">
        <f t="shared" ca="1" si="126"/>
        <v>1.0027168289999999</v>
      </c>
      <c r="P310" s="17">
        <f t="shared" si="127"/>
        <v>0</v>
      </c>
      <c r="Q310" s="14">
        <f t="shared" ca="1" si="128"/>
        <v>2.6307539900000001</v>
      </c>
      <c r="R310" s="20">
        <f t="shared" si="132"/>
        <v>0</v>
      </c>
      <c r="S310" s="14">
        <f t="shared" si="129"/>
        <v>0</v>
      </c>
      <c r="T310" s="4" t="str">
        <f t="shared" si="130"/>
        <v>A+J=</v>
      </c>
      <c r="U310" s="29">
        <f t="shared" si="131"/>
        <v>45352</v>
      </c>
      <c r="V310" s="3"/>
      <c r="W310" s="3"/>
      <c r="X310" s="106">
        <f>[2]Plan1!$A380</f>
        <v>48172</v>
      </c>
      <c r="Y310" s="107" t="str">
        <f>[2]Plan1!$C380</f>
        <v>Dia Nacional de Zumbi e da Consciência Negra</v>
      </c>
      <c r="Z310" s="94"/>
      <c r="AA310" s="1"/>
      <c r="AB310" s="3"/>
      <c r="AC310" s="3"/>
      <c r="AD310" s="3"/>
      <c r="AE310" s="3"/>
      <c r="AF310" s="3"/>
      <c r="AG310" s="11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</row>
    <row r="311" spans="1:154" x14ac:dyDescent="0.15">
      <c r="A311" s="88">
        <f t="shared" si="135"/>
        <v>45329</v>
      </c>
      <c r="B311" s="89">
        <f t="shared" ca="1" si="116"/>
        <v>971.45830384999999</v>
      </c>
      <c r="C311" s="14">
        <f t="shared" si="117"/>
        <v>968.31784284000003</v>
      </c>
      <c r="D311" s="62">
        <f t="shared" si="133"/>
        <v>45324</v>
      </c>
      <c r="E311" s="60">
        <f ca="1">IF(D311&lt;$B$1,VLOOKUP(D311,[1]DI!$A$4:$B$15000,2,FALSE),0)</f>
        <v>0.1115</v>
      </c>
      <c r="F311" s="14">
        <f t="shared" ca="1" si="118"/>
        <v>1.00041957</v>
      </c>
      <c r="G311" s="91">
        <f t="shared" ca="1" si="119"/>
        <v>1.15756167340284</v>
      </c>
      <c r="H311" s="91">
        <f t="shared" ca="1" si="120"/>
        <v>1.15454904816693</v>
      </c>
      <c r="I311" s="14">
        <f t="shared" ca="1" si="121"/>
        <v>1.00260935</v>
      </c>
      <c r="J311" s="13">
        <f t="shared" si="134"/>
        <v>2.69E-2</v>
      </c>
      <c r="K311" s="29">
        <f t="shared" si="122"/>
        <v>45321</v>
      </c>
      <c r="L311" s="2">
        <f t="shared" si="123"/>
        <v>6</v>
      </c>
      <c r="M311" s="17">
        <f t="shared" si="124"/>
        <v>6</v>
      </c>
      <c r="N311" s="12">
        <f t="shared" si="125"/>
        <v>1.000632213</v>
      </c>
      <c r="O311" s="12">
        <f t="shared" ca="1" si="126"/>
        <v>1.003243213</v>
      </c>
      <c r="P311" s="17">
        <f t="shared" si="127"/>
        <v>0</v>
      </c>
      <c r="Q311" s="14">
        <f t="shared" ca="1" si="128"/>
        <v>3.1404610100000001</v>
      </c>
      <c r="R311" s="20">
        <f t="shared" si="132"/>
        <v>0</v>
      </c>
      <c r="S311" s="14">
        <f t="shared" si="129"/>
        <v>0</v>
      </c>
      <c r="T311" s="4" t="str">
        <f t="shared" si="130"/>
        <v>A+J=</v>
      </c>
      <c r="U311" s="29">
        <f t="shared" si="131"/>
        <v>45352</v>
      </c>
      <c r="V311" s="3"/>
      <c r="W311" s="3"/>
      <c r="X311" s="106">
        <f>[2]Plan1!$A381</f>
        <v>48207</v>
      </c>
      <c r="Y311" s="107" t="str">
        <f>[2]Plan1!$C381</f>
        <v>Natal</v>
      </c>
      <c r="Z311" s="94"/>
      <c r="AA311" s="1"/>
      <c r="AB311" s="3"/>
      <c r="AC311" s="3"/>
      <c r="AD311" s="3"/>
      <c r="AE311" s="3"/>
      <c r="AF311" s="3"/>
      <c r="AG311" s="11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</row>
    <row r="312" spans="1:154" x14ac:dyDescent="0.15">
      <c r="A312" s="88">
        <f t="shared" si="135"/>
        <v>45330</v>
      </c>
      <c r="B312" s="89">
        <f t="shared" ca="1" si="116"/>
        <v>971.96828103000007</v>
      </c>
      <c r="C312" s="14">
        <f t="shared" si="117"/>
        <v>968.31784284000003</v>
      </c>
      <c r="D312" s="62">
        <f t="shared" si="133"/>
        <v>45327</v>
      </c>
      <c r="E312" s="60">
        <f ca="1">IF(D312&lt;$B$1,VLOOKUP(D312,[1]DI!$A$4:$B$15000,2,FALSE),0)</f>
        <v>0.1115</v>
      </c>
      <c r="F312" s="14">
        <f t="shared" ca="1" si="118"/>
        <v>1.00041957</v>
      </c>
      <c r="G312" s="91">
        <f t="shared" ca="1" si="119"/>
        <v>1.1580473515541501</v>
      </c>
      <c r="H312" s="91">
        <f t="shared" ca="1" si="120"/>
        <v>1.15454904816693</v>
      </c>
      <c r="I312" s="14">
        <f t="shared" ca="1" si="121"/>
        <v>1.00303002</v>
      </c>
      <c r="J312" s="13">
        <f t="shared" si="134"/>
        <v>2.69E-2</v>
      </c>
      <c r="K312" s="29">
        <f t="shared" si="122"/>
        <v>45321</v>
      </c>
      <c r="L312" s="2">
        <f t="shared" si="123"/>
        <v>7</v>
      </c>
      <c r="M312" s="17">
        <f t="shared" si="124"/>
        <v>7</v>
      </c>
      <c r="N312" s="12">
        <f t="shared" si="125"/>
        <v>1.0007376210000001</v>
      </c>
      <c r="O312" s="12">
        <f t="shared" ca="1" si="126"/>
        <v>1.003769876</v>
      </c>
      <c r="P312" s="17">
        <f t="shared" si="127"/>
        <v>0</v>
      </c>
      <c r="Q312" s="14">
        <f t="shared" ca="1" si="128"/>
        <v>3.65043819</v>
      </c>
      <c r="R312" s="20">
        <f t="shared" si="132"/>
        <v>0</v>
      </c>
      <c r="S312" s="14">
        <f t="shared" si="129"/>
        <v>0</v>
      </c>
      <c r="T312" s="4" t="str">
        <f t="shared" si="130"/>
        <v>A+J=</v>
      </c>
      <c r="U312" s="29">
        <f t="shared" si="131"/>
        <v>45352</v>
      </c>
      <c r="V312" s="3"/>
      <c r="W312" s="3"/>
      <c r="X312" s="106">
        <f>[2]Plan1!$A382</f>
        <v>48214</v>
      </c>
      <c r="Y312" s="107" t="str">
        <f>[2]Plan1!$C382</f>
        <v>Confraternização Universal</v>
      </c>
      <c r="Z312" s="94"/>
      <c r="AA312" s="1"/>
      <c r="AB312" s="3"/>
      <c r="AC312" s="3"/>
      <c r="AD312" s="3"/>
      <c r="AE312" s="3"/>
      <c r="AF312" s="3"/>
      <c r="AG312" s="11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</row>
    <row r="313" spans="1:154" x14ac:dyDescent="0.15">
      <c r="A313" s="88">
        <f t="shared" si="135"/>
        <v>45331</v>
      </c>
      <c r="B313" s="89">
        <f t="shared" ca="1" si="116"/>
        <v>972.47851868999999</v>
      </c>
      <c r="C313" s="14">
        <f t="shared" si="117"/>
        <v>968.31784284000003</v>
      </c>
      <c r="D313" s="62">
        <f t="shared" si="133"/>
        <v>45328</v>
      </c>
      <c r="E313" s="60">
        <f ca="1">IF(D313&lt;$B$1,VLOOKUP(D313,[1]DI!$A$4:$B$15000,2,FALSE),0)</f>
        <v>0.1115</v>
      </c>
      <c r="F313" s="14">
        <f t="shared" ca="1" si="118"/>
        <v>1.00041957</v>
      </c>
      <c r="G313" s="91">
        <f t="shared" ca="1" si="119"/>
        <v>1.15853323348144</v>
      </c>
      <c r="H313" s="91">
        <f t="shared" ca="1" si="120"/>
        <v>1.15454904816693</v>
      </c>
      <c r="I313" s="14">
        <f t="shared" ca="1" si="121"/>
        <v>1.0034508600000001</v>
      </c>
      <c r="J313" s="13">
        <f t="shared" si="134"/>
        <v>2.69E-2</v>
      </c>
      <c r="K313" s="29">
        <f t="shared" si="122"/>
        <v>45321</v>
      </c>
      <c r="L313" s="2">
        <f t="shared" si="123"/>
        <v>8</v>
      </c>
      <c r="M313" s="17">
        <f t="shared" si="124"/>
        <v>8</v>
      </c>
      <c r="N313" s="12">
        <f t="shared" si="125"/>
        <v>1.000843039</v>
      </c>
      <c r="O313" s="12">
        <f t="shared" ca="1" si="126"/>
        <v>1.0042968080000001</v>
      </c>
      <c r="P313" s="17">
        <f t="shared" si="127"/>
        <v>0</v>
      </c>
      <c r="Q313" s="14">
        <f t="shared" ca="1" si="128"/>
        <v>4.1606758499999996</v>
      </c>
      <c r="R313" s="20">
        <f t="shared" si="132"/>
        <v>0</v>
      </c>
      <c r="S313" s="14">
        <f t="shared" si="129"/>
        <v>0</v>
      </c>
      <c r="T313" s="4" t="str">
        <f t="shared" si="130"/>
        <v>A+J=</v>
      </c>
      <c r="U313" s="29">
        <f t="shared" si="131"/>
        <v>45352</v>
      </c>
      <c r="V313" s="3"/>
      <c r="W313" s="3"/>
      <c r="X313" s="106">
        <f>[2]Plan1!$A383</f>
        <v>48253</v>
      </c>
      <c r="Y313" s="107" t="str">
        <f>[2]Plan1!$C383</f>
        <v>Carnaval</v>
      </c>
      <c r="Z313" s="94"/>
      <c r="AA313" s="1"/>
      <c r="AB313" s="3"/>
      <c r="AC313" s="3"/>
      <c r="AD313" s="3"/>
      <c r="AE313" s="3"/>
      <c r="AF313" s="3"/>
      <c r="AG313" s="11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</row>
    <row r="314" spans="1:154" x14ac:dyDescent="0.15">
      <c r="A314" s="88">
        <f t="shared" si="135"/>
        <v>45336</v>
      </c>
      <c r="B314" s="89">
        <f t="shared" ca="1" si="116"/>
        <v>972.98902843999997</v>
      </c>
      <c r="C314" s="14">
        <f t="shared" si="117"/>
        <v>968.31784284000003</v>
      </c>
      <c r="D314" s="62">
        <f t="shared" si="133"/>
        <v>45329</v>
      </c>
      <c r="E314" s="60">
        <f ca="1">IF(D314&lt;$B$1,VLOOKUP(D314,[1]DI!$A$4:$B$15000,2,FALSE),0)</f>
        <v>0.1115</v>
      </c>
      <c r="F314" s="14">
        <f t="shared" ca="1" si="118"/>
        <v>1.00041957</v>
      </c>
      <c r="G314" s="91">
        <f t="shared" ca="1" si="119"/>
        <v>1.1590193192702101</v>
      </c>
      <c r="H314" s="91">
        <f t="shared" ca="1" si="120"/>
        <v>1.15454904816693</v>
      </c>
      <c r="I314" s="14">
        <f t="shared" ca="1" si="121"/>
        <v>1.0038718799999999</v>
      </c>
      <c r="J314" s="13">
        <f t="shared" si="134"/>
        <v>2.69E-2</v>
      </c>
      <c r="K314" s="29">
        <f t="shared" si="122"/>
        <v>45321</v>
      </c>
      <c r="L314" s="2">
        <f t="shared" si="123"/>
        <v>9</v>
      </c>
      <c r="M314" s="17">
        <f t="shared" si="124"/>
        <v>9</v>
      </c>
      <c r="N314" s="12">
        <f t="shared" si="125"/>
        <v>1.0009484689999999</v>
      </c>
      <c r="O314" s="12">
        <f t="shared" ca="1" si="126"/>
        <v>1.0048240209999999</v>
      </c>
      <c r="P314" s="17">
        <f t="shared" si="127"/>
        <v>0</v>
      </c>
      <c r="Q314" s="14">
        <f t="shared" ca="1" si="128"/>
        <v>4.6711856000000003</v>
      </c>
      <c r="R314" s="20">
        <f t="shared" si="132"/>
        <v>0</v>
      </c>
      <c r="S314" s="14">
        <f t="shared" si="129"/>
        <v>0</v>
      </c>
      <c r="T314" s="4" t="str">
        <f t="shared" si="130"/>
        <v>A+J=</v>
      </c>
      <c r="U314" s="29">
        <f t="shared" si="131"/>
        <v>45352</v>
      </c>
      <c r="V314" s="3"/>
      <c r="W314" s="3"/>
      <c r="X314" s="106">
        <f>[2]Plan1!$A384</f>
        <v>48254</v>
      </c>
      <c r="Y314" s="107" t="str">
        <f>[2]Plan1!$C384</f>
        <v>Carnaval</v>
      </c>
      <c r="Z314" s="94"/>
      <c r="AA314" s="1"/>
      <c r="AB314" s="3"/>
      <c r="AC314" s="3"/>
      <c r="AD314" s="3"/>
      <c r="AE314" s="3"/>
      <c r="AF314" s="3"/>
      <c r="AG314" s="11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</row>
    <row r="315" spans="1:154" x14ac:dyDescent="0.15">
      <c r="A315" s="88">
        <f t="shared" si="135"/>
        <v>45337</v>
      </c>
      <c r="B315" s="89">
        <f t="shared" ca="1" si="116"/>
        <v>973.49980061000008</v>
      </c>
      <c r="C315" s="14">
        <f t="shared" si="117"/>
        <v>968.31784284000003</v>
      </c>
      <c r="D315" s="62">
        <f t="shared" si="133"/>
        <v>45330</v>
      </c>
      <c r="E315" s="60">
        <f ca="1">IF(D315&lt;$B$1,VLOOKUP(D315,[1]DI!$A$4:$B$15000,2,FALSE),0)</f>
        <v>0.1115</v>
      </c>
      <c r="F315" s="14">
        <f t="shared" ca="1" si="118"/>
        <v>1.00041957</v>
      </c>
      <c r="G315" s="91">
        <f t="shared" ca="1" si="119"/>
        <v>1.1595056090060001</v>
      </c>
      <c r="H315" s="91">
        <f t="shared" ca="1" si="120"/>
        <v>1.15454904816693</v>
      </c>
      <c r="I315" s="14">
        <f t="shared" ca="1" si="121"/>
        <v>1.0042930699999999</v>
      </c>
      <c r="J315" s="13">
        <f t="shared" si="134"/>
        <v>2.69E-2</v>
      </c>
      <c r="K315" s="29">
        <f t="shared" si="122"/>
        <v>45321</v>
      </c>
      <c r="L315" s="2">
        <f t="shared" si="123"/>
        <v>10</v>
      </c>
      <c r="M315" s="17">
        <f t="shared" si="124"/>
        <v>10</v>
      </c>
      <c r="N315" s="12">
        <f t="shared" si="125"/>
        <v>1.00105391</v>
      </c>
      <c r="O315" s="12">
        <f t="shared" ca="1" si="126"/>
        <v>1.0053515049999999</v>
      </c>
      <c r="P315" s="17">
        <f t="shared" si="127"/>
        <v>0</v>
      </c>
      <c r="Q315" s="14">
        <f t="shared" ca="1" si="128"/>
        <v>5.1819577700000004</v>
      </c>
      <c r="R315" s="20">
        <f t="shared" si="132"/>
        <v>0</v>
      </c>
      <c r="S315" s="14">
        <f t="shared" si="129"/>
        <v>0</v>
      </c>
      <c r="T315" s="4" t="str">
        <f t="shared" si="130"/>
        <v>A+J=</v>
      </c>
      <c r="U315" s="29">
        <f t="shared" si="131"/>
        <v>45352</v>
      </c>
      <c r="V315" s="3"/>
      <c r="W315" s="3"/>
      <c r="X315" s="106">
        <f>[2]Plan1!$A385</f>
        <v>48299</v>
      </c>
      <c r="Y315" s="107" t="str">
        <f>[2]Plan1!$C385</f>
        <v>Paixão de Cristo</v>
      </c>
      <c r="Z315" s="94"/>
      <c r="AA315" s="1"/>
      <c r="AB315" s="3"/>
      <c r="AC315" s="3"/>
      <c r="AD315" s="3"/>
      <c r="AE315" s="3"/>
      <c r="AF315" s="3"/>
      <c r="AG315" s="11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</row>
    <row r="316" spans="1:154" x14ac:dyDescent="0.15">
      <c r="A316" s="88">
        <f t="shared" si="135"/>
        <v>45338</v>
      </c>
      <c r="B316" s="89">
        <f t="shared" ca="1" si="116"/>
        <v>974.01084293999997</v>
      </c>
      <c r="C316" s="14">
        <f t="shared" si="117"/>
        <v>968.31784284000003</v>
      </c>
      <c r="D316" s="62">
        <f t="shared" si="133"/>
        <v>45331</v>
      </c>
      <c r="E316" s="60">
        <f ca="1">IF(D316&lt;$B$1,VLOOKUP(D316,[1]DI!$A$4:$B$15000,2,FALSE),0)</f>
        <v>0.1115</v>
      </c>
      <c r="F316" s="14">
        <f t="shared" ca="1" si="118"/>
        <v>1.00041957</v>
      </c>
      <c r="G316" s="91">
        <f t="shared" ca="1" si="119"/>
        <v>1.15999210277437</v>
      </c>
      <c r="H316" s="91">
        <f t="shared" ca="1" si="120"/>
        <v>1.15454904816693</v>
      </c>
      <c r="I316" s="14">
        <f t="shared" ca="1" si="121"/>
        <v>1.0047144400000001</v>
      </c>
      <c r="J316" s="13">
        <f t="shared" si="134"/>
        <v>2.69E-2</v>
      </c>
      <c r="K316" s="29">
        <f t="shared" si="122"/>
        <v>45321</v>
      </c>
      <c r="L316" s="2">
        <f t="shared" si="123"/>
        <v>11</v>
      </c>
      <c r="M316" s="17">
        <f t="shared" si="124"/>
        <v>11</v>
      </c>
      <c r="N316" s="12">
        <f t="shared" si="125"/>
        <v>1.0011593620000001</v>
      </c>
      <c r="O316" s="12">
        <f t="shared" ca="1" si="126"/>
        <v>1.0058792679999999</v>
      </c>
      <c r="P316" s="17">
        <f t="shared" si="127"/>
        <v>0</v>
      </c>
      <c r="Q316" s="14">
        <f t="shared" ca="1" si="128"/>
        <v>5.6930000999999999</v>
      </c>
      <c r="R316" s="20">
        <f t="shared" si="132"/>
        <v>0</v>
      </c>
      <c r="S316" s="14">
        <f t="shared" si="129"/>
        <v>0</v>
      </c>
      <c r="T316" s="4" t="str">
        <f t="shared" si="130"/>
        <v>A+J=</v>
      </c>
      <c r="U316" s="29">
        <f t="shared" si="131"/>
        <v>45352</v>
      </c>
      <c r="V316" s="3"/>
      <c r="W316" s="3"/>
      <c r="X316" s="106">
        <f>[2]Plan1!$A386</f>
        <v>48325</v>
      </c>
      <c r="Y316" s="107" t="str">
        <f>[2]Plan1!$C386</f>
        <v>Tiradentes</v>
      </c>
      <c r="Z316" s="94"/>
      <c r="AA316" s="1"/>
      <c r="AB316" s="3"/>
      <c r="AC316" s="3"/>
      <c r="AD316" s="3"/>
      <c r="AE316" s="3"/>
      <c r="AF316" s="3"/>
      <c r="AG316" s="11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</row>
    <row r="317" spans="1:154" x14ac:dyDescent="0.15">
      <c r="A317" s="88">
        <f t="shared" si="135"/>
        <v>45341</v>
      </c>
      <c r="B317" s="89">
        <f t="shared" ca="1" si="116"/>
        <v>974.52215737000006</v>
      </c>
      <c r="C317" s="14">
        <f t="shared" si="117"/>
        <v>968.31784284000003</v>
      </c>
      <c r="D317" s="62">
        <f t="shared" si="133"/>
        <v>45336</v>
      </c>
      <c r="E317" s="60">
        <f ca="1">IF(D317&lt;$B$1,VLOOKUP(D317,[1]DI!$A$4:$B$15000,2,FALSE),0)</f>
        <v>0.1115</v>
      </c>
      <c r="F317" s="14">
        <f t="shared" ca="1" si="118"/>
        <v>1.00041957</v>
      </c>
      <c r="G317" s="91">
        <f t="shared" ca="1" si="119"/>
        <v>1.1604788006609299</v>
      </c>
      <c r="H317" s="91">
        <f t="shared" ca="1" si="120"/>
        <v>1.15454904816693</v>
      </c>
      <c r="I317" s="14">
        <f t="shared" ca="1" si="121"/>
        <v>1.0051359900000001</v>
      </c>
      <c r="J317" s="13">
        <f t="shared" si="134"/>
        <v>2.69E-2</v>
      </c>
      <c r="K317" s="29">
        <f t="shared" si="122"/>
        <v>45321</v>
      </c>
      <c r="L317" s="2">
        <f t="shared" si="123"/>
        <v>12</v>
      </c>
      <c r="M317" s="17">
        <f t="shared" si="124"/>
        <v>12</v>
      </c>
      <c r="N317" s="12">
        <f t="shared" si="125"/>
        <v>1.0012648260000001</v>
      </c>
      <c r="O317" s="12">
        <f t="shared" ca="1" si="126"/>
        <v>1.0064073120000001</v>
      </c>
      <c r="P317" s="17">
        <f t="shared" si="127"/>
        <v>0</v>
      </c>
      <c r="Q317" s="14">
        <f t="shared" ca="1" si="128"/>
        <v>6.2043145300000004</v>
      </c>
      <c r="R317" s="20">
        <f t="shared" si="132"/>
        <v>0</v>
      </c>
      <c r="S317" s="14">
        <f t="shared" si="129"/>
        <v>0</v>
      </c>
      <c r="T317" s="4" t="str">
        <f t="shared" si="130"/>
        <v>A+J=</v>
      </c>
      <c r="U317" s="29">
        <f t="shared" si="131"/>
        <v>45352</v>
      </c>
      <c r="V317" s="3"/>
      <c r="W317" s="3"/>
      <c r="X317" s="106">
        <f>[2]Plan1!$A387</f>
        <v>48335</v>
      </c>
      <c r="Y317" s="107" t="str">
        <f>[2]Plan1!$C387</f>
        <v>Dia do Trabalho</v>
      </c>
      <c r="Z317" s="94"/>
      <c r="AA317" s="1"/>
      <c r="AB317" s="3"/>
      <c r="AC317" s="3"/>
      <c r="AD317" s="3"/>
      <c r="AE317" s="3"/>
      <c r="AF317" s="3"/>
      <c r="AG317" s="11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</row>
    <row r="318" spans="1:154" x14ac:dyDescent="0.15">
      <c r="A318" s="88">
        <f t="shared" si="135"/>
        <v>45342</v>
      </c>
      <c r="B318" s="89">
        <f t="shared" ca="1" si="116"/>
        <v>975.03374293000002</v>
      </c>
      <c r="C318" s="14">
        <f t="shared" si="117"/>
        <v>968.31784284000003</v>
      </c>
      <c r="D318" s="62">
        <f t="shared" si="133"/>
        <v>45337</v>
      </c>
      <c r="E318" s="60">
        <f ca="1">IF(D318&lt;$B$1,VLOOKUP(D318,[1]DI!$A$4:$B$15000,2,FALSE),0)</f>
        <v>0.1115</v>
      </c>
      <c r="F318" s="14">
        <f t="shared" ca="1" si="118"/>
        <v>1.00041957</v>
      </c>
      <c r="G318" s="91">
        <f t="shared" ca="1" si="119"/>
        <v>1.1609657027513201</v>
      </c>
      <c r="H318" s="91">
        <f t="shared" ca="1" si="120"/>
        <v>1.15454904816693</v>
      </c>
      <c r="I318" s="14">
        <f t="shared" ca="1" si="121"/>
        <v>1.0055577200000001</v>
      </c>
      <c r="J318" s="13">
        <f t="shared" si="134"/>
        <v>2.69E-2</v>
      </c>
      <c r="K318" s="29">
        <f t="shared" si="122"/>
        <v>45321</v>
      </c>
      <c r="L318" s="2">
        <f t="shared" si="123"/>
        <v>13</v>
      </c>
      <c r="M318" s="17">
        <f t="shared" si="124"/>
        <v>13</v>
      </c>
      <c r="N318" s="12">
        <f t="shared" si="125"/>
        <v>1.0013703</v>
      </c>
      <c r="O318" s="12">
        <f t="shared" ca="1" si="126"/>
        <v>1.0069356359999999</v>
      </c>
      <c r="P318" s="17">
        <f t="shared" si="127"/>
        <v>0</v>
      </c>
      <c r="Q318" s="14">
        <f t="shared" ca="1" si="128"/>
        <v>6.7159000899999999</v>
      </c>
      <c r="R318" s="20">
        <f t="shared" si="132"/>
        <v>0</v>
      </c>
      <c r="S318" s="14">
        <f t="shared" si="129"/>
        <v>0</v>
      </c>
      <c r="T318" s="4" t="str">
        <f t="shared" si="130"/>
        <v>A+J=</v>
      </c>
      <c r="U318" s="29">
        <f t="shared" si="131"/>
        <v>45352</v>
      </c>
      <c r="V318" s="3"/>
      <c r="W318" s="3"/>
      <c r="X318" s="106">
        <f>[2]Plan1!$A388</f>
        <v>48361</v>
      </c>
      <c r="Y318" s="107" t="str">
        <f>[2]Plan1!$C388</f>
        <v>Corpus Christi</v>
      </c>
      <c r="Z318" s="94"/>
      <c r="AA318" s="1"/>
      <c r="AB318" s="3"/>
      <c r="AC318" s="3"/>
      <c r="AD318" s="3"/>
      <c r="AE318" s="3"/>
      <c r="AF318" s="3"/>
      <c r="AG318" s="11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</row>
    <row r="319" spans="1:154" x14ac:dyDescent="0.15">
      <c r="A319" s="88">
        <f t="shared" si="135"/>
        <v>45343</v>
      </c>
      <c r="B319" s="89">
        <f t="shared" ca="1" si="116"/>
        <v>975.54558993000001</v>
      </c>
      <c r="C319" s="14">
        <f t="shared" si="117"/>
        <v>968.31784284000003</v>
      </c>
      <c r="D319" s="62">
        <f t="shared" si="133"/>
        <v>45338</v>
      </c>
      <c r="E319" s="60">
        <f ca="1">IF(D319&lt;$B$1,VLOOKUP(D319,[1]DI!$A$4:$B$15000,2,FALSE),0)</f>
        <v>0.1115</v>
      </c>
      <c r="F319" s="14">
        <f t="shared" ca="1" si="118"/>
        <v>1.00041957</v>
      </c>
      <c r="G319" s="91">
        <f t="shared" ca="1" si="119"/>
        <v>1.16145280913122</v>
      </c>
      <c r="H319" s="91">
        <f t="shared" ca="1" si="120"/>
        <v>1.15454904816693</v>
      </c>
      <c r="I319" s="14">
        <f t="shared" ca="1" si="121"/>
        <v>1.00597962</v>
      </c>
      <c r="J319" s="13">
        <f t="shared" si="134"/>
        <v>2.69E-2</v>
      </c>
      <c r="K319" s="29">
        <f t="shared" si="122"/>
        <v>45321</v>
      </c>
      <c r="L319" s="2">
        <f t="shared" si="123"/>
        <v>14</v>
      </c>
      <c r="M319" s="17">
        <f t="shared" si="124"/>
        <v>14</v>
      </c>
      <c r="N319" s="12">
        <f t="shared" si="125"/>
        <v>1.001475785</v>
      </c>
      <c r="O319" s="12">
        <f t="shared" ca="1" si="126"/>
        <v>1.0074642300000001</v>
      </c>
      <c r="P319" s="17">
        <f t="shared" si="127"/>
        <v>0</v>
      </c>
      <c r="Q319" s="14">
        <f t="shared" ca="1" si="128"/>
        <v>7.2277470900000003</v>
      </c>
      <c r="R319" s="20">
        <f t="shared" si="132"/>
        <v>0</v>
      </c>
      <c r="S319" s="14">
        <f t="shared" si="129"/>
        <v>0</v>
      </c>
      <c r="T319" s="4" t="str">
        <f t="shared" si="130"/>
        <v>A+J=</v>
      </c>
      <c r="U319" s="29">
        <f t="shared" si="131"/>
        <v>45352</v>
      </c>
      <c r="V319" s="3"/>
      <c r="W319" s="3"/>
      <c r="X319" s="106">
        <f>[2]Plan1!$A389</f>
        <v>48464</v>
      </c>
      <c r="Y319" s="107" t="str">
        <f>[2]Plan1!$C389</f>
        <v>Independência do Brasil</v>
      </c>
      <c r="Z319" s="94"/>
      <c r="AA319" s="1"/>
      <c r="AB319" s="3"/>
      <c r="AC319" s="3"/>
      <c r="AD319" s="3"/>
      <c r="AE319" s="3"/>
      <c r="AF319" s="3"/>
      <c r="AG319" s="11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</row>
    <row r="320" spans="1:154" x14ac:dyDescent="0.15">
      <c r="A320" s="88">
        <f t="shared" si="135"/>
        <v>45344</v>
      </c>
      <c r="B320" s="89">
        <f t="shared" ca="1" si="116"/>
        <v>976.05770903000007</v>
      </c>
      <c r="C320" s="14">
        <f t="shared" si="117"/>
        <v>968.31784284000003</v>
      </c>
      <c r="D320" s="62">
        <f t="shared" si="133"/>
        <v>45341</v>
      </c>
      <c r="E320" s="60">
        <f ca="1">IF(D320&lt;$B$1,VLOOKUP(D320,[1]DI!$A$4:$B$15000,2,FALSE),0)</f>
        <v>0.1115</v>
      </c>
      <c r="F320" s="14">
        <f t="shared" ca="1" si="118"/>
        <v>1.00041957</v>
      </c>
      <c r="G320" s="91">
        <f t="shared" ca="1" si="119"/>
        <v>1.1619401198863499</v>
      </c>
      <c r="H320" s="91">
        <f t="shared" ca="1" si="120"/>
        <v>1.15454904816693</v>
      </c>
      <c r="I320" s="14">
        <f t="shared" ca="1" si="121"/>
        <v>1.0064017000000001</v>
      </c>
      <c r="J320" s="13">
        <f t="shared" si="134"/>
        <v>2.69E-2</v>
      </c>
      <c r="K320" s="29">
        <f t="shared" si="122"/>
        <v>45321</v>
      </c>
      <c r="L320" s="2">
        <f t="shared" si="123"/>
        <v>15</v>
      </c>
      <c r="M320" s="17">
        <f t="shared" si="124"/>
        <v>15</v>
      </c>
      <c r="N320" s="12">
        <f t="shared" si="125"/>
        <v>1.0015812820000001</v>
      </c>
      <c r="O320" s="12">
        <f t="shared" ca="1" si="126"/>
        <v>1.0079931049999999</v>
      </c>
      <c r="P320" s="17">
        <f t="shared" si="127"/>
        <v>0</v>
      </c>
      <c r="Q320" s="14">
        <f t="shared" ca="1" si="128"/>
        <v>7.7398661899999999</v>
      </c>
      <c r="R320" s="20">
        <f t="shared" si="132"/>
        <v>0</v>
      </c>
      <c r="S320" s="14">
        <f t="shared" si="129"/>
        <v>0</v>
      </c>
      <c r="T320" s="4" t="str">
        <f t="shared" si="130"/>
        <v>A+J=</v>
      </c>
      <c r="U320" s="29">
        <f t="shared" si="131"/>
        <v>45352</v>
      </c>
      <c r="V320" s="3"/>
      <c r="W320" s="3"/>
      <c r="X320" s="106">
        <f>[2]Plan1!$A390</f>
        <v>48499</v>
      </c>
      <c r="Y320" s="107" t="str">
        <f>[2]Plan1!$C390</f>
        <v>Nossa Sr.a Aparecida - Padroeira do Brasil</v>
      </c>
      <c r="Z320" s="94"/>
      <c r="AA320" s="1"/>
      <c r="AB320" s="3"/>
      <c r="AC320" s="3"/>
      <c r="AD320" s="3"/>
      <c r="AE320" s="3"/>
      <c r="AF320" s="3"/>
      <c r="AG320" s="11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</row>
    <row r="321" spans="1:154" x14ac:dyDescent="0.15">
      <c r="A321" s="88">
        <f t="shared" si="135"/>
        <v>45345</v>
      </c>
      <c r="B321" s="89">
        <f t="shared" ca="1" si="116"/>
        <v>976.57009054000002</v>
      </c>
      <c r="C321" s="14">
        <f t="shared" si="117"/>
        <v>968.31784284000003</v>
      </c>
      <c r="D321" s="62">
        <f t="shared" si="133"/>
        <v>45342</v>
      </c>
      <c r="E321" s="60">
        <f ca="1">IF(D321&lt;$B$1,VLOOKUP(D321,[1]DI!$A$4:$B$15000,2,FALSE),0)</f>
        <v>0.1115</v>
      </c>
      <c r="F321" s="14">
        <f t="shared" ca="1" si="118"/>
        <v>1.00041957</v>
      </c>
      <c r="G321" s="91">
        <f t="shared" ca="1" si="119"/>
        <v>1.1624276351024501</v>
      </c>
      <c r="H321" s="91">
        <f t="shared" ca="1" si="120"/>
        <v>1.15454904816693</v>
      </c>
      <c r="I321" s="14">
        <f t="shared" ca="1" si="121"/>
        <v>1.00682395</v>
      </c>
      <c r="J321" s="13">
        <f t="shared" si="134"/>
        <v>2.69E-2</v>
      </c>
      <c r="K321" s="29">
        <f t="shared" si="122"/>
        <v>45321</v>
      </c>
      <c r="L321" s="2">
        <f t="shared" si="123"/>
        <v>16</v>
      </c>
      <c r="M321" s="17">
        <f t="shared" si="124"/>
        <v>16</v>
      </c>
      <c r="N321" s="12">
        <f t="shared" si="125"/>
        <v>1.0016867899999999</v>
      </c>
      <c r="O321" s="12">
        <f t="shared" ca="1" si="126"/>
        <v>1.008522251</v>
      </c>
      <c r="P321" s="17">
        <f t="shared" si="127"/>
        <v>0</v>
      </c>
      <c r="Q321" s="14">
        <f t="shared" ca="1" si="128"/>
        <v>8.2522476999999999</v>
      </c>
      <c r="R321" s="20">
        <f t="shared" si="132"/>
        <v>0</v>
      </c>
      <c r="S321" s="14">
        <f t="shared" si="129"/>
        <v>0</v>
      </c>
      <c r="T321" s="4" t="str">
        <f t="shared" si="130"/>
        <v>A+J=</v>
      </c>
      <c r="U321" s="29">
        <f t="shared" si="131"/>
        <v>45352</v>
      </c>
      <c r="V321" s="3"/>
      <c r="W321" s="3"/>
      <c r="X321" s="106">
        <f>[2]Plan1!$A391</f>
        <v>48520</v>
      </c>
      <c r="Y321" s="107" t="str">
        <f>[2]Plan1!$C391</f>
        <v>Finados</v>
      </c>
      <c r="Z321" s="94"/>
      <c r="AA321" s="1"/>
      <c r="AB321" s="3"/>
      <c r="AC321" s="3"/>
      <c r="AD321" s="3"/>
      <c r="AE321" s="3"/>
      <c r="AF321" s="3"/>
      <c r="AG321" s="11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</row>
    <row r="322" spans="1:154" x14ac:dyDescent="0.15">
      <c r="A322" s="88">
        <f t="shared" si="135"/>
        <v>45348</v>
      </c>
      <c r="B322" s="89">
        <f t="shared" ca="1" si="116"/>
        <v>977.08274220999999</v>
      </c>
      <c r="C322" s="14">
        <f t="shared" si="117"/>
        <v>968.31784284000003</v>
      </c>
      <c r="D322" s="62">
        <f t="shared" si="133"/>
        <v>45343</v>
      </c>
      <c r="E322" s="60">
        <f ca="1">IF(D322&lt;$B$1,VLOOKUP(D322,[1]DI!$A$4:$B$15000,2,FALSE),0)</f>
        <v>0.1115</v>
      </c>
      <c r="F322" s="14">
        <f t="shared" ca="1" si="118"/>
        <v>1.00041957</v>
      </c>
      <c r="G322" s="91">
        <f t="shared" ca="1" si="119"/>
        <v>1.1629153548653099</v>
      </c>
      <c r="H322" s="91">
        <f t="shared" ca="1" si="120"/>
        <v>1.15454904816693</v>
      </c>
      <c r="I322" s="14">
        <f t="shared" ca="1" si="121"/>
        <v>1.00724638</v>
      </c>
      <c r="J322" s="13">
        <f t="shared" si="134"/>
        <v>2.69E-2</v>
      </c>
      <c r="K322" s="29">
        <f t="shared" si="122"/>
        <v>45321</v>
      </c>
      <c r="L322" s="2">
        <f t="shared" si="123"/>
        <v>17</v>
      </c>
      <c r="M322" s="17">
        <f t="shared" si="124"/>
        <v>17</v>
      </c>
      <c r="N322" s="12">
        <f t="shared" si="125"/>
        <v>1.001792308</v>
      </c>
      <c r="O322" s="12">
        <f t="shared" ca="1" si="126"/>
        <v>1.0090516759999999</v>
      </c>
      <c r="P322" s="17">
        <f t="shared" si="127"/>
        <v>0</v>
      </c>
      <c r="Q322" s="14">
        <f t="shared" ca="1" si="128"/>
        <v>8.7648993700000002</v>
      </c>
      <c r="R322" s="20">
        <f t="shared" si="132"/>
        <v>0</v>
      </c>
      <c r="S322" s="14">
        <f t="shared" si="129"/>
        <v>0</v>
      </c>
      <c r="T322" s="4" t="str">
        <f t="shared" si="130"/>
        <v>A+J=</v>
      </c>
      <c r="U322" s="29">
        <f t="shared" si="131"/>
        <v>45352</v>
      </c>
      <c r="V322" s="3"/>
      <c r="W322" s="3"/>
      <c r="X322" s="106">
        <f>[2]Plan1!$A392</f>
        <v>48533</v>
      </c>
      <c r="Y322" s="107" t="str">
        <f>[2]Plan1!$C392</f>
        <v>Proclamação da República</v>
      </c>
      <c r="Z322" s="94"/>
      <c r="AA322" s="1"/>
      <c r="AB322" s="3"/>
      <c r="AC322" s="3"/>
      <c r="AD322" s="3"/>
      <c r="AE322" s="3"/>
      <c r="AF322" s="3"/>
      <c r="AG322" s="11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</row>
    <row r="323" spans="1:154" x14ac:dyDescent="0.15">
      <c r="A323" s="88">
        <f t="shared" si="135"/>
        <v>45349</v>
      </c>
      <c r="B323" s="89">
        <f t="shared" ca="1" si="116"/>
        <v>977.59567664000008</v>
      </c>
      <c r="C323" s="14">
        <f t="shared" si="117"/>
        <v>968.31784284000003</v>
      </c>
      <c r="D323" s="62">
        <f t="shared" si="133"/>
        <v>45344</v>
      </c>
      <c r="E323" s="60">
        <f ca="1">IF(D323&lt;$B$1,VLOOKUP(D323,[1]DI!$A$4:$B$15000,2,FALSE),0)</f>
        <v>0.1115</v>
      </c>
      <c r="F323" s="14">
        <f t="shared" ca="1" si="118"/>
        <v>1.00041957</v>
      </c>
      <c r="G323" s="91">
        <f t="shared" ca="1" si="119"/>
        <v>1.16340327926075</v>
      </c>
      <c r="H323" s="91">
        <f t="shared" ca="1" si="120"/>
        <v>1.15454904816693</v>
      </c>
      <c r="I323" s="14">
        <f t="shared" ca="1" si="121"/>
        <v>1.0076689999999999</v>
      </c>
      <c r="J323" s="13">
        <f t="shared" si="134"/>
        <v>2.69E-2</v>
      </c>
      <c r="K323" s="29">
        <f t="shared" si="122"/>
        <v>45321</v>
      </c>
      <c r="L323" s="2">
        <f t="shared" si="123"/>
        <v>18</v>
      </c>
      <c r="M323" s="17">
        <f t="shared" si="124"/>
        <v>18</v>
      </c>
      <c r="N323" s="12">
        <f t="shared" si="125"/>
        <v>1.0018978380000001</v>
      </c>
      <c r="O323" s="12">
        <f t="shared" ca="1" si="126"/>
        <v>1.0095813929999999</v>
      </c>
      <c r="P323" s="17">
        <f t="shared" si="127"/>
        <v>0</v>
      </c>
      <c r="Q323" s="14">
        <f t="shared" ca="1" si="128"/>
        <v>9.2778337999999998</v>
      </c>
      <c r="R323" s="20">
        <f t="shared" si="132"/>
        <v>0</v>
      </c>
      <c r="S323" s="14">
        <f t="shared" si="129"/>
        <v>0</v>
      </c>
      <c r="T323" s="4" t="str">
        <f t="shared" si="130"/>
        <v>A+J=</v>
      </c>
      <c r="U323" s="29">
        <f t="shared" si="131"/>
        <v>45352</v>
      </c>
      <c r="V323" s="3"/>
      <c r="W323" s="3"/>
      <c r="X323" s="106">
        <f>[2]Plan1!$A393</f>
        <v>48538</v>
      </c>
      <c r="Y323" s="107" t="str">
        <f>[2]Plan1!$C393</f>
        <v>Dia Nacional de Zumbi e da Consciência Negra</v>
      </c>
      <c r="Z323" s="94"/>
      <c r="AA323" s="1"/>
      <c r="AB323" s="3"/>
      <c r="AC323" s="3"/>
      <c r="AD323" s="3"/>
      <c r="AE323" s="3"/>
      <c r="AF323" s="3"/>
      <c r="AG323" s="11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</row>
    <row r="324" spans="1:154" x14ac:dyDescent="0.15">
      <c r="A324" s="88">
        <f t="shared" si="135"/>
        <v>45350</v>
      </c>
      <c r="B324" s="89">
        <f t="shared" ca="1" si="116"/>
        <v>978.10886282000001</v>
      </c>
      <c r="C324" s="14">
        <f t="shared" si="117"/>
        <v>968.31784284000003</v>
      </c>
      <c r="D324" s="62">
        <f t="shared" si="133"/>
        <v>45345</v>
      </c>
      <c r="E324" s="60">
        <f ca="1">IF(D324&lt;$B$1,VLOOKUP(D324,[1]DI!$A$4:$B$15000,2,FALSE),0)</f>
        <v>0.1115</v>
      </c>
      <c r="F324" s="14">
        <f t="shared" ca="1" si="118"/>
        <v>1.00041957</v>
      </c>
      <c r="G324" s="91">
        <f t="shared" ca="1" si="119"/>
        <v>1.1638914083746299</v>
      </c>
      <c r="H324" s="91">
        <f t="shared" ca="1" si="120"/>
        <v>1.15454904816693</v>
      </c>
      <c r="I324" s="14">
        <f t="shared" ca="1" si="121"/>
        <v>1.00809178</v>
      </c>
      <c r="J324" s="13">
        <f t="shared" si="134"/>
        <v>2.69E-2</v>
      </c>
      <c r="K324" s="29">
        <f t="shared" si="122"/>
        <v>45321</v>
      </c>
      <c r="L324" s="2">
        <f t="shared" si="123"/>
        <v>19</v>
      </c>
      <c r="M324" s="17">
        <f t="shared" si="124"/>
        <v>19</v>
      </c>
      <c r="N324" s="12">
        <f t="shared" si="125"/>
        <v>1.002003379</v>
      </c>
      <c r="O324" s="12">
        <f t="shared" ca="1" si="126"/>
        <v>1.01011137</v>
      </c>
      <c r="P324" s="17">
        <f t="shared" si="127"/>
        <v>0</v>
      </c>
      <c r="Q324" s="14">
        <f t="shared" ca="1" si="128"/>
        <v>9.7910199799999997</v>
      </c>
      <c r="R324" s="20">
        <f t="shared" si="132"/>
        <v>0</v>
      </c>
      <c r="S324" s="14">
        <f t="shared" si="129"/>
        <v>0</v>
      </c>
      <c r="T324" s="4" t="str">
        <f t="shared" si="130"/>
        <v>A+J=</v>
      </c>
      <c r="U324" s="29">
        <f t="shared" si="131"/>
        <v>45352</v>
      </c>
      <c r="V324" s="3"/>
      <c r="W324" s="3"/>
      <c r="X324" s="106">
        <f>[2]Plan1!$A394</f>
        <v>48573</v>
      </c>
      <c r="Y324" s="107" t="str">
        <f>[2]Plan1!$C394</f>
        <v>Natal</v>
      </c>
      <c r="Z324" s="94"/>
      <c r="AA324" s="1"/>
      <c r="AB324" s="3"/>
      <c r="AC324" s="3"/>
      <c r="AD324" s="3"/>
      <c r="AE324" s="3"/>
      <c r="AF324" s="3"/>
      <c r="AG324" s="11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</row>
    <row r="325" spans="1:154" x14ac:dyDescent="0.15">
      <c r="A325" s="88">
        <f t="shared" si="135"/>
        <v>45351</v>
      </c>
      <c r="B325" s="89">
        <f t="shared" ca="1" si="116"/>
        <v>978.62233078999998</v>
      </c>
      <c r="C325" s="14">
        <f t="shared" si="117"/>
        <v>968.31784284000003</v>
      </c>
      <c r="D325" s="62">
        <f t="shared" si="133"/>
        <v>45348</v>
      </c>
      <c r="E325" s="60">
        <f ca="1">IF(D325&lt;$B$1,VLOOKUP(D325,[1]DI!$A$4:$B$15000,2,FALSE),0)</f>
        <v>0.1115</v>
      </c>
      <c r="F325" s="14">
        <f t="shared" ca="1" si="118"/>
        <v>1.00041957</v>
      </c>
      <c r="G325" s="91">
        <f t="shared" ca="1" si="119"/>
        <v>1.1643797422928399</v>
      </c>
      <c r="H325" s="91">
        <f t="shared" ca="1" si="120"/>
        <v>1.15454904816693</v>
      </c>
      <c r="I325" s="14">
        <f t="shared" ca="1" si="121"/>
        <v>1.00851475</v>
      </c>
      <c r="J325" s="13">
        <f t="shared" si="134"/>
        <v>2.69E-2</v>
      </c>
      <c r="K325" s="29">
        <f t="shared" si="122"/>
        <v>45321</v>
      </c>
      <c r="L325" s="2">
        <f t="shared" si="123"/>
        <v>20</v>
      </c>
      <c r="M325" s="17">
        <f t="shared" si="124"/>
        <v>20</v>
      </c>
      <c r="N325" s="12">
        <f t="shared" si="125"/>
        <v>1.002108931</v>
      </c>
      <c r="O325" s="12">
        <f t="shared" ca="1" si="126"/>
        <v>1.0106416380000001</v>
      </c>
      <c r="P325" s="17">
        <f t="shared" si="127"/>
        <v>0</v>
      </c>
      <c r="Q325" s="14">
        <f t="shared" ca="1" si="128"/>
        <v>10.30448795</v>
      </c>
      <c r="R325" s="20">
        <f t="shared" si="132"/>
        <v>0</v>
      </c>
      <c r="S325" s="14">
        <f t="shared" si="129"/>
        <v>0</v>
      </c>
      <c r="T325" s="4" t="str">
        <f t="shared" si="130"/>
        <v>A+J=</v>
      </c>
      <c r="U325" s="29">
        <f t="shared" si="131"/>
        <v>45352</v>
      </c>
      <c r="V325" s="3"/>
      <c r="W325" s="3"/>
      <c r="X325" s="106">
        <f>[2]Plan1!$A395</f>
        <v>48580</v>
      </c>
      <c r="Y325" s="107" t="str">
        <f>[2]Plan1!$C395</f>
        <v>Confraternização Universal</v>
      </c>
      <c r="Z325" s="94"/>
      <c r="AA325" s="1"/>
      <c r="AB325" s="3"/>
      <c r="AC325" s="3"/>
      <c r="AD325" s="3"/>
      <c r="AE325" s="3"/>
      <c r="AF325" s="3"/>
      <c r="AG325" s="11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</row>
    <row r="326" spans="1:154" x14ac:dyDescent="0.15">
      <c r="A326" s="88">
        <f t="shared" si="135"/>
        <v>45352</v>
      </c>
      <c r="B326" s="89">
        <f t="shared" ref="B326:B389" ca="1" si="136">IF(A326&lt;=TODAY(),C326+Q326,IF(AND(A326&gt;TODAY(),A326&lt;=$B$1),IF(VLOOKUP(TODAY(),$A$10:$E$5000,4,FALSE)=0,"n.d",C326+Q326),"n.d"))</f>
        <v>979.13606214000004</v>
      </c>
      <c r="C326" s="14">
        <f t="shared" ref="C326:C389" si="137">(C325-S325)</f>
        <v>968.31784284000003</v>
      </c>
      <c r="D326" s="62">
        <f t="shared" si="133"/>
        <v>45349</v>
      </c>
      <c r="E326" s="60">
        <f ca="1">IF(D326&lt;$B$1,VLOOKUP(D326,[1]DI!$A$4:$B$15000,2,FALSE),0)</f>
        <v>0.1115</v>
      </c>
      <c r="F326" s="14">
        <f t="shared" ref="F326:F389" ca="1" si="138">ROUND(1+ROUND(((1+E326)^(1/252))-1,8),16)</f>
        <v>1.00041957</v>
      </c>
      <c r="G326" s="91">
        <f t="shared" ref="G326:G389" ca="1" si="139">ROUND(F325*G325,16)</f>
        <v>1.16486828110131</v>
      </c>
      <c r="H326" s="91">
        <f t="shared" ref="H326:H389" ca="1" si="140">IF(P325&gt;0,G325,H325)</f>
        <v>1.15454904816693</v>
      </c>
      <c r="I326" s="14">
        <f t="shared" ref="I326:I389" ca="1" si="141">ROUND(G326/H326,8)</f>
        <v>1.0089378899999999</v>
      </c>
      <c r="J326" s="13">
        <f t="shared" si="134"/>
        <v>2.69E-2</v>
      </c>
      <c r="K326" s="29">
        <f t="shared" ref="K326:K389" si="142">IF(P325&gt;0,VLOOKUP(P325,X$12:AH$150,2),K325)</f>
        <v>45321</v>
      </c>
      <c r="L326" s="2">
        <f t="shared" ref="L326:L389" si="143">IF(A326&gt;K326,IF(NETWORKDAYS(K326,A326,$X$160:$X$544)-1=0,1,NETWORKDAYS(K326,A326,$X$160:$X$544)-1),0)</f>
        <v>21</v>
      </c>
      <c r="M326" s="17">
        <f t="shared" ref="M326:M389" si="144">IF(AND(L326=1,L325=1),1,IF(L326&gt;0,IF(L326=L325,L326+1,L326),0))</f>
        <v>21</v>
      </c>
      <c r="N326" s="12">
        <f t="shared" ref="N326:N389" si="145">ROUND((J326+1)^(M326/252),9)</f>
        <v>1.002214495</v>
      </c>
      <c r="O326" s="12">
        <f t="shared" ref="O326:O389" ca="1" si="146">ROUND(I326*N326,9)</f>
        <v>1.011172178</v>
      </c>
      <c r="P326" s="17">
        <f t="shared" ref="P326:P389" si="147">IF(VLOOKUP(A326,Y$12:AF$150,8)=VLOOKUP(A325,Y$12:AF$150,8),0,VLOOKUP(A326,Y$12:AF$150,8))</f>
        <v>15</v>
      </c>
      <c r="Q326" s="14">
        <f t="shared" ref="Q326:Q389" ca="1" si="148">TRUNC(((O326-1)*C326),8)</f>
        <v>10.818219300000001</v>
      </c>
      <c r="R326" s="20">
        <f t="shared" si="132"/>
        <v>1.6032999999999999E-2</v>
      </c>
      <c r="S326" s="14">
        <f t="shared" ref="S326:S389" si="149">IF(R326&gt;0,TRUNC(R326*C326,8),0)</f>
        <v>15.52503997</v>
      </c>
      <c r="T326" s="4" t="str">
        <f t="shared" ref="T326:T389" si="150">IF(P325&gt;0,VLOOKUP(P325,X$12:AH$150,10),T325)</f>
        <v>A+J=</v>
      </c>
      <c r="U326" s="29">
        <f t="shared" ref="U326:U389" si="151">IF(P325&gt;0,VLOOKUP(P325,X$12:AH$150,11),U325)</f>
        <v>45352</v>
      </c>
      <c r="V326" s="3"/>
      <c r="W326" s="3"/>
      <c r="X326" s="106">
        <f>[2]Plan1!$A396</f>
        <v>48638</v>
      </c>
      <c r="Y326" s="107" t="str">
        <f>[2]Plan1!$C396</f>
        <v>Carnaval</v>
      </c>
      <c r="Z326" s="94"/>
      <c r="AA326" s="1"/>
      <c r="AB326" s="3"/>
      <c r="AC326" s="3"/>
      <c r="AD326" s="3"/>
      <c r="AE326" s="3"/>
      <c r="AF326" s="3"/>
      <c r="AG326" s="11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</row>
    <row r="327" spans="1:154" x14ac:dyDescent="0.15">
      <c r="A327" s="88">
        <f t="shared" si="135"/>
        <v>45355</v>
      </c>
      <c r="B327" s="89">
        <f t="shared" ca="1" si="136"/>
        <v>953.29297621000001</v>
      </c>
      <c r="C327" s="14">
        <f t="shared" si="137"/>
        <v>952.79280287000006</v>
      </c>
      <c r="D327" s="62">
        <f t="shared" si="133"/>
        <v>45350</v>
      </c>
      <c r="E327" s="60">
        <f ca="1">IF(D327&lt;$B$1,VLOOKUP(D327,[1]DI!$A$4:$B$15000,2,FALSE),0)</f>
        <v>0.1115</v>
      </c>
      <c r="F327" s="14">
        <f t="shared" ca="1" si="138"/>
        <v>1.00041957</v>
      </c>
      <c r="G327" s="91">
        <f t="shared" ca="1" si="139"/>
        <v>1.1653570248860099</v>
      </c>
      <c r="H327" s="91">
        <f t="shared" ca="1" si="140"/>
        <v>1.16486828110131</v>
      </c>
      <c r="I327" s="14">
        <f t="shared" ca="1" si="141"/>
        <v>1.00041957</v>
      </c>
      <c r="J327" s="13">
        <f t="shared" si="134"/>
        <v>2.69E-2</v>
      </c>
      <c r="K327" s="29">
        <f t="shared" si="142"/>
        <v>45352</v>
      </c>
      <c r="L327" s="2">
        <f t="shared" si="143"/>
        <v>1</v>
      </c>
      <c r="M327" s="17">
        <f t="shared" si="144"/>
        <v>1</v>
      </c>
      <c r="N327" s="12">
        <f t="shared" si="145"/>
        <v>1.000105341</v>
      </c>
      <c r="O327" s="12">
        <f t="shared" ca="1" si="146"/>
        <v>1.0005249549999999</v>
      </c>
      <c r="P327" s="17">
        <f t="shared" si="147"/>
        <v>0</v>
      </c>
      <c r="Q327" s="14">
        <f t="shared" ca="1" si="148"/>
        <v>0.50017334000000002</v>
      </c>
      <c r="R327" s="20">
        <f t="shared" si="132"/>
        <v>0</v>
      </c>
      <c r="S327" s="14">
        <f t="shared" si="149"/>
        <v>0</v>
      </c>
      <c r="T327" s="4" t="str">
        <f t="shared" si="150"/>
        <v>A+J=</v>
      </c>
      <c r="U327" s="29">
        <f t="shared" si="151"/>
        <v>45383</v>
      </c>
      <c r="V327" s="3"/>
      <c r="W327" s="3"/>
      <c r="X327" s="106">
        <f>[2]Plan1!$A397</f>
        <v>48639</v>
      </c>
      <c r="Y327" s="107" t="str">
        <f>[2]Plan1!$C397</f>
        <v>Carnaval</v>
      </c>
      <c r="Z327" s="94"/>
      <c r="AA327" s="1"/>
      <c r="AB327" s="3"/>
      <c r="AC327" s="3"/>
      <c r="AD327" s="3"/>
      <c r="AE327" s="3"/>
      <c r="AF327" s="3"/>
      <c r="AG327" s="11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</row>
    <row r="328" spans="1:154" x14ac:dyDescent="0.15">
      <c r="A328" s="88">
        <f t="shared" si="135"/>
        <v>45356</v>
      </c>
      <c r="B328" s="89">
        <f t="shared" ca="1" si="136"/>
        <v>953.79341634000002</v>
      </c>
      <c r="C328" s="14">
        <f t="shared" si="137"/>
        <v>952.79280287000006</v>
      </c>
      <c r="D328" s="62">
        <f t="shared" si="133"/>
        <v>45351</v>
      </c>
      <c r="E328" s="60">
        <f ca="1">IF(D328&lt;$B$1,VLOOKUP(D328,[1]DI!$A$4:$B$15000,2,FALSE),0)</f>
        <v>0.1115</v>
      </c>
      <c r="F328" s="14">
        <f t="shared" ca="1" si="138"/>
        <v>1.00041957</v>
      </c>
      <c r="G328" s="91">
        <f t="shared" ca="1" si="139"/>
        <v>1.1658459737329401</v>
      </c>
      <c r="H328" s="91">
        <f t="shared" ca="1" si="140"/>
        <v>1.16486828110131</v>
      </c>
      <c r="I328" s="14">
        <f t="shared" ca="1" si="141"/>
        <v>1.0008393200000001</v>
      </c>
      <c r="J328" s="13">
        <f t="shared" si="134"/>
        <v>2.69E-2</v>
      </c>
      <c r="K328" s="29">
        <f t="shared" si="142"/>
        <v>45352</v>
      </c>
      <c r="L328" s="2">
        <f t="shared" si="143"/>
        <v>2</v>
      </c>
      <c r="M328" s="17">
        <f t="shared" si="144"/>
        <v>2</v>
      </c>
      <c r="N328" s="12">
        <f t="shared" si="145"/>
        <v>1.0002106930000001</v>
      </c>
      <c r="O328" s="12">
        <f t="shared" ca="1" si="146"/>
        <v>1.00105019</v>
      </c>
      <c r="P328" s="17">
        <f t="shared" si="147"/>
        <v>0</v>
      </c>
      <c r="Q328" s="14">
        <f t="shared" ca="1" si="148"/>
        <v>1.00061347</v>
      </c>
      <c r="R328" s="20">
        <f t="shared" si="132"/>
        <v>0</v>
      </c>
      <c r="S328" s="14">
        <f t="shared" si="149"/>
        <v>0</v>
      </c>
      <c r="T328" s="4" t="str">
        <f t="shared" si="150"/>
        <v>A+J=</v>
      </c>
      <c r="U328" s="29">
        <f t="shared" si="151"/>
        <v>45383</v>
      </c>
      <c r="V328" s="3"/>
      <c r="W328" s="3"/>
      <c r="X328" s="106">
        <f>[2]Plan1!$A398</f>
        <v>48684</v>
      </c>
      <c r="Y328" s="107" t="str">
        <f>[2]Plan1!$C398</f>
        <v>Paixão de Cristo</v>
      </c>
      <c r="Z328" s="94"/>
      <c r="AA328" s="1"/>
      <c r="AB328" s="3"/>
      <c r="AC328" s="3"/>
      <c r="AD328" s="3"/>
      <c r="AE328" s="3"/>
      <c r="AF328" s="3"/>
      <c r="AG328" s="11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</row>
    <row r="329" spans="1:154" x14ac:dyDescent="0.15">
      <c r="A329" s="88">
        <f t="shared" si="135"/>
        <v>45357</v>
      </c>
      <c r="B329" s="89">
        <f t="shared" ca="1" si="136"/>
        <v>954.29411372000004</v>
      </c>
      <c r="C329" s="14">
        <f t="shared" si="137"/>
        <v>952.79280287000006</v>
      </c>
      <c r="D329" s="62">
        <f t="shared" si="133"/>
        <v>45352</v>
      </c>
      <c r="E329" s="60">
        <f ca="1">IF(D329&lt;$B$1,VLOOKUP(D329,[1]DI!$A$4:$B$15000,2,FALSE),0)</f>
        <v>0.1115</v>
      </c>
      <c r="F329" s="14">
        <f t="shared" ca="1" si="138"/>
        <v>1.00041957</v>
      </c>
      <c r="G329" s="91">
        <f t="shared" ca="1" si="139"/>
        <v>1.16633512772814</v>
      </c>
      <c r="H329" s="91">
        <f t="shared" ca="1" si="140"/>
        <v>1.16486828110131</v>
      </c>
      <c r="I329" s="14">
        <f t="shared" ca="1" si="141"/>
        <v>1.00125924</v>
      </c>
      <c r="J329" s="13">
        <f t="shared" si="134"/>
        <v>2.69E-2</v>
      </c>
      <c r="K329" s="29">
        <f t="shared" si="142"/>
        <v>45352</v>
      </c>
      <c r="L329" s="2">
        <f t="shared" si="143"/>
        <v>3</v>
      </c>
      <c r="M329" s="17">
        <f t="shared" si="144"/>
        <v>3</v>
      </c>
      <c r="N329" s="12">
        <f t="shared" si="145"/>
        <v>1.000316057</v>
      </c>
      <c r="O329" s="12">
        <f t="shared" ca="1" si="146"/>
        <v>1.0015756950000001</v>
      </c>
      <c r="P329" s="17">
        <f t="shared" si="147"/>
        <v>0</v>
      </c>
      <c r="Q329" s="14">
        <f t="shared" ca="1" si="148"/>
        <v>1.5013108500000001</v>
      </c>
      <c r="R329" s="20">
        <f t="shared" si="132"/>
        <v>0</v>
      </c>
      <c r="S329" s="14">
        <f t="shared" si="149"/>
        <v>0</v>
      </c>
      <c r="T329" s="4" t="str">
        <f t="shared" si="150"/>
        <v>A+J=</v>
      </c>
      <c r="U329" s="29">
        <f t="shared" si="151"/>
        <v>45383</v>
      </c>
      <c r="V329" s="3"/>
      <c r="W329" s="3"/>
      <c r="X329" s="106">
        <f>[2]Plan1!$A399</f>
        <v>48690</v>
      </c>
      <c r="Y329" s="107" t="str">
        <f>[2]Plan1!$C399</f>
        <v>Tiradentes</v>
      </c>
      <c r="Z329" s="94"/>
      <c r="AA329" s="1"/>
      <c r="AB329" s="3"/>
      <c r="AC329" s="3"/>
      <c r="AD329" s="3"/>
      <c r="AE329" s="3"/>
      <c r="AF329" s="3"/>
      <c r="AG329" s="11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</row>
    <row r="330" spans="1:154" x14ac:dyDescent="0.15">
      <c r="A330" s="88">
        <f t="shared" si="135"/>
        <v>45358</v>
      </c>
      <c r="B330" s="89">
        <f t="shared" ca="1" si="136"/>
        <v>954.79507693000005</v>
      </c>
      <c r="C330" s="14">
        <f t="shared" si="137"/>
        <v>952.79280287000006</v>
      </c>
      <c r="D330" s="62">
        <f t="shared" si="133"/>
        <v>45355</v>
      </c>
      <c r="E330" s="60">
        <f ca="1">IF(D330&lt;$B$1,VLOOKUP(D330,[1]DI!$A$4:$B$15000,2,FALSE),0)</f>
        <v>0.1115</v>
      </c>
      <c r="F330" s="14">
        <f t="shared" ca="1" si="138"/>
        <v>1.00041957</v>
      </c>
      <c r="G330" s="91">
        <f t="shared" ca="1" si="139"/>
        <v>1.16682448695768</v>
      </c>
      <c r="H330" s="91">
        <f t="shared" ca="1" si="140"/>
        <v>1.16486828110131</v>
      </c>
      <c r="I330" s="14">
        <f t="shared" ca="1" si="141"/>
        <v>1.0016793399999999</v>
      </c>
      <c r="J330" s="13">
        <f t="shared" si="134"/>
        <v>2.69E-2</v>
      </c>
      <c r="K330" s="29">
        <f t="shared" si="142"/>
        <v>45352</v>
      </c>
      <c r="L330" s="2">
        <f t="shared" si="143"/>
        <v>4</v>
      </c>
      <c r="M330" s="17">
        <f t="shared" si="144"/>
        <v>4</v>
      </c>
      <c r="N330" s="12">
        <f t="shared" si="145"/>
        <v>1.0004214309999999</v>
      </c>
      <c r="O330" s="12">
        <f t="shared" ca="1" si="146"/>
        <v>1.002101479</v>
      </c>
      <c r="P330" s="17">
        <f t="shared" si="147"/>
        <v>0</v>
      </c>
      <c r="Q330" s="14">
        <f t="shared" ca="1" si="148"/>
        <v>2.00227406</v>
      </c>
      <c r="R330" s="20">
        <f t="shared" si="132"/>
        <v>0</v>
      </c>
      <c r="S330" s="14">
        <f t="shared" si="149"/>
        <v>0</v>
      </c>
      <c r="T330" s="4" t="str">
        <f t="shared" si="150"/>
        <v>A+J=</v>
      </c>
      <c r="U330" s="29">
        <f t="shared" si="151"/>
        <v>45383</v>
      </c>
      <c r="V330" s="3"/>
      <c r="W330" s="3"/>
      <c r="X330" s="106">
        <f>[2]Plan1!$A400</f>
        <v>48700</v>
      </c>
      <c r="Y330" s="107" t="str">
        <f>[2]Plan1!$C400</f>
        <v>Dia do Trabalho</v>
      </c>
      <c r="Z330" s="94"/>
      <c r="AA330" s="1"/>
      <c r="AB330" s="3"/>
      <c r="AC330" s="3"/>
      <c r="AD330" s="3"/>
      <c r="AE330" s="3"/>
      <c r="AF330" s="3"/>
      <c r="AG330" s="11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</row>
    <row r="331" spans="1:154" x14ac:dyDescent="0.15">
      <c r="A331" s="88">
        <f t="shared" si="135"/>
        <v>45359</v>
      </c>
      <c r="B331" s="89">
        <f t="shared" ca="1" si="136"/>
        <v>955.29629644000011</v>
      </c>
      <c r="C331" s="14">
        <f t="shared" si="137"/>
        <v>952.79280287000006</v>
      </c>
      <c r="D331" s="62">
        <f t="shared" si="133"/>
        <v>45356</v>
      </c>
      <c r="E331" s="60">
        <f ca="1">IF(D331&lt;$B$1,VLOOKUP(D331,[1]DI!$A$4:$B$15000,2,FALSE),0)</f>
        <v>0.1115</v>
      </c>
      <c r="F331" s="14">
        <f t="shared" ca="1" si="138"/>
        <v>1.00041957</v>
      </c>
      <c r="G331" s="91">
        <f t="shared" ca="1" si="139"/>
        <v>1.1673140515076701</v>
      </c>
      <c r="H331" s="91">
        <f t="shared" ca="1" si="140"/>
        <v>1.16486828110131</v>
      </c>
      <c r="I331" s="14">
        <f t="shared" ca="1" si="141"/>
        <v>1.0020996099999999</v>
      </c>
      <c r="J331" s="13">
        <f t="shared" si="134"/>
        <v>2.69E-2</v>
      </c>
      <c r="K331" s="29">
        <f t="shared" si="142"/>
        <v>45352</v>
      </c>
      <c r="L331" s="2">
        <f t="shared" si="143"/>
        <v>5</v>
      </c>
      <c r="M331" s="17">
        <f t="shared" si="144"/>
        <v>5</v>
      </c>
      <c r="N331" s="12">
        <f t="shared" si="145"/>
        <v>1.000526816</v>
      </c>
      <c r="O331" s="12">
        <f t="shared" ca="1" si="146"/>
        <v>1.002627532</v>
      </c>
      <c r="P331" s="17">
        <f t="shared" si="147"/>
        <v>0</v>
      </c>
      <c r="Q331" s="14">
        <f t="shared" ca="1" si="148"/>
        <v>2.5034935699999998</v>
      </c>
      <c r="R331" s="20">
        <f t="shared" si="132"/>
        <v>0</v>
      </c>
      <c r="S331" s="14">
        <f t="shared" si="149"/>
        <v>0</v>
      </c>
      <c r="T331" s="4" t="str">
        <f t="shared" si="150"/>
        <v>A+J=</v>
      </c>
      <c r="U331" s="29">
        <f t="shared" si="151"/>
        <v>45383</v>
      </c>
      <c r="V331" s="3"/>
      <c r="W331" s="3"/>
      <c r="X331" s="106">
        <f>[2]Plan1!$A401</f>
        <v>48746</v>
      </c>
      <c r="Y331" s="107" t="str">
        <f>[2]Plan1!$C401</f>
        <v>Corpus Christi</v>
      </c>
      <c r="Z331" s="94"/>
      <c r="AA331" s="1"/>
      <c r="AB331" s="3"/>
      <c r="AC331" s="3"/>
      <c r="AD331" s="3"/>
      <c r="AE331" s="3"/>
      <c r="AF331" s="3"/>
      <c r="AG331" s="11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</row>
    <row r="332" spans="1:154" x14ac:dyDescent="0.15">
      <c r="A332" s="88">
        <f t="shared" si="135"/>
        <v>45362</v>
      </c>
      <c r="B332" s="89">
        <f t="shared" ca="1" si="136"/>
        <v>955.79778369000007</v>
      </c>
      <c r="C332" s="14">
        <f t="shared" si="137"/>
        <v>952.79280287000006</v>
      </c>
      <c r="D332" s="62">
        <f t="shared" si="133"/>
        <v>45357</v>
      </c>
      <c r="E332" s="60">
        <f ca="1">IF(D332&lt;$B$1,VLOOKUP(D332,[1]DI!$A$4:$B$15000,2,FALSE),0)</f>
        <v>0.1115</v>
      </c>
      <c r="F332" s="14">
        <f t="shared" ca="1" si="138"/>
        <v>1.00041957</v>
      </c>
      <c r="G332" s="91">
        <f t="shared" ca="1" si="139"/>
        <v>1.1678038214642601</v>
      </c>
      <c r="H332" s="91">
        <f t="shared" ca="1" si="140"/>
        <v>1.16486828110131</v>
      </c>
      <c r="I332" s="14">
        <f t="shared" ca="1" si="141"/>
        <v>1.0025200599999999</v>
      </c>
      <c r="J332" s="13">
        <f t="shared" si="134"/>
        <v>2.69E-2</v>
      </c>
      <c r="K332" s="29">
        <f t="shared" si="142"/>
        <v>45352</v>
      </c>
      <c r="L332" s="2">
        <f t="shared" si="143"/>
        <v>6</v>
      </c>
      <c r="M332" s="17">
        <f t="shared" si="144"/>
        <v>6</v>
      </c>
      <c r="N332" s="12">
        <f t="shared" si="145"/>
        <v>1.000632213</v>
      </c>
      <c r="O332" s="12">
        <f t="shared" ca="1" si="146"/>
        <v>1.0031538659999999</v>
      </c>
      <c r="P332" s="17">
        <f t="shared" si="147"/>
        <v>0</v>
      </c>
      <c r="Q332" s="14">
        <f t="shared" ca="1" si="148"/>
        <v>3.0049808200000001</v>
      </c>
      <c r="R332" s="20">
        <f t="shared" ref="R332:R395" si="152">IF($P332&gt;0,VLOOKUP($P332,$X$12:$AD$150,7),0)</f>
        <v>0</v>
      </c>
      <c r="S332" s="14">
        <f t="shared" si="149"/>
        <v>0</v>
      </c>
      <c r="T332" s="4" t="str">
        <f t="shared" si="150"/>
        <v>A+J=</v>
      </c>
      <c r="U332" s="29">
        <f t="shared" si="151"/>
        <v>45383</v>
      </c>
      <c r="V332" s="3"/>
      <c r="W332" s="3"/>
      <c r="X332" s="106">
        <f>[2]Plan1!$A402</f>
        <v>48829</v>
      </c>
      <c r="Y332" s="107" t="str">
        <f>[2]Plan1!$C402</f>
        <v>Independência do Brasil</v>
      </c>
      <c r="Z332" s="94"/>
      <c r="AA332" s="1"/>
      <c r="AB332" s="3"/>
      <c r="AC332" s="3"/>
      <c r="AD332" s="3"/>
      <c r="AE332" s="3"/>
      <c r="AF332" s="3"/>
      <c r="AG332" s="11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</row>
    <row r="333" spans="1:154" x14ac:dyDescent="0.15">
      <c r="A333" s="88">
        <f t="shared" si="135"/>
        <v>45363</v>
      </c>
      <c r="B333" s="89">
        <f t="shared" ca="1" si="136"/>
        <v>956.2995377200001</v>
      </c>
      <c r="C333" s="14">
        <f t="shared" si="137"/>
        <v>952.79280287000006</v>
      </c>
      <c r="D333" s="62">
        <f t="shared" ref="D333:D396" si="153">WORKDAY($A333,-3,$X$160:$X$544)</f>
        <v>45358</v>
      </c>
      <c r="E333" s="60">
        <f ca="1">IF(D333&lt;$B$1,VLOOKUP(D333,[1]DI!$A$4:$B$15000,2,FALSE),0)</f>
        <v>0.1115</v>
      </c>
      <c r="F333" s="14">
        <f t="shared" ca="1" si="138"/>
        <v>1.00041957</v>
      </c>
      <c r="G333" s="91">
        <f t="shared" ca="1" si="139"/>
        <v>1.16829379691363</v>
      </c>
      <c r="H333" s="91">
        <f t="shared" ca="1" si="140"/>
        <v>1.16486828110131</v>
      </c>
      <c r="I333" s="14">
        <f t="shared" ca="1" si="141"/>
        <v>1.00294069</v>
      </c>
      <c r="J333" s="13">
        <f t="shared" ref="J333:J396" si="154">J332</f>
        <v>2.69E-2</v>
      </c>
      <c r="K333" s="29">
        <f t="shared" si="142"/>
        <v>45352</v>
      </c>
      <c r="L333" s="2">
        <f t="shared" si="143"/>
        <v>7</v>
      </c>
      <c r="M333" s="17">
        <f t="shared" si="144"/>
        <v>7</v>
      </c>
      <c r="N333" s="12">
        <f t="shared" si="145"/>
        <v>1.0007376210000001</v>
      </c>
      <c r="O333" s="12">
        <f t="shared" ca="1" si="146"/>
        <v>1.0036804800000001</v>
      </c>
      <c r="P333" s="17">
        <f t="shared" si="147"/>
        <v>0</v>
      </c>
      <c r="Q333" s="14">
        <f t="shared" ca="1" si="148"/>
        <v>3.50673485</v>
      </c>
      <c r="R333" s="20">
        <f t="shared" si="152"/>
        <v>0</v>
      </c>
      <c r="S333" s="14">
        <f t="shared" si="149"/>
        <v>0</v>
      </c>
      <c r="T333" s="4" t="str">
        <f t="shared" si="150"/>
        <v>A+J=</v>
      </c>
      <c r="U333" s="29">
        <f t="shared" si="151"/>
        <v>45383</v>
      </c>
      <c r="V333" s="3"/>
      <c r="W333" s="3"/>
      <c r="X333" s="106">
        <f>[2]Plan1!$A403</f>
        <v>48864</v>
      </c>
      <c r="Y333" s="107" t="str">
        <f>[2]Plan1!$C403</f>
        <v>Nossa Sr.a Aparecida - Padroeira do Brasil</v>
      </c>
      <c r="Z333" s="94"/>
      <c r="AA333" s="1"/>
      <c r="AB333" s="3"/>
      <c r="AC333" s="3"/>
      <c r="AD333" s="3"/>
      <c r="AE333" s="3"/>
      <c r="AF333" s="3"/>
      <c r="AG333" s="11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</row>
    <row r="334" spans="1:154" x14ac:dyDescent="0.15">
      <c r="A334" s="88">
        <f t="shared" ref="A334:A397" si="155">WORKDAY($A333,1,$X$166:$X$544)</f>
        <v>45364</v>
      </c>
      <c r="B334" s="89">
        <f t="shared" ca="1" si="136"/>
        <v>956.80154805000006</v>
      </c>
      <c r="C334" s="14">
        <f t="shared" si="137"/>
        <v>952.79280287000006</v>
      </c>
      <c r="D334" s="62">
        <f t="shared" si="153"/>
        <v>45359</v>
      </c>
      <c r="E334" s="60">
        <f ca="1">IF(D334&lt;$B$1,VLOOKUP(D334,[1]DI!$A$4:$B$15000,2,FALSE),0)</f>
        <v>0.1115</v>
      </c>
      <c r="F334" s="14">
        <f t="shared" ca="1" si="138"/>
        <v>1.00041957</v>
      </c>
      <c r="G334" s="91">
        <f t="shared" ca="1" si="139"/>
        <v>1.168783977942</v>
      </c>
      <c r="H334" s="91">
        <f t="shared" ca="1" si="140"/>
        <v>1.16486828110131</v>
      </c>
      <c r="I334" s="14">
        <f t="shared" ca="1" si="141"/>
        <v>1.0033614900000001</v>
      </c>
      <c r="J334" s="13">
        <f t="shared" si="154"/>
        <v>2.69E-2</v>
      </c>
      <c r="K334" s="29">
        <f t="shared" si="142"/>
        <v>45352</v>
      </c>
      <c r="L334" s="2">
        <f t="shared" si="143"/>
        <v>8</v>
      </c>
      <c r="M334" s="17">
        <f t="shared" si="144"/>
        <v>8</v>
      </c>
      <c r="N334" s="12">
        <f t="shared" si="145"/>
        <v>1.000843039</v>
      </c>
      <c r="O334" s="12">
        <f t="shared" ca="1" si="146"/>
        <v>1.0042073629999999</v>
      </c>
      <c r="P334" s="17">
        <f t="shared" si="147"/>
        <v>0</v>
      </c>
      <c r="Q334" s="14">
        <f t="shared" ca="1" si="148"/>
        <v>4.00874518</v>
      </c>
      <c r="R334" s="20">
        <f t="shared" si="152"/>
        <v>0</v>
      </c>
      <c r="S334" s="14">
        <f t="shared" si="149"/>
        <v>0</v>
      </c>
      <c r="T334" s="4" t="str">
        <f t="shared" si="150"/>
        <v>A+J=</v>
      </c>
      <c r="U334" s="29">
        <f t="shared" si="151"/>
        <v>45383</v>
      </c>
      <c r="V334" s="3"/>
      <c r="W334" s="3"/>
      <c r="X334" s="106">
        <f>[2]Plan1!$A404</f>
        <v>48885</v>
      </c>
      <c r="Y334" s="107" t="str">
        <f>[2]Plan1!$C404</f>
        <v>Finados</v>
      </c>
      <c r="Z334" s="94"/>
      <c r="AA334" s="1"/>
      <c r="AB334" s="3"/>
      <c r="AC334" s="3"/>
      <c r="AD334" s="3"/>
      <c r="AE334" s="3"/>
      <c r="AF334" s="3"/>
      <c r="AG334" s="11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</row>
    <row r="335" spans="1:154" x14ac:dyDescent="0.15">
      <c r="A335" s="88">
        <f t="shared" si="155"/>
        <v>45365</v>
      </c>
      <c r="B335" s="89">
        <f t="shared" ca="1" si="136"/>
        <v>957.30382612000005</v>
      </c>
      <c r="C335" s="14">
        <f t="shared" si="137"/>
        <v>952.79280287000006</v>
      </c>
      <c r="D335" s="62">
        <f t="shared" si="153"/>
        <v>45362</v>
      </c>
      <c r="E335" s="60">
        <f ca="1">IF(D335&lt;$B$1,VLOOKUP(D335,[1]DI!$A$4:$B$15000,2,FALSE),0)</f>
        <v>0.1115</v>
      </c>
      <c r="F335" s="14">
        <f t="shared" ca="1" si="138"/>
        <v>1.00041957</v>
      </c>
      <c r="G335" s="91">
        <f t="shared" ca="1" si="139"/>
        <v>1.1692743646356301</v>
      </c>
      <c r="H335" s="91">
        <f t="shared" ca="1" si="140"/>
        <v>1.16486828110131</v>
      </c>
      <c r="I335" s="14">
        <f t="shared" ca="1" si="141"/>
        <v>1.00378247</v>
      </c>
      <c r="J335" s="13">
        <f t="shared" si="154"/>
        <v>2.69E-2</v>
      </c>
      <c r="K335" s="29">
        <f t="shared" si="142"/>
        <v>45352</v>
      </c>
      <c r="L335" s="2">
        <f t="shared" si="143"/>
        <v>9</v>
      </c>
      <c r="M335" s="17">
        <f t="shared" si="144"/>
        <v>9</v>
      </c>
      <c r="N335" s="12">
        <f t="shared" si="145"/>
        <v>1.0009484689999999</v>
      </c>
      <c r="O335" s="12">
        <f t="shared" ca="1" si="146"/>
        <v>1.0047345270000001</v>
      </c>
      <c r="P335" s="17">
        <f t="shared" si="147"/>
        <v>0</v>
      </c>
      <c r="Q335" s="14">
        <f t="shared" ca="1" si="148"/>
        <v>4.51102325</v>
      </c>
      <c r="R335" s="20">
        <f t="shared" si="152"/>
        <v>0</v>
      </c>
      <c r="S335" s="14">
        <f t="shared" si="149"/>
        <v>0</v>
      </c>
      <c r="T335" s="4" t="str">
        <f t="shared" si="150"/>
        <v>A+J=</v>
      </c>
      <c r="U335" s="29">
        <f t="shared" si="151"/>
        <v>45383</v>
      </c>
      <c r="V335" s="3"/>
      <c r="W335" s="3"/>
      <c r="X335" s="106">
        <f>[2]Plan1!$A405</f>
        <v>48898</v>
      </c>
      <c r="Y335" s="107" t="str">
        <f>[2]Plan1!$C405</f>
        <v>Proclamação da República</v>
      </c>
      <c r="Z335" s="94"/>
      <c r="AA335" s="1"/>
      <c r="AB335" s="3"/>
      <c r="AC335" s="3"/>
      <c r="AD335" s="3"/>
      <c r="AE335" s="3"/>
      <c r="AF335" s="3"/>
      <c r="AG335" s="11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</row>
    <row r="336" spans="1:154" x14ac:dyDescent="0.15">
      <c r="A336" s="88">
        <f t="shared" si="155"/>
        <v>45366</v>
      </c>
      <c r="B336" s="89">
        <f t="shared" ca="1" si="136"/>
        <v>957.80637001000002</v>
      </c>
      <c r="C336" s="14">
        <f t="shared" si="137"/>
        <v>952.79280287000006</v>
      </c>
      <c r="D336" s="62">
        <f t="shared" si="153"/>
        <v>45363</v>
      </c>
      <c r="E336" s="60">
        <f ca="1">IF(D336&lt;$B$1,VLOOKUP(D336,[1]DI!$A$4:$B$15000,2,FALSE),0)</f>
        <v>0.1115</v>
      </c>
      <c r="F336" s="14">
        <f t="shared" ca="1" si="138"/>
        <v>1.00041957</v>
      </c>
      <c r="G336" s="91">
        <f t="shared" ca="1" si="139"/>
        <v>1.1697649570808</v>
      </c>
      <c r="H336" s="91">
        <f t="shared" ca="1" si="140"/>
        <v>1.16486828110131</v>
      </c>
      <c r="I336" s="14">
        <f t="shared" ca="1" si="141"/>
        <v>1.0042036299999999</v>
      </c>
      <c r="J336" s="13">
        <f t="shared" si="154"/>
        <v>2.69E-2</v>
      </c>
      <c r="K336" s="29">
        <f t="shared" si="142"/>
        <v>45352</v>
      </c>
      <c r="L336" s="2">
        <f t="shared" si="143"/>
        <v>10</v>
      </c>
      <c r="M336" s="17">
        <f t="shared" si="144"/>
        <v>10</v>
      </c>
      <c r="N336" s="12">
        <f t="shared" si="145"/>
        <v>1.00105391</v>
      </c>
      <c r="O336" s="12">
        <f t="shared" ca="1" si="146"/>
        <v>1.0052619700000001</v>
      </c>
      <c r="P336" s="17">
        <f t="shared" si="147"/>
        <v>0</v>
      </c>
      <c r="Q336" s="14">
        <f t="shared" ca="1" si="148"/>
        <v>5.0135671400000001</v>
      </c>
      <c r="R336" s="20">
        <f t="shared" si="152"/>
        <v>0</v>
      </c>
      <c r="S336" s="14">
        <f t="shared" si="149"/>
        <v>0</v>
      </c>
      <c r="T336" s="4" t="str">
        <f t="shared" si="150"/>
        <v>A+J=</v>
      </c>
      <c r="U336" s="29">
        <f t="shared" si="151"/>
        <v>45383</v>
      </c>
      <c r="V336" s="3"/>
      <c r="W336" s="3"/>
      <c r="X336" s="106">
        <f>[2]Plan1!$A406</f>
        <v>48903</v>
      </c>
      <c r="Y336" s="107" t="str">
        <f>[2]Plan1!$C406</f>
        <v>Dia Nacional de Zumbi e da Consciência Negra</v>
      </c>
      <c r="Z336" s="94"/>
      <c r="AA336" s="1"/>
      <c r="AB336" s="3"/>
      <c r="AC336" s="3"/>
      <c r="AD336" s="3"/>
      <c r="AE336" s="3"/>
      <c r="AF336" s="3"/>
      <c r="AG336" s="11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</row>
    <row r="337" spans="1:154" x14ac:dyDescent="0.15">
      <c r="A337" s="88">
        <f t="shared" si="155"/>
        <v>45369</v>
      </c>
      <c r="B337" s="89">
        <f t="shared" ca="1" si="136"/>
        <v>958.30917211000008</v>
      </c>
      <c r="C337" s="14">
        <f t="shared" si="137"/>
        <v>952.79280287000006</v>
      </c>
      <c r="D337" s="62">
        <f t="shared" si="153"/>
        <v>45364</v>
      </c>
      <c r="E337" s="60">
        <f ca="1">IF(D337&lt;$B$1,VLOOKUP(D337,[1]DI!$A$4:$B$15000,2,FALSE),0)</f>
        <v>0.1115</v>
      </c>
      <c r="F337" s="14">
        <f t="shared" ca="1" si="138"/>
        <v>1.00041957</v>
      </c>
      <c r="G337" s="91">
        <f t="shared" ca="1" si="139"/>
        <v>1.17025575536384</v>
      </c>
      <c r="H337" s="91">
        <f t="shared" ca="1" si="140"/>
        <v>1.16486828110131</v>
      </c>
      <c r="I337" s="14">
        <f t="shared" ca="1" si="141"/>
        <v>1.0046249599999999</v>
      </c>
      <c r="J337" s="13">
        <f t="shared" si="154"/>
        <v>2.69E-2</v>
      </c>
      <c r="K337" s="29">
        <f t="shared" si="142"/>
        <v>45352</v>
      </c>
      <c r="L337" s="2">
        <f t="shared" si="143"/>
        <v>11</v>
      </c>
      <c r="M337" s="17">
        <f t="shared" si="144"/>
        <v>11</v>
      </c>
      <c r="N337" s="12">
        <f t="shared" si="145"/>
        <v>1.0011593620000001</v>
      </c>
      <c r="O337" s="12">
        <f t="shared" ca="1" si="146"/>
        <v>1.005789684</v>
      </c>
      <c r="P337" s="17">
        <f t="shared" si="147"/>
        <v>0</v>
      </c>
      <c r="Q337" s="14">
        <f t="shared" ca="1" si="148"/>
        <v>5.5163692400000004</v>
      </c>
      <c r="R337" s="20">
        <f t="shared" si="152"/>
        <v>0</v>
      </c>
      <c r="S337" s="14">
        <f t="shared" si="149"/>
        <v>0</v>
      </c>
      <c r="T337" s="4" t="str">
        <f t="shared" si="150"/>
        <v>A+J=</v>
      </c>
      <c r="U337" s="29">
        <f t="shared" si="151"/>
        <v>45383</v>
      </c>
      <c r="V337" s="3"/>
      <c r="W337" s="3"/>
      <c r="X337" s="106">
        <f>[2]Plan1!$A407</f>
        <v>48938</v>
      </c>
      <c r="Y337" s="107" t="str">
        <f>[2]Plan1!$C407</f>
        <v>Natal</v>
      </c>
      <c r="Z337" s="94"/>
      <c r="AA337" s="1"/>
      <c r="AB337" s="3"/>
      <c r="AC337" s="3"/>
      <c r="AD337" s="3"/>
      <c r="AE337" s="3"/>
      <c r="AF337" s="3"/>
      <c r="AG337" s="11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</row>
    <row r="338" spans="1:154" x14ac:dyDescent="0.15">
      <c r="A338" s="88">
        <f t="shared" si="155"/>
        <v>45370</v>
      </c>
      <c r="B338" s="89">
        <f t="shared" ca="1" si="136"/>
        <v>958.81224195000004</v>
      </c>
      <c r="C338" s="14">
        <f t="shared" si="137"/>
        <v>952.79280287000006</v>
      </c>
      <c r="D338" s="62">
        <f t="shared" si="153"/>
        <v>45365</v>
      </c>
      <c r="E338" s="60">
        <f ca="1">IF(D338&lt;$B$1,VLOOKUP(D338,[1]DI!$A$4:$B$15000,2,FALSE),0)</f>
        <v>0.1115</v>
      </c>
      <c r="F338" s="14">
        <f t="shared" ca="1" si="138"/>
        <v>1.00041957</v>
      </c>
      <c r="G338" s="91">
        <f t="shared" ca="1" si="139"/>
        <v>1.1707467595711201</v>
      </c>
      <c r="H338" s="91">
        <f t="shared" ca="1" si="140"/>
        <v>1.16486828110131</v>
      </c>
      <c r="I338" s="14">
        <f t="shared" ca="1" si="141"/>
        <v>1.0050464699999999</v>
      </c>
      <c r="J338" s="13">
        <f t="shared" si="154"/>
        <v>2.69E-2</v>
      </c>
      <c r="K338" s="29">
        <f t="shared" si="142"/>
        <v>45352</v>
      </c>
      <c r="L338" s="2">
        <f t="shared" si="143"/>
        <v>12</v>
      </c>
      <c r="M338" s="17">
        <f t="shared" si="144"/>
        <v>12</v>
      </c>
      <c r="N338" s="12">
        <f t="shared" si="145"/>
        <v>1.0012648260000001</v>
      </c>
      <c r="O338" s="12">
        <f t="shared" ca="1" si="146"/>
        <v>1.0063176789999999</v>
      </c>
      <c r="P338" s="17">
        <f t="shared" si="147"/>
        <v>0</v>
      </c>
      <c r="Q338" s="14">
        <f t="shared" ca="1" si="148"/>
        <v>6.0194390799999997</v>
      </c>
      <c r="R338" s="20">
        <f t="shared" si="152"/>
        <v>0</v>
      </c>
      <c r="S338" s="14">
        <f t="shared" si="149"/>
        <v>0</v>
      </c>
      <c r="T338" s="4" t="str">
        <f t="shared" si="150"/>
        <v>A+J=</v>
      </c>
      <c r="U338" s="29">
        <f t="shared" si="151"/>
        <v>45383</v>
      </c>
      <c r="V338" s="3"/>
      <c r="W338" s="3"/>
      <c r="X338" s="106">
        <f>[2]Plan1!$A408</f>
        <v>48945</v>
      </c>
      <c r="Y338" s="107" t="str">
        <f>[2]Plan1!$C408</f>
        <v>Confraternização Universal</v>
      </c>
      <c r="Z338" s="94"/>
      <c r="AA338" s="1"/>
      <c r="AB338" s="3"/>
      <c r="AC338" s="3"/>
      <c r="AD338" s="3"/>
      <c r="AE338" s="3"/>
      <c r="AF338" s="3"/>
      <c r="AG338" s="11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</row>
    <row r="339" spans="1:154" x14ac:dyDescent="0.15">
      <c r="A339" s="88">
        <f t="shared" si="155"/>
        <v>45371</v>
      </c>
      <c r="B339" s="89">
        <f t="shared" ca="1" si="136"/>
        <v>959.3155776100001</v>
      </c>
      <c r="C339" s="14">
        <f t="shared" si="137"/>
        <v>952.79280287000006</v>
      </c>
      <c r="D339" s="62">
        <f t="shared" si="153"/>
        <v>45366</v>
      </c>
      <c r="E339" s="60">
        <f ca="1">IF(D339&lt;$B$1,VLOOKUP(D339,[1]DI!$A$4:$B$15000,2,FALSE),0)</f>
        <v>0.1115</v>
      </c>
      <c r="F339" s="14">
        <f t="shared" ca="1" si="138"/>
        <v>1.00041957</v>
      </c>
      <c r="G339" s="91">
        <f t="shared" ca="1" si="139"/>
        <v>1.1712379697890301</v>
      </c>
      <c r="H339" s="91">
        <f t="shared" ca="1" si="140"/>
        <v>1.16486828110131</v>
      </c>
      <c r="I339" s="14">
        <f t="shared" ca="1" si="141"/>
        <v>1.0054681599999999</v>
      </c>
      <c r="J339" s="13">
        <f t="shared" si="154"/>
        <v>2.69E-2</v>
      </c>
      <c r="K339" s="29">
        <f t="shared" si="142"/>
        <v>45352</v>
      </c>
      <c r="L339" s="2">
        <f t="shared" si="143"/>
        <v>13</v>
      </c>
      <c r="M339" s="17">
        <f t="shared" si="144"/>
        <v>13</v>
      </c>
      <c r="N339" s="12">
        <f t="shared" si="145"/>
        <v>1.0013703</v>
      </c>
      <c r="O339" s="12">
        <f t="shared" ca="1" si="146"/>
        <v>1.006845953</v>
      </c>
      <c r="P339" s="17">
        <f t="shared" si="147"/>
        <v>0</v>
      </c>
      <c r="Q339" s="14">
        <f t="shared" ca="1" si="148"/>
        <v>6.52277474</v>
      </c>
      <c r="R339" s="20">
        <f t="shared" si="152"/>
        <v>0</v>
      </c>
      <c r="S339" s="14">
        <f t="shared" si="149"/>
        <v>0</v>
      </c>
      <c r="T339" s="4" t="str">
        <f t="shared" si="150"/>
        <v>A+J=</v>
      </c>
      <c r="U339" s="29">
        <f t="shared" si="151"/>
        <v>45383</v>
      </c>
      <c r="V339" s="3"/>
      <c r="W339" s="3"/>
      <c r="X339" s="106">
        <f>[2]Plan1!$A409</f>
        <v>48995</v>
      </c>
      <c r="Y339" s="107" t="str">
        <f>[2]Plan1!$C409</f>
        <v>Carnaval</v>
      </c>
      <c r="Z339" s="94"/>
      <c r="AA339" s="1"/>
      <c r="AB339" s="3"/>
      <c r="AC339" s="3"/>
      <c r="AD339" s="3"/>
      <c r="AE339" s="3"/>
      <c r="AF339" s="3"/>
      <c r="AG339" s="11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</row>
    <row r="340" spans="1:154" x14ac:dyDescent="0.15">
      <c r="A340" s="88">
        <f t="shared" si="155"/>
        <v>45372</v>
      </c>
      <c r="B340" s="89">
        <f t="shared" ca="1" si="136"/>
        <v>959.81918006000001</v>
      </c>
      <c r="C340" s="14">
        <f t="shared" si="137"/>
        <v>952.79280287000006</v>
      </c>
      <c r="D340" s="62">
        <f t="shared" si="153"/>
        <v>45369</v>
      </c>
      <c r="E340" s="60">
        <f ca="1">IF(D340&lt;$B$1,VLOOKUP(D340,[1]DI!$A$4:$B$15000,2,FALSE),0)</f>
        <v>0.1115</v>
      </c>
      <c r="F340" s="14">
        <f t="shared" ca="1" si="138"/>
        <v>1.00041957</v>
      </c>
      <c r="G340" s="91">
        <f t="shared" ca="1" si="139"/>
        <v>1.1717293861040099</v>
      </c>
      <c r="H340" s="91">
        <f t="shared" ca="1" si="140"/>
        <v>1.16486828110131</v>
      </c>
      <c r="I340" s="14">
        <f t="shared" ca="1" si="141"/>
        <v>1.00589003</v>
      </c>
      <c r="J340" s="13">
        <f t="shared" si="154"/>
        <v>2.69E-2</v>
      </c>
      <c r="K340" s="29">
        <f t="shared" si="142"/>
        <v>45352</v>
      </c>
      <c r="L340" s="2">
        <f t="shared" si="143"/>
        <v>14</v>
      </c>
      <c r="M340" s="17">
        <f t="shared" si="144"/>
        <v>14</v>
      </c>
      <c r="N340" s="12">
        <f t="shared" si="145"/>
        <v>1.001475785</v>
      </c>
      <c r="O340" s="12">
        <f t="shared" ca="1" si="146"/>
        <v>1.007374507</v>
      </c>
      <c r="P340" s="17">
        <f t="shared" si="147"/>
        <v>0</v>
      </c>
      <c r="Q340" s="14">
        <f t="shared" ca="1" si="148"/>
        <v>7.0263771899999998</v>
      </c>
      <c r="R340" s="20">
        <f t="shared" si="152"/>
        <v>0</v>
      </c>
      <c r="S340" s="14">
        <f t="shared" si="149"/>
        <v>0</v>
      </c>
      <c r="T340" s="4" t="str">
        <f t="shared" si="150"/>
        <v>A+J=</v>
      </c>
      <c r="U340" s="29">
        <f t="shared" si="151"/>
        <v>45383</v>
      </c>
      <c r="V340" s="3"/>
      <c r="W340" s="3"/>
      <c r="X340" s="106">
        <f>[2]Plan1!$A410</f>
        <v>48996</v>
      </c>
      <c r="Y340" s="107" t="str">
        <f>[2]Plan1!$C410</f>
        <v>Carnaval</v>
      </c>
      <c r="Z340" s="94"/>
      <c r="AA340" s="1"/>
      <c r="AB340" s="3"/>
      <c r="AC340" s="3"/>
      <c r="AD340" s="3"/>
      <c r="AE340" s="3"/>
      <c r="AF340" s="3"/>
      <c r="AG340" s="11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</row>
    <row r="341" spans="1:154" x14ac:dyDescent="0.15">
      <c r="A341" s="88">
        <f t="shared" si="155"/>
        <v>45373</v>
      </c>
      <c r="B341" s="89">
        <f t="shared" ca="1" si="136"/>
        <v>960.32304167000007</v>
      </c>
      <c r="C341" s="14">
        <f t="shared" si="137"/>
        <v>952.79280287000006</v>
      </c>
      <c r="D341" s="62">
        <f t="shared" si="153"/>
        <v>45370</v>
      </c>
      <c r="E341" s="60">
        <f ca="1">IF(D341&lt;$B$1,VLOOKUP(D341,[1]DI!$A$4:$B$15000,2,FALSE),0)</f>
        <v>0.1115</v>
      </c>
      <c r="F341" s="14">
        <f t="shared" ca="1" si="138"/>
        <v>1.00041957</v>
      </c>
      <c r="G341" s="91">
        <f t="shared" ca="1" si="139"/>
        <v>1.17222100860254</v>
      </c>
      <c r="H341" s="91">
        <f t="shared" ca="1" si="140"/>
        <v>1.16486828110131</v>
      </c>
      <c r="I341" s="14">
        <f t="shared" ca="1" si="141"/>
        <v>1.0063120699999999</v>
      </c>
      <c r="J341" s="13">
        <f t="shared" si="154"/>
        <v>2.69E-2</v>
      </c>
      <c r="K341" s="29">
        <f t="shared" si="142"/>
        <v>45352</v>
      </c>
      <c r="L341" s="2">
        <f t="shared" si="143"/>
        <v>15</v>
      </c>
      <c r="M341" s="17">
        <f t="shared" si="144"/>
        <v>15</v>
      </c>
      <c r="N341" s="12">
        <f t="shared" si="145"/>
        <v>1.0015812820000001</v>
      </c>
      <c r="O341" s="12">
        <f t="shared" ca="1" si="146"/>
        <v>1.007903333</v>
      </c>
      <c r="P341" s="17">
        <f t="shared" si="147"/>
        <v>0</v>
      </c>
      <c r="Q341" s="14">
        <f t="shared" ca="1" si="148"/>
        <v>7.5302388000000002</v>
      </c>
      <c r="R341" s="20">
        <f t="shared" si="152"/>
        <v>0</v>
      </c>
      <c r="S341" s="14">
        <f t="shared" si="149"/>
        <v>0</v>
      </c>
      <c r="T341" s="4" t="str">
        <f t="shared" si="150"/>
        <v>A+J=</v>
      </c>
      <c r="U341" s="29">
        <f t="shared" si="151"/>
        <v>45383</v>
      </c>
      <c r="V341" s="3"/>
      <c r="W341" s="3"/>
      <c r="X341" s="106">
        <f>[2]Plan1!$A411</f>
        <v>49041</v>
      </c>
      <c r="Y341" s="107" t="str">
        <f>[2]Plan1!$C411</f>
        <v>Paixão de Cristo</v>
      </c>
      <c r="Z341" s="94"/>
      <c r="AA341" s="1"/>
      <c r="AB341" s="3"/>
      <c r="AC341" s="3"/>
      <c r="AD341" s="3"/>
      <c r="AE341" s="3"/>
      <c r="AF341" s="3"/>
      <c r="AG341" s="11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</row>
    <row r="342" spans="1:154" x14ac:dyDescent="0.15">
      <c r="A342" s="88">
        <f t="shared" si="155"/>
        <v>45376</v>
      </c>
      <c r="B342" s="89">
        <f t="shared" ca="1" si="136"/>
        <v>960.82717005000006</v>
      </c>
      <c r="C342" s="14">
        <f t="shared" si="137"/>
        <v>952.79280287000006</v>
      </c>
      <c r="D342" s="62">
        <f t="shared" si="153"/>
        <v>45371</v>
      </c>
      <c r="E342" s="60">
        <f ca="1">IF(D342&lt;$B$1,VLOOKUP(D342,[1]DI!$A$4:$B$15000,2,FALSE),0)</f>
        <v>0.1115</v>
      </c>
      <c r="F342" s="14">
        <f t="shared" ca="1" si="138"/>
        <v>1.00041957</v>
      </c>
      <c r="G342" s="91">
        <f t="shared" ca="1" si="139"/>
        <v>1.17271283737112</v>
      </c>
      <c r="H342" s="91">
        <f t="shared" ca="1" si="140"/>
        <v>1.16486828110131</v>
      </c>
      <c r="I342" s="14">
        <f t="shared" ca="1" si="141"/>
        <v>1.00673429</v>
      </c>
      <c r="J342" s="13">
        <f t="shared" si="154"/>
        <v>2.69E-2</v>
      </c>
      <c r="K342" s="29">
        <f t="shared" si="142"/>
        <v>45352</v>
      </c>
      <c r="L342" s="2">
        <f t="shared" si="143"/>
        <v>16</v>
      </c>
      <c r="M342" s="17">
        <f t="shared" si="144"/>
        <v>16</v>
      </c>
      <c r="N342" s="12">
        <f t="shared" si="145"/>
        <v>1.0016867899999999</v>
      </c>
      <c r="O342" s="12">
        <f t="shared" ca="1" si="146"/>
        <v>1.0084324389999999</v>
      </c>
      <c r="P342" s="17">
        <f t="shared" si="147"/>
        <v>0</v>
      </c>
      <c r="Q342" s="14">
        <f t="shared" ca="1" si="148"/>
        <v>8.0343671800000003</v>
      </c>
      <c r="R342" s="20">
        <f t="shared" si="152"/>
        <v>0</v>
      </c>
      <c r="S342" s="14">
        <f t="shared" si="149"/>
        <v>0</v>
      </c>
      <c r="T342" s="4" t="str">
        <f t="shared" si="150"/>
        <v>A+J=</v>
      </c>
      <c r="U342" s="29">
        <f t="shared" si="151"/>
        <v>45383</v>
      </c>
      <c r="V342" s="3"/>
      <c r="W342" s="3"/>
      <c r="X342" s="106">
        <f>[2]Plan1!$A412</f>
        <v>49055</v>
      </c>
      <c r="Y342" s="107" t="str">
        <f>[2]Plan1!$C412</f>
        <v>Tiradentes</v>
      </c>
      <c r="Z342" s="94"/>
      <c r="AA342" s="1"/>
      <c r="AB342" s="3"/>
      <c r="AC342" s="3"/>
      <c r="AD342" s="3"/>
      <c r="AE342" s="3"/>
      <c r="AF342" s="3"/>
      <c r="AG342" s="11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</row>
    <row r="343" spans="1:154" x14ac:dyDescent="0.15">
      <c r="A343" s="88">
        <f t="shared" si="155"/>
        <v>45377</v>
      </c>
      <c r="B343" s="89">
        <f t="shared" ca="1" si="136"/>
        <v>961.33155570000008</v>
      </c>
      <c r="C343" s="14">
        <f t="shared" si="137"/>
        <v>952.79280287000006</v>
      </c>
      <c r="D343" s="62">
        <f t="shared" si="153"/>
        <v>45372</v>
      </c>
      <c r="E343" s="60">
        <f ca="1">IF(D343&lt;$B$1,VLOOKUP(D343,[1]DI!$A$4:$B$15000,2,FALSE),0)</f>
        <v>0.1065</v>
      </c>
      <c r="F343" s="14">
        <f t="shared" ca="1" si="138"/>
        <v>1.00040168</v>
      </c>
      <c r="G343" s="91">
        <f t="shared" ca="1" si="139"/>
        <v>1.1732048724963</v>
      </c>
      <c r="H343" s="91">
        <f t="shared" ca="1" si="140"/>
        <v>1.16486828110131</v>
      </c>
      <c r="I343" s="14">
        <f t="shared" ca="1" si="141"/>
        <v>1.00715668</v>
      </c>
      <c r="J343" s="13">
        <f t="shared" si="154"/>
        <v>2.69E-2</v>
      </c>
      <c r="K343" s="29">
        <f t="shared" si="142"/>
        <v>45352</v>
      </c>
      <c r="L343" s="2">
        <f t="shared" si="143"/>
        <v>17</v>
      </c>
      <c r="M343" s="17">
        <f t="shared" si="144"/>
        <v>17</v>
      </c>
      <c r="N343" s="12">
        <f t="shared" si="145"/>
        <v>1.001792308</v>
      </c>
      <c r="O343" s="12">
        <f t="shared" ca="1" si="146"/>
        <v>1.0089618149999999</v>
      </c>
      <c r="P343" s="17">
        <f t="shared" si="147"/>
        <v>0</v>
      </c>
      <c r="Q343" s="14">
        <f t="shared" ca="1" si="148"/>
        <v>8.53875283</v>
      </c>
      <c r="R343" s="20">
        <f t="shared" si="152"/>
        <v>0</v>
      </c>
      <c r="S343" s="14">
        <f t="shared" si="149"/>
        <v>0</v>
      </c>
      <c r="T343" s="4" t="str">
        <f t="shared" si="150"/>
        <v>A+J=</v>
      </c>
      <c r="U343" s="29">
        <f t="shared" si="151"/>
        <v>45383</v>
      </c>
      <c r="V343" s="3"/>
      <c r="W343" s="3"/>
      <c r="X343" s="106">
        <f>[2]Plan1!$A413</f>
        <v>49065</v>
      </c>
      <c r="Y343" s="107" t="str">
        <f>[2]Plan1!$C413</f>
        <v>Dia do Trabalho</v>
      </c>
      <c r="Z343" s="94"/>
      <c r="AA343" s="1"/>
      <c r="AB343" s="3"/>
      <c r="AC343" s="3"/>
      <c r="AD343" s="3"/>
      <c r="AE343" s="3"/>
      <c r="AF343" s="3"/>
      <c r="AG343" s="11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</row>
    <row r="344" spans="1:154" x14ac:dyDescent="0.15">
      <c r="A344" s="88">
        <f t="shared" si="155"/>
        <v>45378</v>
      </c>
      <c r="B344" s="89">
        <f t="shared" ca="1" si="136"/>
        <v>961.81901688000005</v>
      </c>
      <c r="C344" s="14">
        <f t="shared" si="137"/>
        <v>952.79280287000006</v>
      </c>
      <c r="D344" s="62">
        <f t="shared" si="153"/>
        <v>45373</v>
      </c>
      <c r="E344" s="60">
        <f ca="1">IF(D344&lt;$B$1,VLOOKUP(D344,[1]DI!$A$4:$B$15000,2,FALSE),0)</f>
        <v>0.1065</v>
      </c>
      <c r="F344" s="14">
        <f t="shared" ca="1" si="138"/>
        <v>1.00040168</v>
      </c>
      <c r="G344" s="91">
        <f t="shared" ca="1" si="139"/>
        <v>1.1736761254294801</v>
      </c>
      <c r="H344" s="91">
        <f t="shared" ca="1" si="140"/>
        <v>1.16486828110131</v>
      </c>
      <c r="I344" s="14">
        <f t="shared" ca="1" si="141"/>
        <v>1.00756124</v>
      </c>
      <c r="J344" s="13">
        <f t="shared" si="154"/>
        <v>2.69E-2</v>
      </c>
      <c r="K344" s="29">
        <f t="shared" si="142"/>
        <v>45352</v>
      </c>
      <c r="L344" s="2">
        <f t="shared" si="143"/>
        <v>18</v>
      </c>
      <c r="M344" s="17">
        <f t="shared" si="144"/>
        <v>18</v>
      </c>
      <c r="N344" s="12">
        <f t="shared" si="145"/>
        <v>1.0018978380000001</v>
      </c>
      <c r="O344" s="12">
        <f t="shared" ca="1" si="146"/>
        <v>1.009473428</v>
      </c>
      <c r="P344" s="17">
        <f t="shared" si="147"/>
        <v>0</v>
      </c>
      <c r="Q344" s="14">
        <f t="shared" ca="1" si="148"/>
        <v>9.0262140100000003</v>
      </c>
      <c r="R344" s="20">
        <f t="shared" si="152"/>
        <v>0</v>
      </c>
      <c r="S344" s="14">
        <f t="shared" si="149"/>
        <v>0</v>
      </c>
      <c r="T344" s="4" t="str">
        <f t="shared" si="150"/>
        <v>A+J=</v>
      </c>
      <c r="U344" s="29">
        <f t="shared" si="151"/>
        <v>45383</v>
      </c>
      <c r="V344" s="3"/>
      <c r="W344" s="3"/>
      <c r="X344" s="106">
        <f>[2]Plan1!$A414</f>
        <v>49103</v>
      </c>
      <c r="Y344" s="107" t="str">
        <f>[2]Plan1!$C414</f>
        <v>Corpus Christi</v>
      </c>
      <c r="Z344" s="94"/>
      <c r="AA344" s="1"/>
      <c r="AB344" s="3"/>
      <c r="AC344" s="3"/>
      <c r="AD344" s="3"/>
      <c r="AE344" s="3"/>
      <c r="AF344" s="3"/>
      <c r="AG344" s="11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</row>
    <row r="345" spans="1:154" x14ac:dyDescent="0.15">
      <c r="A345" s="88">
        <f t="shared" si="155"/>
        <v>45379</v>
      </c>
      <c r="B345" s="89">
        <f t="shared" ca="1" si="136"/>
        <v>962.30671341000004</v>
      </c>
      <c r="C345" s="14">
        <f t="shared" si="137"/>
        <v>952.79280287000006</v>
      </c>
      <c r="D345" s="62">
        <f t="shared" si="153"/>
        <v>45376</v>
      </c>
      <c r="E345" s="60">
        <f ca="1">IF(D345&lt;$B$1,VLOOKUP(D345,[1]DI!$A$4:$B$15000,2,FALSE),0)</f>
        <v>0.1065</v>
      </c>
      <c r="F345" s="14">
        <f t="shared" ca="1" si="138"/>
        <v>1.00040168</v>
      </c>
      <c r="G345" s="91">
        <f t="shared" ca="1" si="139"/>
        <v>1.17414756765554</v>
      </c>
      <c r="H345" s="91">
        <f t="shared" ca="1" si="140"/>
        <v>1.16486828110131</v>
      </c>
      <c r="I345" s="14">
        <f t="shared" ca="1" si="141"/>
        <v>1.00796595</v>
      </c>
      <c r="J345" s="13">
        <f t="shared" si="154"/>
        <v>2.69E-2</v>
      </c>
      <c r="K345" s="29">
        <f t="shared" si="142"/>
        <v>45352</v>
      </c>
      <c r="L345" s="2">
        <f t="shared" si="143"/>
        <v>19</v>
      </c>
      <c r="M345" s="17">
        <f t="shared" si="144"/>
        <v>19</v>
      </c>
      <c r="N345" s="12">
        <f t="shared" si="145"/>
        <v>1.002003379</v>
      </c>
      <c r="O345" s="12">
        <f t="shared" ca="1" si="146"/>
        <v>1.009985288</v>
      </c>
      <c r="P345" s="17">
        <f t="shared" si="147"/>
        <v>0</v>
      </c>
      <c r="Q345" s="14">
        <f t="shared" ca="1" si="148"/>
        <v>9.5139105399999995</v>
      </c>
      <c r="R345" s="20">
        <f t="shared" si="152"/>
        <v>0</v>
      </c>
      <c r="S345" s="14">
        <f t="shared" si="149"/>
        <v>0</v>
      </c>
      <c r="T345" s="4" t="str">
        <f t="shared" si="150"/>
        <v>A+J=</v>
      </c>
      <c r="U345" s="29">
        <f t="shared" si="151"/>
        <v>45383</v>
      </c>
      <c r="V345" s="3"/>
      <c r="W345" s="3"/>
      <c r="X345" s="106">
        <f>[2]Plan1!$A415</f>
        <v>49194</v>
      </c>
      <c r="Y345" s="107" t="str">
        <f>[2]Plan1!$C415</f>
        <v>Independência do Brasil</v>
      </c>
      <c r="Z345" s="94"/>
      <c r="AA345" s="1"/>
      <c r="AB345" s="3"/>
      <c r="AC345" s="3"/>
      <c r="AD345" s="3"/>
      <c r="AE345" s="3"/>
      <c r="AF345" s="3"/>
      <c r="AG345" s="11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</row>
    <row r="346" spans="1:154" x14ac:dyDescent="0.15">
      <c r="A346" s="88">
        <f t="shared" si="155"/>
        <v>45383</v>
      </c>
      <c r="B346" s="89">
        <f t="shared" ca="1" si="136"/>
        <v>962.79466433000005</v>
      </c>
      <c r="C346" s="14">
        <f t="shared" si="137"/>
        <v>952.79280287000006</v>
      </c>
      <c r="D346" s="62">
        <f t="shared" si="153"/>
        <v>45377</v>
      </c>
      <c r="E346" s="60">
        <f ca="1">IF(D346&lt;$B$1,VLOOKUP(D346,[1]DI!$A$4:$B$15000,2,FALSE),0)</f>
        <v>0.1065</v>
      </c>
      <c r="F346" s="14">
        <f t="shared" ca="1" si="138"/>
        <v>1.00040168</v>
      </c>
      <c r="G346" s="91">
        <f t="shared" ca="1" si="139"/>
        <v>1.1746191992505199</v>
      </c>
      <c r="H346" s="91">
        <f t="shared" ca="1" si="140"/>
        <v>1.16486828110131</v>
      </c>
      <c r="I346" s="14">
        <f t="shared" ca="1" si="141"/>
        <v>1.0083708300000001</v>
      </c>
      <c r="J346" s="13">
        <f t="shared" si="154"/>
        <v>2.69E-2</v>
      </c>
      <c r="K346" s="29">
        <f t="shared" si="142"/>
        <v>45352</v>
      </c>
      <c r="L346" s="2">
        <f t="shared" si="143"/>
        <v>20</v>
      </c>
      <c r="M346" s="17">
        <f t="shared" si="144"/>
        <v>20</v>
      </c>
      <c r="N346" s="12">
        <f t="shared" si="145"/>
        <v>1.002108931</v>
      </c>
      <c r="O346" s="12">
        <f t="shared" ca="1" si="146"/>
        <v>1.0104974149999999</v>
      </c>
      <c r="P346" s="17">
        <f t="shared" si="147"/>
        <v>16</v>
      </c>
      <c r="Q346" s="14">
        <f t="shared" ca="1" si="148"/>
        <v>10.001861460000001</v>
      </c>
      <c r="R346" s="20">
        <f t="shared" si="152"/>
        <v>1.7125999999999999E-2</v>
      </c>
      <c r="S346" s="14">
        <f t="shared" si="149"/>
        <v>16.317529539999999</v>
      </c>
      <c r="T346" s="4" t="str">
        <f t="shared" si="150"/>
        <v>A+J=</v>
      </c>
      <c r="U346" s="29">
        <f t="shared" si="151"/>
        <v>45383</v>
      </c>
      <c r="V346" s="3"/>
      <c r="W346" s="3"/>
      <c r="X346" s="106">
        <f>[2]Plan1!$A416</f>
        <v>49229</v>
      </c>
      <c r="Y346" s="107" t="str">
        <f>[2]Plan1!$C416</f>
        <v>Nossa Sr.a Aparecida - Padroeira do Brasil</v>
      </c>
      <c r="Z346" s="94"/>
      <c r="AA346" s="1"/>
      <c r="AB346" s="3"/>
      <c r="AC346" s="3"/>
      <c r="AD346" s="3"/>
      <c r="AE346" s="3"/>
      <c r="AF346" s="3"/>
      <c r="AG346" s="11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</row>
    <row r="347" spans="1:154" x14ac:dyDescent="0.15">
      <c r="A347" s="88">
        <f t="shared" si="155"/>
        <v>45384</v>
      </c>
      <c r="B347" s="89">
        <f t="shared" ca="1" si="136"/>
        <v>936.95012529000007</v>
      </c>
      <c r="C347" s="14">
        <f t="shared" si="137"/>
        <v>936.47527333000005</v>
      </c>
      <c r="D347" s="62">
        <f t="shared" si="153"/>
        <v>45378</v>
      </c>
      <c r="E347" s="60">
        <f ca="1">IF(D347&lt;$B$1,VLOOKUP(D347,[1]DI!$A$4:$B$15000,2,FALSE),0)</f>
        <v>0.1065</v>
      </c>
      <c r="F347" s="14">
        <f t="shared" ca="1" si="138"/>
        <v>1.00040168</v>
      </c>
      <c r="G347" s="91">
        <f t="shared" ca="1" si="139"/>
        <v>1.1750910202904701</v>
      </c>
      <c r="H347" s="91">
        <f t="shared" ca="1" si="140"/>
        <v>1.1746191992505199</v>
      </c>
      <c r="I347" s="14">
        <f t="shared" ca="1" si="141"/>
        <v>1.00040168</v>
      </c>
      <c r="J347" s="13">
        <f t="shared" si="154"/>
        <v>2.69E-2</v>
      </c>
      <c r="K347" s="29">
        <f t="shared" si="142"/>
        <v>45383</v>
      </c>
      <c r="L347" s="2">
        <f t="shared" si="143"/>
        <v>1</v>
      </c>
      <c r="M347" s="17">
        <f t="shared" si="144"/>
        <v>1</v>
      </c>
      <c r="N347" s="12">
        <f t="shared" si="145"/>
        <v>1.000105341</v>
      </c>
      <c r="O347" s="12">
        <f t="shared" ca="1" si="146"/>
        <v>1.0005070629999999</v>
      </c>
      <c r="P347" s="17">
        <f t="shared" si="147"/>
        <v>0</v>
      </c>
      <c r="Q347" s="14">
        <f t="shared" ca="1" si="148"/>
        <v>0.47485196000000002</v>
      </c>
      <c r="R347" s="20">
        <f t="shared" si="152"/>
        <v>0</v>
      </c>
      <c r="S347" s="14">
        <f t="shared" si="149"/>
        <v>0</v>
      </c>
      <c r="T347" s="4" t="str">
        <f t="shared" si="150"/>
        <v>A+J=</v>
      </c>
      <c r="U347" s="29">
        <f t="shared" si="151"/>
        <v>45412</v>
      </c>
      <c r="V347" s="3"/>
      <c r="W347" s="3"/>
      <c r="X347" s="106">
        <f>[2]Plan1!$A417</f>
        <v>49250</v>
      </c>
      <c r="Y347" s="107" t="str">
        <f>[2]Plan1!$C417</f>
        <v>Finados</v>
      </c>
      <c r="Z347" s="94"/>
      <c r="AA347" s="1"/>
      <c r="AB347" s="3"/>
      <c r="AC347" s="3"/>
      <c r="AD347" s="3"/>
      <c r="AE347" s="3"/>
      <c r="AF347" s="3"/>
      <c r="AG347" s="11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</row>
    <row r="348" spans="1:154" x14ac:dyDescent="0.15">
      <c r="A348" s="88">
        <f t="shared" si="155"/>
        <v>45385</v>
      </c>
      <c r="B348" s="89">
        <f t="shared" ca="1" si="136"/>
        <v>937.42521699000008</v>
      </c>
      <c r="C348" s="14">
        <f t="shared" si="137"/>
        <v>936.47527333000005</v>
      </c>
      <c r="D348" s="62">
        <f t="shared" si="153"/>
        <v>45379</v>
      </c>
      <c r="E348" s="60">
        <f ca="1">IF(D348&lt;$B$1,VLOOKUP(D348,[1]DI!$A$4:$B$15000,2,FALSE),0)</f>
        <v>0.1065</v>
      </c>
      <c r="F348" s="14">
        <f t="shared" ca="1" si="138"/>
        <v>1.00040168</v>
      </c>
      <c r="G348" s="91">
        <f t="shared" ca="1" si="139"/>
        <v>1.1755630308514999</v>
      </c>
      <c r="H348" s="91">
        <f t="shared" ca="1" si="140"/>
        <v>1.1746191992505199</v>
      </c>
      <c r="I348" s="14">
        <f t="shared" ca="1" si="141"/>
        <v>1.0008035200000001</v>
      </c>
      <c r="J348" s="13">
        <f t="shared" si="154"/>
        <v>2.69E-2</v>
      </c>
      <c r="K348" s="29">
        <f t="shared" si="142"/>
        <v>45383</v>
      </c>
      <c r="L348" s="2">
        <f t="shared" si="143"/>
        <v>2</v>
      </c>
      <c r="M348" s="17">
        <f t="shared" si="144"/>
        <v>2</v>
      </c>
      <c r="N348" s="12">
        <f t="shared" si="145"/>
        <v>1.0002106930000001</v>
      </c>
      <c r="O348" s="12">
        <f t="shared" ca="1" si="146"/>
        <v>1.0010143819999999</v>
      </c>
      <c r="P348" s="17">
        <f t="shared" si="147"/>
        <v>0</v>
      </c>
      <c r="Q348" s="14">
        <f t="shared" ca="1" si="148"/>
        <v>0.94994365999999997</v>
      </c>
      <c r="R348" s="20">
        <f t="shared" si="152"/>
        <v>0</v>
      </c>
      <c r="S348" s="14">
        <f t="shared" si="149"/>
        <v>0</v>
      </c>
      <c r="T348" s="4" t="str">
        <f t="shared" si="150"/>
        <v>A+J=</v>
      </c>
      <c r="U348" s="29">
        <f t="shared" si="151"/>
        <v>45412</v>
      </c>
      <c r="V348" s="3"/>
      <c r="W348" s="3"/>
      <c r="X348" s="106">
        <f>[2]Plan1!$A418</f>
        <v>49263</v>
      </c>
      <c r="Y348" s="107" t="str">
        <f>[2]Plan1!$C418</f>
        <v>Proclamação da República</v>
      </c>
      <c r="Z348" s="94"/>
      <c r="AA348" s="1"/>
      <c r="AB348" s="3"/>
      <c r="AC348" s="3"/>
      <c r="AD348" s="3"/>
      <c r="AE348" s="3"/>
      <c r="AF348" s="3"/>
      <c r="AG348" s="11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</row>
    <row r="349" spans="1:154" x14ac:dyDescent="0.15">
      <c r="A349" s="88">
        <f t="shared" si="155"/>
        <v>45386</v>
      </c>
      <c r="B349" s="89">
        <f t="shared" ca="1" si="136"/>
        <v>937.90054936000001</v>
      </c>
      <c r="C349" s="14">
        <f t="shared" si="137"/>
        <v>936.47527333000005</v>
      </c>
      <c r="D349" s="62">
        <f t="shared" si="153"/>
        <v>45383</v>
      </c>
      <c r="E349" s="60">
        <f ca="1">IF(D349&lt;$B$1,VLOOKUP(D349,[1]DI!$A$4:$B$15000,2,FALSE),0)</f>
        <v>0.1065</v>
      </c>
      <c r="F349" s="14">
        <f t="shared" ca="1" si="138"/>
        <v>1.00040168</v>
      </c>
      <c r="G349" s="91">
        <f t="shared" ca="1" si="139"/>
        <v>1.17603523100973</v>
      </c>
      <c r="H349" s="91">
        <f t="shared" ca="1" si="140"/>
        <v>1.1746191992505199</v>
      </c>
      <c r="I349" s="14">
        <f t="shared" ca="1" si="141"/>
        <v>1.0012055200000001</v>
      </c>
      <c r="J349" s="13">
        <f t="shared" si="154"/>
        <v>2.69E-2</v>
      </c>
      <c r="K349" s="29">
        <f t="shared" si="142"/>
        <v>45383</v>
      </c>
      <c r="L349" s="2">
        <f t="shared" si="143"/>
        <v>3</v>
      </c>
      <c r="M349" s="17">
        <f t="shared" si="144"/>
        <v>3</v>
      </c>
      <c r="N349" s="12">
        <f t="shared" si="145"/>
        <v>1.000316057</v>
      </c>
      <c r="O349" s="12">
        <f t="shared" ca="1" si="146"/>
        <v>1.0015219580000001</v>
      </c>
      <c r="P349" s="17">
        <f t="shared" si="147"/>
        <v>0</v>
      </c>
      <c r="Q349" s="14">
        <f t="shared" ca="1" si="148"/>
        <v>1.42527603</v>
      </c>
      <c r="R349" s="20">
        <f t="shared" si="152"/>
        <v>0</v>
      </c>
      <c r="S349" s="14">
        <f t="shared" si="149"/>
        <v>0</v>
      </c>
      <c r="T349" s="4" t="str">
        <f t="shared" si="150"/>
        <v>A+J=</v>
      </c>
      <c r="U349" s="29">
        <f t="shared" si="151"/>
        <v>45412</v>
      </c>
      <c r="V349" s="3"/>
      <c r="W349" s="3"/>
      <c r="X349" s="106">
        <f>[2]Plan1!$A419</f>
        <v>49268</v>
      </c>
      <c r="Y349" s="107" t="str">
        <f>[2]Plan1!$C419</f>
        <v>Dia Nacional de Zumbi e da Consciência Negra</v>
      </c>
      <c r="Z349" s="94"/>
      <c r="AA349" s="1"/>
      <c r="AB349" s="3"/>
      <c r="AC349" s="3"/>
      <c r="AD349" s="3"/>
      <c r="AE349" s="3"/>
      <c r="AF349" s="3"/>
      <c r="AG349" s="11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</row>
    <row r="350" spans="1:154" x14ac:dyDescent="0.15">
      <c r="A350" s="88">
        <f t="shared" si="155"/>
        <v>45387</v>
      </c>
      <c r="B350" s="89">
        <f t="shared" ca="1" si="136"/>
        <v>938.37612990000002</v>
      </c>
      <c r="C350" s="14">
        <f t="shared" si="137"/>
        <v>936.47527333000005</v>
      </c>
      <c r="D350" s="62">
        <f t="shared" si="153"/>
        <v>45384</v>
      </c>
      <c r="E350" s="60">
        <f ca="1">IF(D350&lt;$B$1,VLOOKUP(D350,[1]DI!$A$4:$B$15000,2,FALSE),0)</f>
        <v>0.1065</v>
      </c>
      <c r="F350" s="14">
        <f t="shared" ca="1" si="138"/>
        <v>1.00040168</v>
      </c>
      <c r="G350" s="91">
        <f t="shared" ca="1" si="139"/>
        <v>1.1765076208413201</v>
      </c>
      <c r="H350" s="91">
        <f t="shared" ca="1" si="140"/>
        <v>1.1746191992505199</v>
      </c>
      <c r="I350" s="14">
        <f t="shared" ca="1" si="141"/>
        <v>1.0016076899999999</v>
      </c>
      <c r="J350" s="13">
        <f t="shared" si="154"/>
        <v>2.69E-2</v>
      </c>
      <c r="K350" s="29">
        <f t="shared" si="142"/>
        <v>45383</v>
      </c>
      <c r="L350" s="2">
        <f t="shared" si="143"/>
        <v>4</v>
      </c>
      <c r="M350" s="17">
        <f t="shared" si="144"/>
        <v>4</v>
      </c>
      <c r="N350" s="12">
        <f t="shared" si="145"/>
        <v>1.0004214309999999</v>
      </c>
      <c r="O350" s="12">
        <f t="shared" ca="1" si="146"/>
        <v>1.002029799</v>
      </c>
      <c r="P350" s="17">
        <f t="shared" si="147"/>
        <v>0</v>
      </c>
      <c r="Q350" s="14">
        <f t="shared" ca="1" si="148"/>
        <v>1.90085657</v>
      </c>
      <c r="R350" s="20">
        <f t="shared" si="152"/>
        <v>0</v>
      </c>
      <c r="S350" s="14">
        <f t="shared" si="149"/>
        <v>0</v>
      </c>
      <c r="T350" s="4" t="str">
        <f t="shared" si="150"/>
        <v>A+J=</v>
      </c>
      <c r="U350" s="29">
        <f t="shared" si="151"/>
        <v>45412</v>
      </c>
      <c r="V350" s="3"/>
      <c r="W350" s="3"/>
      <c r="X350" s="106">
        <f>[2]Plan1!$A420</f>
        <v>49303</v>
      </c>
      <c r="Y350" s="107" t="str">
        <f>[2]Plan1!$C420</f>
        <v>Natal</v>
      </c>
      <c r="Z350" s="94"/>
      <c r="AA350" s="1"/>
      <c r="AB350" s="3"/>
      <c r="AC350" s="3"/>
      <c r="AD350" s="3"/>
      <c r="AE350" s="3"/>
      <c r="AF350" s="3"/>
      <c r="AG350" s="11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</row>
    <row r="351" spans="1:154" x14ac:dyDescent="0.15">
      <c r="A351" s="88">
        <f t="shared" si="155"/>
        <v>45390</v>
      </c>
      <c r="B351" s="89">
        <f t="shared" ca="1" si="136"/>
        <v>938.85193987000002</v>
      </c>
      <c r="C351" s="14">
        <f t="shared" si="137"/>
        <v>936.47527333000005</v>
      </c>
      <c r="D351" s="62">
        <f t="shared" si="153"/>
        <v>45385</v>
      </c>
      <c r="E351" s="60">
        <f ca="1">IF(D351&lt;$B$1,VLOOKUP(D351,[1]DI!$A$4:$B$15000,2,FALSE),0)</f>
        <v>0.1065</v>
      </c>
      <c r="F351" s="14">
        <f t="shared" ca="1" si="138"/>
        <v>1.00040168</v>
      </c>
      <c r="G351" s="91">
        <f t="shared" ca="1" si="139"/>
        <v>1.1769802004224601</v>
      </c>
      <c r="H351" s="91">
        <f t="shared" ca="1" si="140"/>
        <v>1.1746191992505199</v>
      </c>
      <c r="I351" s="14">
        <f t="shared" ca="1" si="141"/>
        <v>1.00201001</v>
      </c>
      <c r="J351" s="13">
        <f t="shared" si="154"/>
        <v>2.69E-2</v>
      </c>
      <c r="K351" s="29">
        <f t="shared" si="142"/>
        <v>45383</v>
      </c>
      <c r="L351" s="2">
        <f t="shared" si="143"/>
        <v>5</v>
      </c>
      <c r="M351" s="17">
        <f t="shared" si="144"/>
        <v>5</v>
      </c>
      <c r="N351" s="12">
        <f t="shared" si="145"/>
        <v>1.000526816</v>
      </c>
      <c r="O351" s="12">
        <f t="shared" ca="1" si="146"/>
        <v>1.002537885</v>
      </c>
      <c r="P351" s="17">
        <f t="shared" si="147"/>
        <v>0</v>
      </c>
      <c r="Q351" s="14">
        <f t="shared" ca="1" si="148"/>
        <v>2.37666654</v>
      </c>
      <c r="R351" s="20">
        <f t="shared" si="152"/>
        <v>0</v>
      </c>
      <c r="S351" s="14">
        <f t="shared" si="149"/>
        <v>0</v>
      </c>
      <c r="T351" s="4" t="str">
        <f t="shared" si="150"/>
        <v>A+J=</v>
      </c>
      <c r="U351" s="29">
        <f t="shared" si="151"/>
        <v>45412</v>
      </c>
      <c r="V351" s="3"/>
      <c r="W351" s="3"/>
      <c r="X351" s="106">
        <f>[2]Plan1!$A421</f>
        <v>49310</v>
      </c>
      <c r="Y351" s="107" t="str">
        <f>[2]Plan1!$C421</f>
        <v>Confraternização Universal</v>
      </c>
      <c r="Z351" s="94"/>
      <c r="AA351" s="1"/>
      <c r="AB351" s="3"/>
      <c r="AC351" s="3"/>
      <c r="AD351" s="3"/>
      <c r="AE351" s="3"/>
      <c r="AF351" s="3"/>
      <c r="AG351" s="11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</row>
    <row r="352" spans="1:154" x14ac:dyDescent="0.15">
      <c r="A352" s="88">
        <f t="shared" si="155"/>
        <v>45391</v>
      </c>
      <c r="B352" s="89">
        <f t="shared" ca="1" si="136"/>
        <v>939.32799989</v>
      </c>
      <c r="C352" s="14">
        <f t="shared" si="137"/>
        <v>936.47527333000005</v>
      </c>
      <c r="D352" s="62">
        <f t="shared" si="153"/>
        <v>45386</v>
      </c>
      <c r="E352" s="60">
        <f ca="1">IF(D352&lt;$B$1,VLOOKUP(D352,[1]DI!$A$4:$B$15000,2,FALSE),0)</f>
        <v>0.1065</v>
      </c>
      <c r="F352" s="14">
        <f t="shared" ca="1" si="138"/>
        <v>1.00040168</v>
      </c>
      <c r="G352" s="91">
        <f t="shared" ca="1" si="139"/>
        <v>1.1774529698293701</v>
      </c>
      <c r="H352" s="91">
        <f t="shared" ca="1" si="140"/>
        <v>1.1746191992505199</v>
      </c>
      <c r="I352" s="14">
        <f t="shared" ca="1" si="141"/>
        <v>1.0024124999999999</v>
      </c>
      <c r="J352" s="13">
        <f t="shared" si="154"/>
        <v>2.69E-2</v>
      </c>
      <c r="K352" s="29">
        <f t="shared" si="142"/>
        <v>45383</v>
      </c>
      <c r="L352" s="2">
        <f t="shared" si="143"/>
        <v>6</v>
      </c>
      <c r="M352" s="17">
        <f t="shared" si="144"/>
        <v>6</v>
      </c>
      <c r="N352" s="12">
        <f t="shared" si="145"/>
        <v>1.000632213</v>
      </c>
      <c r="O352" s="12">
        <f t="shared" ca="1" si="146"/>
        <v>1.003046238</v>
      </c>
      <c r="P352" s="17">
        <f t="shared" si="147"/>
        <v>0</v>
      </c>
      <c r="Q352" s="14">
        <f t="shared" ca="1" si="148"/>
        <v>2.8527265599999998</v>
      </c>
      <c r="R352" s="20">
        <f t="shared" si="152"/>
        <v>0</v>
      </c>
      <c r="S352" s="14">
        <f t="shared" si="149"/>
        <v>0</v>
      </c>
      <c r="T352" s="4" t="str">
        <f t="shared" si="150"/>
        <v>A+J=</v>
      </c>
      <c r="U352" s="29">
        <f t="shared" si="151"/>
        <v>45412</v>
      </c>
      <c r="V352" s="3"/>
      <c r="W352" s="3"/>
      <c r="X352" s="106">
        <f>[2]Plan1!$A422</f>
        <v>49345</v>
      </c>
      <c r="Y352" s="107" t="str">
        <f>[2]Plan1!$C422</f>
        <v>Carnaval</v>
      </c>
      <c r="Z352" s="94"/>
      <c r="AA352" s="1"/>
      <c r="AB352" s="3"/>
      <c r="AC352" s="3"/>
      <c r="AD352" s="3"/>
      <c r="AE352" s="3"/>
      <c r="AF352" s="3"/>
      <c r="AG352" s="11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</row>
    <row r="353" spans="1:154" x14ac:dyDescent="0.15">
      <c r="A353" s="88">
        <f t="shared" si="155"/>
        <v>45392</v>
      </c>
      <c r="B353" s="89">
        <f t="shared" ca="1" si="136"/>
        <v>939.80430058000002</v>
      </c>
      <c r="C353" s="14">
        <f t="shared" si="137"/>
        <v>936.47527333000005</v>
      </c>
      <c r="D353" s="62">
        <f t="shared" si="153"/>
        <v>45387</v>
      </c>
      <c r="E353" s="60">
        <f ca="1">IF(D353&lt;$B$1,VLOOKUP(D353,[1]DI!$A$4:$B$15000,2,FALSE),0)</f>
        <v>0.1065</v>
      </c>
      <c r="F353" s="14">
        <f t="shared" ca="1" si="138"/>
        <v>1.00040168</v>
      </c>
      <c r="G353" s="91">
        <f t="shared" ca="1" si="139"/>
        <v>1.17792592913829</v>
      </c>
      <c r="H353" s="91">
        <f t="shared" ca="1" si="140"/>
        <v>1.1746191992505199</v>
      </c>
      <c r="I353" s="14">
        <f t="shared" ca="1" si="141"/>
        <v>1.00281515</v>
      </c>
      <c r="J353" s="13">
        <f t="shared" si="154"/>
        <v>2.69E-2</v>
      </c>
      <c r="K353" s="29">
        <f t="shared" si="142"/>
        <v>45383</v>
      </c>
      <c r="L353" s="2">
        <f t="shared" si="143"/>
        <v>7</v>
      </c>
      <c r="M353" s="17">
        <f t="shared" si="144"/>
        <v>7</v>
      </c>
      <c r="N353" s="12">
        <f t="shared" si="145"/>
        <v>1.0007376210000001</v>
      </c>
      <c r="O353" s="12">
        <f t="shared" ca="1" si="146"/>
        <v>1.0035548480000001</v>
      </c>
      <c r="P353" s="17">
        <f t="shared" si="147"/>
        <v>0</v>
      </c>
      <c r="Q353" s="14">
        <f t="shared" ca="1" si="148"/>
        <v>3.3290272500000002</v>
      </c>
      <c r="R353" s="20">
        <f t="shared" si="152"/>
        <v>0</v>
      </c>
      <c r="S353" s="14">
        <f t="shared" si="149"/>
        <v>0</v>
      </c>
      <c r="T353" s="4" t="str">
        <f t="shared" si="150"/>
        <v>A+J=</v>
      </c>
      <c r="U353" s="29">
        <f t="shared" si="151"/>
        <v>45412</v>
      </c>
      <c r="V353" s="3"/>
      <c r="W353" s="3"/>
      <c r="X353" s="106">
        <f>[2]Plan1!$A423</f>
        <v>49346</v>
      </c>
      <c r="Y353" s="107" t="str">
        <f>[2]Plan1!$C423</f>
        <v>Carnaval</v>
      </c>
      <c r="Z353" s="94"/>
      <c r="AA353" s="1"/>
      <c r="AB353" s="3"/>
      <c r="AC353" s="3"/>
      <c r="AD353" s="3"/>
      <c r="AE353" s="3"/>
      <c r="AF353" s="3"/>
      <c r="AG353" s="11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</row>
    <row r="354" spans="1:154" x14ac:dyDescent="0.15">
      <c r="A354" s="88">
        <f t="shared" si="155"/>
        <v>45393</v>
      </c>
      <c r="B354" s="89">
        <f t="shared" ca="1" si="136"/>
        <v>940.28083913</v>
      </c>
      <c r="C354" s="14">
        <f t="shared" si="137"/>
        <v>936.47527333000005</v>
      </c>
      <c r="D354" s="62">
        <f t="shared" si="153"/>
        <v>45390</v>
      </c>
      <c r="E354" s="60">
        <f ca="1">IF(D354&lt;$B$1,VLOOKUP(D354,[1]DI!$A$4:$B$15000,2,FALSE),0)</f>
        <v>0.1065</v>
      </c>
      <c r="F354" s="14">
        <f t="shared" ca="1" si="138"/>
        <v>1.00040168</v>
      </c>
      <c r="G354" s="91">
        <f t="shared" ca="1" si="139"/>
        <v>1.1783990784255101</v>
      </c>
      <c r="H354" s="91">
        <f t="shared" ca="1" si="140"/>
        <v>1.1746191992505199</v>
      </c>
      <c r="I354" s="14">
        <f t="shared" ca="1" si="141"/>
        <v>1.00321796</v>
      </c>
      <c r="J354" s="13">
        <f t="shared" si="154"/>
        <v>2.69E-2</v>
      </c>
      <c r="K354" s="29">
        <f t="shared" si="142"/>
        <v>45383</v>
      </c>
      <c r="L354" s="2">
        <f t="shared" si="143"/>
        <v>8</v>
      </c>
      <c r="M354" s="17">
        <f t="shared" si="144"/>
        <v>8</v>
      </c>
      <c r="N354" s="12">
        <f t="shared" si="145"/>
        <v>1.000843039</v>
      </c>
      <c r="O354" s="12">
        <f t="shared" ca="1" si="146"/>
        <v>1.004063712</v>
      </c>
      <c r="P354" s="17">
        <f t="shared" si="147"/>
        <v>0</v>
      </c>
      <c r="Q354" s="14">
        <f t="shared" ca="1" si="148"/>
        <v>3.8055658000000001</v>
      </c>
      <c r="R354" s="20">
        <f t="shared" si="152"/>
        <v>0</v>
      </c>
      <c r="S354" s="14">
        <f t="shared" si="149"/>
        <v>0</v>
      </c>
      <c r="T354" s="4" t="str">
        <f t="shared" si="150"/>
        <v>A+J=</v>
      </c>
      <c r="U354" s="29">
        <f t="shared" si="151"/>
        <v>45412</v>
      </c>
      <c r="V354" s="3"/>
      <c r="W354" s="3"/>
      <c r="X354" s="106">
        <f>[2]Plan1!$A424</f>
        <v>49391</v>
      </c>
      <c r="Y354" s="107" t="str">
        <f>[2]Plan1!$C424</f>
        <v>Paixão de Cristo</v>
      </c>
      <c r="Z354" s="94"/>
      <c r="AA354" s="1"/>
      <c r="AB354" s="3"/>
      <c r="AC354" s="3"/>
      <c r="AD354" s="3"/>
      <c r="AE354" s="3"/>
      <c r="AF354" s="3"/>
      <c r="AG354" s="11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</row>
    <row r="355" spans="1:154" x14ac:dyDescent="0.15">
      <c r="A355" s="88">
        <f t="shared" si="155"/>
        <v>45394</v>
      </c>
      <c r="B355" s="89">
        <f t="shared" ca="1" si="136"/>
        <v>940.75761836000004</v>
      </c>
      <c r="C355" s="14">
        <f t="shared" si="137"/>
        <v>936.47527333000005</v>
      </c>
      <c r="D355" s="62">
        <f t="shared" si="153"/>
        <v>45391</v>
      </c>
      <c r="E355" s="60">
        <f ca="1">IF(D355&lt;$B$1,VLOOKUP(D355,[1]DI!$A$4:$B$15000,2,FALSE),0)</f>
        <v>0.1065</v>
      </c>
      <c r="F355" s="14">
        <f t="shared" ca="1" si="138"/>
        <v>1.00040168</v>
      </c>
      <c r="G355" s="91">
        <f t="shared" ca="1" si="139"/>
        <v>1.17887241776733</v>
      </c>
      <c r="H355" s="91">
        <f t="shared" ca="1" si="140"/>
        <v>1.1746191992505199</v>
      </c>
      <c r="I355" s="14">
        <f t="shared" ca="1" si="141"/>
        <v>1.0036209300000001</v>
      </c>
      <c r="J355" s="13">
        <f t="shared" si="154"/>
        <v>2.69E-2</v>
      </c>
      <c r="K355" s="29">
        <f t="shared" si="142"/>
        <v>45383</v>
      </c>
      <c r="L355" s="2">
        <f t="shared" si="143"/>
        <v>9</v>
      </c>
      <c r="M355" s="17">
        <f t="shared" si="144"/>
        <v>9</v>
      </c>
      <c r="N355" s="12">
        <f t="shared" si="145"/>
        <v>1.0009484689999999</v>
      </c>
      <c r="O355" s="12">
        <f t="shared" ca="1" si="146"/>
        <v>1.0045728330000001</v>
      </c>
      <c r="P355" s="17">
        <f t="shared" si="147"/>
        <v>0</v>
      </c>
      <c r="Q355" s="14">
        <f t="shared" ca="1" si="148"/>
        <v>4.2823450300000001</v>
      </c>
      <c r="R355" s="20">
        <f t="shared" si="152"/>
        <v>0</v>
      </c>
      <c r="S355" s="14">
        <f t="shared" si="149"/>
        <v>0</v>
      </c>
      <c r="T355" s="4" t="str">
        <f t="shared" si="150"/>
        <v>A+J=</v>
      </c>
      <c r="U355" s="29">
        <f t="shared" si="151"/>
        <v>45412</v>
      </c>
      <c r="V355" s="3"/>
      <c r="W355" s="3"/>
      <c r="X355" s="106">
        <f>[2]Plan1!$A425</f>
        <v>49420</v>
      </c>
      <c r="Y355" s="107" t="str">
        <f>[2]Plan1!$C425</f>
        <v>Tiradentes</v>
      </c>
      <c r="Z355" s="94"/>
      <c r="AA355" s="1"/>
      <c r="AB355" s="3"/>
      <c r="AC355" s="3"/>
      <c r="AD355" s="3"/>
      <c r="AE355" s="3"/>
      <c r="AF355" s="3"/>
      <c r="AG355" s="11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</row>
    <row r="356" spans="1:154" x14ac:dyDescent="0.15">
      <c r="A356" s="88">
        <f t="shared" si="155"/>
        <v>45397</v>
      </c>
      <c r="B356" s="89">
        <f t="shared" ca="1" si="136"/>
        <v>941.23464763000004</v>
      </c>
      <c r="C356" s="14">
        <f t="shared" si="137"/>
        <v>936.47527333000005</v>
      </c>
      <c r="D356" s="62">
        <f t="shared" si="153"/>
        <v>45392</v>
      </c>
      <c r="E356" s="60">
        <f ca="1">IF(D356&lt;$B$1,VLOOKUP(D356,[1]DI!$A$4:$B$15000,2,FALSE),0)</f>
        <v>0.1065</v>
      </c>
      <c r="F356" s="14">
        <f t="shared" ca="1" si="138"/>
        <v>1.00040168</v>
      </c>
      <c r="G356" s="91">
        <f t="shared" ca="1" si="139"/>
        <v>1.1793459472401</v>
      </c>
      <c r="H356" s="91">
        <f t="shared" ca="1" si="140"/>
        <v>1.1746191992505199</v>
      </c>
      <c r="I356" s="14">
        <f t="shared" ca="1" si="141"/>
        <v>1.00402407</v>
      </c>
      <c r="J356" s="13">
        <f t="shared" si="154"/>
        <v>2.69E-2</v>
      </c>
      <c r="K356" s="29">
        <f t="shared" si="142"/>
        <v>45383</v>
      </c>
      <c r="L356" s="2">
        <f t="shared" si="143"/>
        <v>10</v>
      </c>
      <c r="M356" s="17">
        <f t="shared" si="144"/>
        <v>10</v>
      </c>
      <c r="N356" s="12">
        <f t="shared" si="145"/>
        <v>1.00105391</v>
      </c>
      <c r="O356" s="12">
        <f t="shared" ca="1" si="146"/>
        <v>1.0050822210000001</v>
      </c>
      <c r="P356" s="17">
        <f t="shared" si="147"/>
        <v>0</v>
      </c>
      <c r="Q356" s="14">
        <f t="shared" ca="1" si="148"/>
        <v>4.7593743000000002</v>
      </c>
      <c r="R356" s="20">
        <f t="shared" si="152"/>
        <v>0</v>
      </c>
      <c r="S356" s="14">
        <f t="shared" si="149"/>
        <v>0</v>
      </c>
      <c r="T356" s="4" t="str">
        <f t="shared" si="150"/>
        <v>A+J=</v>
      </c>
      <c r="U356" s="29">
        <f t="shared" si="151"/>
        <v>45412</v>
      </c>
      <c r="V356" s="3"/>
      <c r="W356" s="3"/>
      <c r="X356" s="106">
        <f>[2]Plan1!$A426</f>
        <v>49430</v>
      </c>
      <c r="Y356" s="107" t="str">
        <f>[2]Plan1!$C426</f>
        <v>Dia do Trabalho</v>
      </c>
      <c r="Z356" s="94"/>
      <c r="AA356" s="1"/>
      <c r="AB356" s="3"/>
      <c r="AC356" s="3"/>
      <c r="AD356" s="3"/>
      <c r="AE356" s="3"/>
      <c r="AF356" s="3"/>
      <c r="AG356" s="11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</row>
    <row r="357" spans="1:154" x14ac:dyDescent="0.15">
      <c r="A357" s="88">
        <f t="shared" si="155"/>
        <v>45398</v>
      </c>
      <c r="B357" s="89">
        <f t="shared" ca="1" si="136"/>
        <v>941.71190726000009</v>
      </c>
      <c r="C357" s="14">
        <f t="shared" si="137"/>
        <v>936.47527333000005</v>
      </c>
      <c r="D357" s="62">
        <f t="shared" si="153"/>
        <v>45393</v>
      </c>
      <c r="E357" s="60">
        <f ca="1">IF(D357&lt;$B$1,VLOOKUP(D357,[1]DI!$A$4:$B$15000,2,FALSE),0)</f>
        <v>0.1065</v>
      </c>
      <c r="F357" s="14">
        <f t="shared" ca="1" si="138"/>
        <v>1.00040168</v>
      </c>
      <c r="G357" s="91">
        <f t="shared" ca="1" si="139"/>
        <v>1.1798196669201899</v>
      </c>
      <c r="H357" s="91">
        <f t="shared" ca="1" si="140"/>
        <v>1.1746191992505199</v>
      </c>
      <c r="I357" s="14">
        <f t="shared" ca="1" si="141"/>
        <v>1.00442736</v>
      </c>
      <c r="J357" s="13">
        <f t="shared" si="154"/>
        <v>2.69E-2</v>
      </c>
      <c r="K357" s="29">
        <f t="shared" si="142"/>
        <v>45383</v>
      </c>
      <c r="L357" s="2">
        <f t="shared" si="143"/>
        <v>11</v>
      </c>
      <c r="M357" s="17">
        <f t="shared" si="144"/>
        <v>11</v>
      </c>
      <c r="N357" s="12">
        <f t="shared" si="145"/>
        <v>1.0011593620000001</v>
      </c>
      <c r="O357" s="12">
        <f t="shared" ca="1" si="146"/>
        <v>1.005591855</v>
      </c>
      <c r="P357" s="17">
        <f t="shared" si="147"/>
        <v>0</v>
      </c>
      <c r="Q357" s="14">
        <f t="shared" ca="1" si="148"/>
        <v>5.23663393</v>
      </c>
      <c r="R357" s="20">
        <f t="shared" si="152"/>
        <v>0</v>
      </c>
      <c r="S357" s="14">
        <f t="shared" si="149"/>
        <v>0</v>
      </c>
      <c r="T357" s="4" t="str">
        <f t="shared" si="150"/>
        <v>A+J=</v>
      </c>
      <c r="U357" s="29">
        <f t="shared" si="151"/>
        <v>45412</v>
      </c>
      <c r="V357" s="3"/>
      <c r="W357" s="3"/>
      <c r="X357" s="106">
        <f>[2]Plan1!$A427</f>
        <v>49453</v>
      </c>
      <c r="Y357" s="107" t="str">
        <f>[2]Plan1!$C427</f>
        <v>Corpus Christi</v>
      </c>
      <c r="Z357" s="94"/>
      <c r="AA357" s="1"/>
      <c r="AB357" s="3"/>
      <c r="AC357" s="3"/>
      <c r="AD357" s="3"/>
      <c r="AE357" s="3"/>
      <c r="AF357" s="3"/>
      <c r="AG357" s="11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</row>
    <row r="358" spans="1:154" x14ac:dyDescent="0.15">
      <c r="A358" s="88">
        <f t="shared" si="155"/>
        <v>45399</v>
      </c>
      <c r="B358" s="89">
        <f t="shared" ca="1" si="136"/>
        <v>942.18941694</v>
      </c>
      <c r="C358" s="14">
        <f t="shared" si="137"/>
        <v>936.47527333000005</v>
      </c>
      <c r="D358" s="62">
        <f t="shared" si="153"/>
        <v>45394</v>
      </c>
      <c r="E358" s="60">
        <f ca="1">IF(D358&lt;$B$1,VLOOKUP(D358,[1]DI!$A$4:$B$15000,2,FALSE),0)</f>
        <v>0.1065</v>
      </c>
      <c r="F358" s="14">
        <f t="shared" ca="1" si="138"/>
        <v>1.00040168</v>
      </c>
      <c r="G358" s="91">
        <f t="shared" ca="1" si="139"/>
        <v>1.1802935768839999</v>
      </c>
      <c r="H358" s="91">
        <f t="shared" ca="1" si="140"/>
        <v>1.1746191992505199</v>
      </c>
      <c r="I358" s="14">
        <f t="shared" ca="1" si="141"/>
        <v>1.00483082</v>
      </c>
      <c r="J358" s="13">
        <f t="shared" si="154"/>
        <v>2.69E-2</v>
      </c>
      <c r="K358" s="29">
        <f t="shared" si="142"/>
        <v>45383</v>
      </c>
      <c r="L358" s="2">
        <f t="shared" si="143"/>
        <v>12</v>
      </c>
      <c r="M358" s="17">
        <f t="shared" si="144"/>
        <v>12</v>
      </c>
      <c r="N358" s="12">
        <f t="shared" si="145"/>
        <v>1.0012648260000001</v>
      </c>
      <c r="O358" s="12">
        <f t="shared" ca="1" si="146"/>
        <v>1.0061017560000001</v>
      </c>
      <c r="P358" s="17">
        <f t="shared" si="147"/>
        <v>0</v>
      </c>
      <c r="Q358" s="14">
        <f t="shared" ca="1" si="148"/>
        <v>5.7141436099999998</v>
      </c>
      <c r="R358" s="20">
        <f t="shared" si="152"/>
        <v>0</v>
      </c>
      <c r="S358" s="14">
        <f t="shared" si="149"/>
        <v>0</v>
      </c>
      <c r="T358" s="4" t="str">
        <f t="shared" si="150"/>
        <v>A+J=</v>
      </c>
      <c r="U358" s="29">
        <f t="shared" si="151"/>
        <v>45412</v>
      </c>
      <c r="V358" s="3"/>
      <c r="W358" s="3"/>
      <c r="X358" s="106">
        <f>[2]Plan1!$A428</f>
        <v>49559</v>
      </c>
      <c r="Y358" s="107" t="str">
        <f>[2]Plan1!$C428</f>
        <v>Independência do Brasil</v>
      </c>
      <c r="Z358" s="94"/>
      <c r="AA358" s="1"/>
      <c r="AB358" s="3"/>
      <c r="AC358" s="3"/>
      <c r="AD358" s="3"/>
      <c r="AE358" s="3"/>
      <c r="AF358" s="3"/>
      <c r="AG358" s="11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</row>
    <row r="359" spans="1:154" x14ac:dyDescent="0.15">
      <c r="A359" s="88">
        <f t="shared" si="155"/>
        <v>45400</v>
      </c>
      <c r="B359" s="89">
        <f t="shared" ca="1" si="136"/>
        <v>942.66716636000001</v>
      </c>
      <c r="C359" s="14">
        <f t="shared" si="137"/>
        <v>936.47527333000005</v>
      </c>
      <c r="D359" s="62">
        <f t="shared" si="153"/>
        <v>45397</v>
      </c>
      <c r="E359" s="60">
        <f ca="1">IF(D359&lt;$B$1,VLOOKUP(D359,[1]DI!$A$4:$B$15000,2,FALSE),0)</f>
        <v>0.1065</v>
      </c>
      <c r="F359" s="14">
        <f t="shared" ca="1" si="138"/>
        <v>1.00040168</v>
      </c>
      <c r="G359" s="91">
        <f t="shared" ca="1" si="139"/>
        <v>1.1807676772079601</v>
      </c>
      <c r="H359" s="91">
        <f t="shared" ca="1" si="140"/>
        <v>1.1746191992505199</v>
      </c>
      <c r="I359" s="14">
        <f t="shared" ca="1" si="141"/>
        <v>1.00523444</v>
      </c>
      <c r="J359" s="13">
        <f t="shared" si="154"/>
        <v>2.69E-2</v>
      </c>
      <c r="K359" s="29">
        <f t="shared" si="142"/>
        <v>45383</v>
      </c>
      <c r="L359" s="2">
        <f t="shared" si="143"/>
        <v>13</v>
      </c>
      <c r="M359" s="17">
        <f t="shared" si="144"/>
        <v>13</v>
      </c>
      <c r="N359" s="12">
        <f t="shared" si="145"/>
        <v>1.0013703</v>
      </c>
      <c r="O359" s="12">
        <f t="shared" ca="1" si="146"/>
        <v>1.006611913</v>
      </c>
      <c r="P359" s="17">
        <f t="shared" si="147"/>
        <v>0</v>
      </c>
      <c r="Q359" s="14">
        <f t="shared" ca="1" si="148"/>
        <v>6.1918930300000001</v>
      </c>
      <c r="R359" s="20">
        <f t="shared" si="152"/>
        <v>0</v>
      </c>
      <c r="S359" s="14">
        <f t="shared" si="149"/>
        <v>0</v>
      </c>
      <c r="T359" s="4" t="str">
        <f t="shared" si="150"/>
        <v>A+J=</v>
      </c>
      <c r="U359" s="29">
        <f t="shared" si="151"/>
        <v>45412</v>
      </c>
      <c r="V359" s="3"/>
      <c r="W359" s="3"/>
      <c r="X359" s="106">
        <f>[2]Plan1!$A429</f>
        <v>49594</v>
      </c>
      <c r="Y359" s="107" t="str">
        <f>[2]Plan1!$C429</f>
        <v>Nossa Sr.a Aparecida - Padroeira do Brasil</v>
      </c>
      <c r="Z359" s="94"/>
      <c r="AA359" s="1"/>
      <c r="AB359" s="3"/>
      <c r="AC359" s="3"/>
      <c r="AD359" s="3"/>
      <c r="AE359" s="3"/>
      <c r="AF359" s="3"/>
      <c r="AG359" s="11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</row>
    <row r="360" spans="1:154" x14ac:dyDescent="0.15">
      <c r="A360" s="88">
        <f t="shared" si="155"/>
        <v>45401</v>
      </c>
      <c r="B360" s="89">
        <f t="shared" ca="1" si="136"/>
        <v>943.14516488000004</v>
      </c>
      <c r="C360" s="14">
        <f t="shared" si="137"/>
        <v>936.47527333000005</v>
      </c>
      <c r="D360" s="62">
        <f t="shared" si="153"/>
        <v>45398</v>
      </c>
      <c r="E360" s="60">
        <f ca="1">IF(D360&lt;$B$1,VLOOKUP(D360,[1]DI!$A$4:$B$15000,2,FALSE),0)</f>
        <v>0.1065</v>
      </c>
      <c r="F360" s="14">
        <f t="shared" ca="1" si="138"/>
        <v>1.00040168</v>
      </c>
      <c r="G360" s="91">
        <f t="shared" ca="1" si="139"/>
        <v>1.18124196796854</v>
      </c>
      <c r="H360" s="91">
        <f t="shared" ca="1" si="140"/>
        <v>1.1746191992505199</v>
      </c>
      <c r="I360" s="14">
        <f t="shared" ca="1" si="141"/>
        <v>1.00563823</v>
      </c>
      <c r="J360" s="13">
        <f t="shared" si="154"/>
        <v>2.69E-2</v>
      </c>
      <c r="K360" s="29">
        <f t="shared" si="142"/>
        <v>45383</v>
      </c>
      <c r="L360" s="2">
        <f t="shared" si="143"/>
        <v>14</v>
      </c>
      <c r="M360" s="17">
        <f t="shared" si="144"/>
        <v>14</v>
      </c>
      <c r="N360" s="12">
        <f t="shared" si="145"/>
        <v>1.001475785</v>
      </c>
      <c r="O360" s="12">
        <f t="shared" ca="1" si="146"/>
        <v>1.0071223359999999</v>
      </c>
      <c r="P360" s="17">
        <f t="shared" si="147"/>
        <v>0</v>
      </c>
      <c r="Q360" s="14">
        <f t="shared" ca="1" si="148"/>
        <v>6.66989155</v>
      </c>
      <c r="R360" s="20">
        <f t="shared" si="152"/>
        <v>0</v>
      </c>
      <c r="S360" s="14">
        <f t="shared" si="149"/>
        <v>0</v>
      </c>
      <c r="T360" s="4" t="str">
        <f t="shared" si="150"/>
        <v>A+J=</v>
      </c>
      <c r="U360" s="29">
        <f t="shared" si="151"/>
        <v>45412</v>
      </c>
      <c r="V360" s="3"/>
      <c r="W360" s="3"/>
      <c r="X360" s="106">
        <f>[2]Plan1!$A430</f>
        <v>49615</v>
      </c>
      <c r="Y360" s="107" t="str">
        <f>[2]Plan1!$C430</f>
        <v>Finados</v>
      </c>
      <c r="Z360" s="94"/>
      <c r="AA360" s="1"/>
      <c r="AB360" s="3"/>
      <c r="AC360" s="3"/>
      <c r="AD360" s="3"/>
      <c r="AE360" s="3"/>
      <c r="AF360" s="3"/>
      <c r="AG360" s="11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</row>
    <row r="361" spans="1:154" x14ac:dyDescent="0.15">
      <c r="A361" s="88">
        <f t="shared" si="155"/>
        <v>45404</v>
      </c>
      <c r="B361" s="89">
        <f t="shared" ca="1" si="136"/>
        <v>943.62339471000007</v>
      </c>
      <c r="C361" s="14">
        <f t="shared" si="137"/>
        <v>936.47527333000005</v>
      </c>
      <c r="D361" s="62">
        <f t="shared" si="153"/>
        <v>45399</v>
      </c>
      <c r="E361" s="60">
        <f ca="1">IF(D361&lt;$B$1,VLOOKUP(D361,[1]DI!$A$4:$B$15000,2,FALSE),0)</f>
        <v>0.1065</v>
      </c>
      <c r="F361" s="14">
        <f t="shared" ca="1" si="138"/>
        <v>1.00040168</v>
      </c>
      <c r="G361" s="91">
        <f t="shared" ca="1" si="139"/>
        <v>1.1817164492422301</v>
      </c>
      <c r="H361" s="91">
        <f t="shared" ca="1" si="140"/>
        <v>1.1746191992505199</v>
      </c>
      <c r="I361" s="14">
        <f t="shared" ca="1" si="141"/>
        <v>1.00604217</v>
      </c>
      <c r="J361" s="13">
        <f t="shared" si="154"/>
        <v>2.69E-2</v>
      </c>
      <c r="K361" s="29">
        <f t="shared" si="142"/>
        <v>45383</v>
      </c>
      <c r="L361" s="2">
        <f t="shared" si="143"/>
        <v>15</v>
      </c>
      <c r="M361" s="17">
        <f t="shared" si="144"/>
        <v>15</v>
      </c>
      <c r="N361" s="12">
        <f t="shared" si="145"/>
        <v>1.0015812820000001</v>
      </c>
      <c r="O361" s="12">
        <f t="shared" ca="1" si="146"/>
        <v>1.0076330060000001</v>
      </c>
      <c r="P361" s="17">
        <f t="shared" si="147"/>
        <v>0</v>
      </c>
      <c r="Q361" s="14">
        <f t="shared" ca="1" si="148"/>
        <v>7.1481213800000001</v>
      </c>
      <c r="R361" s="20">
        <f t="shared" si="152"/>
        <v>0</v>
      </c>
      <c r="S361" s="14">
        <f t="shared" si="149"/>
        <v>0</v>
      </c>
      <c r="T361" s="4" t="str">
        <f t="shared" si="150"/>
        <v>A+J=</v>
      </c>
      <c r="U361" s="29">
        <f t="shared" si="151"/>
        <v>45412</v>
      </c>
      <c r="V361" s="3"/>
      <c r="W361" s="3"/>
      <c r="X361" s="106">
        <f>[2]Plan1!$A431</f>
        <v>49628</v>
      </c>
      <c r="Y361" s="107" t="str">
        <f>[2]Plan1!$C431</f>
        <v>Proclamação da República</v>
      </c>
      <c r="Z361" s="94"/>
      <c r="AA361" s="1"/>
      <c r="AB361" s="3"/>
      <c r="AC361" s="3"/>
      <c r="AD361" s="3"/>
      <c r="AE361" s="3"/>
      <c r="AF361" s="3"/>
      <c r="AG361" s="11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</row>
    <row r="362" spans="1:154" x14ac:dyDescent="0.15">
      <c r="A362" s="88">
        <f t="shared" si="155"/>
        <v>45405</v>
      </c>
      <c r="B362" s="89">
        <f t="shared" ca="1" si="136"/>
        <v>944.10187551000001</v>
      </c>
      <c r="C362" s="14">
        <f t="shared" si="137"/>
        <v>936.47527333000005</v>
      </c>
      <c r="D362" s="62">
        <f t="shared" si="153"/>
        <v>45400</v>
      </c>
      <c r="E362" s="60">
        <f ca="1">IF(D362&lt;$B$1,VLOOKUP(D362,[1]DI!$A$4:$B$15000,2,FALSE),0)</f>
        <v>0.1065</v>
      </c>
      <c r="F362" s="14">
        <f t="shared" ca="1" si="138"/>
        <v>1.00040168</v>
      </c>
      <c r="G362" s="91">
        <f t="shared" ca="1" si="139"/>
        <v>1.18219112110556</v>
      </c>
      <c r="H362" s="91">
        <f t="shared" ca="1" si="140"/>
        <v>1.1746191992505199</v>
      </c>
      <c r="I362" s="14">
        <f t="shared" ca="1" si="141"/>
        <v>1.00644628</v>
      </c>
      <c r="J362" s="13">
        <f t="shared" si="154"/>
        <v>2.69E-2</v>
      </c>
      <c r="K362" s="29">
        <f t="shared" si="142"/>
        <v>45383</v>
      </c>
      <c r="L362" s="2">
        <f t="shared" si="143"/>
        <v>16</v>
      </c>
      <c r="M362" s="17">
        <f t="shared" si="144"/>
        <v>16</v>
      </c>
      <c r="N362" s="12">
        <f t="shared" si="145"/>
        <v>1.0016867899999999</v>
      </c>
      <c r="O362" s="12">
        <f t="shared" ca="1" si="146"/>
        <v>1.008143944</v>
      </c>
      <c r="P362" s="17">
        <f t="shared" si="147"/>
        <v>0</v>
      </c>
      <c r="Q362" s="14">
        <f t="shared" ca="1" si="148"/>
        <v>7.6266021799999999</v>
      </c>
      <c r="R362" s="20">
        <f t="shared" si="152"/>
        <v>0</v>
      </c>
      <c r="S362" s="14">
        <f t="shared" si="149"/>
        <v>0</v>
      </c>
      <c r="T362" s="4" t="str">
        <f t="shared" si="150"/>
        <v>A+J=</v>
      </c>
      <c r="U362" s="29">
        <f t="shared" si="151"/>
        <v>45412</v>
      </c>
      <c r="V362" s="3"/>
      <c r="W362" s="3"/>
      <c r="X362" s="106">
        <f>[2]Plan1!$A432</f>
        <v>49633</v>
      </c>
      <c r="Y362" s="107" t="str">
        <f>[2]Plan1!$C432</f>
        <v>Dia Nacional de Zumbi e da Consciência Negra</v>
      </c>
      <c r="Z362" s="94"/>
      <c r="AA362" s="1"/>
      <c r="AB362" s="3"/>
      <c r="AC362" s="3"/>
      <c r="AD362" s="3"/>
      <c r="AE362" s="3"/>
      <c r="AF362" s="3"/>
      <c r="AG362" s="11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</row>
    <row r="363" spans="1:154" x14ac:dyDescent="0.15">
      <c r="A363" s="88">
        <f t="shared" si="155"/>
        <v>45406</v>
      </c>
      <c r="B363" s="89">
        <f t="shared" ca="1" si="136"/>
        <v>944.58059418000005</v>
      </c>
      <c r="C363" s="14">
        <f t="shared" si="137"/>
        <v>936.47527333000005</v>
      </c>
      <c r="D363" s="62">
        <f t="shared" si="153"/>
        <v>45401</v>
      </c>
      <c r="E363" s="60">
        <f ca="1">IF(D363&lt;$B$1,VLOOKUP(D363,[1]DI!$A$4:$B$15000,2,FALSE),0)</f>
        <v>0.1065</v>
      </c>
      <c r="F363" s="14">
        <f t="shared" ca="1" si="138"/>
        <v>1.00040168</v>
      </c>
      <c r="G363" s="91">
        <f t="shared" ca="1" si="139"/>
        <v>1.1826659836350899</v>
      </c>
      <c r="H363" s="91">
        <f t="shared" ca="1" si="140"/>
        <v>1.1746191992505199</v>
      </c>
      <c r="I363" s="14">
        <f t="shared" ca="1" si="141"/>
        <v>1.00685055</v>
      </c>
      <c r="J363" s="13">
        <f t="shared" si="154"/>
        <v>2.69E-2</v>
      </c>
      <c r="K363" s="29">
        <f t="shared" si="142"/>
        <v>45383</v>
      </c>
      <c r="L363" s="2">
        <f t="shared" si="143"/>
        <v>17</v>
      </c>
      <c r="M363" s="17">
        <f t="shared" si="144"/>
        <v>17</v>
      </c>
      <c r="N363" s="12">
        <f t="shared" si="145"/>
        <v>1.001792308</v>
      </c>
      <c r="O363" s="12">
        <f t="shared" ca="1" si="146"/>
        <v>1.008655136</v>
      </c>
      <c r="P363" s="17">
        <f t="shared" si="147"/>
        <v>0</v>
      </c>
      <c r="Q363" s="14">
        <f t="shared" ca="1" si="148"/>
        <v>8.10532085</v>
      </c>
      <c r="R363" s="20">
        <f t="shared" si="152"/>
        <v>0</v>
      </c>
      <c r="S363" s="14">
        <f t="shared" si="149"/>
        <v>0</v>
      </c>
      <c r="T363" s="4" t="str">
        <f t="shared" si="150"/>
        <v>A+J=</v>
      </c>
      <c r="U363" s="29">
        <f t="shared" si="151"/>
        <v>45412</v>
      </c>
      <c r="V363" s="3"/>
      <c r="W363" s="3"/>
      <c r="X363" s="106">
        <f>[2]Plan1!$A433</f>
        <v>49668</v>
      </c>
      <c r="Y363" s="107" t="str">
        <f>[2]Plan1!$C433</f>
        <v>Natal</v>
      </c>
      <c r="Z363" s="94"/>
      <c r="AA363" s="1"/>
      <c r="AB363" s="3"/>
      <c r="AC363" s="3"/>
      <c r="AD363" s="3"/>
      <c r="AE363" s="3"/>
      <c r="AF363" s="3"/>
      <c r="AG363" s="11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</row>
    <row r="364" spans="1:154" x14ac:dyDescent="0.15">
      <c r="A364" s="88">
        <f t="shared" si="155"/>
        <v>45407</v>
      </c>
      <c r="B364" s="89">
        <f t="shared" ca="1" si="136"/>
        <v>945.05955539000001</v>
      </c>
      <c r="C364" s="14">
        <f t="shared" si="137"/>
        <v>936.47527333000005</v>
      </c>
      <c r="D364" s="62">
        <f t="shared" si="153"/>
        <v>45404</v>
      </c>
      <c r="E364" s="60">
        <f ca="1">IF(D364&lt;$B$1,VLOOKUP(D364,[1]DI!$A$4:$B$15000,2,FALSE),0)</f>
        <v>0.1065</v>
      </c>
      <c r="F364" s="14">
        <f t="shared" ca="1" si="138"/>
        <v>1.00040168</v>
      </c>
      <c r="G364" s="91">
        <f t="shared" ca="1" si="139"/>
        <v>1.1831410369074</v>
      </c>
      <c r="H364" s="91">
        <f t="shared" ca="1" si="140"/>
        <v>1.1746191992505199</v>
      </c>
      <c r="I364" s="14">
        <f t="shared" ca="1" si="141"/>
        <v>1.0072549799999999</v>
      </c>
      <c r="J364" s="13">
        <f t="shared" si="154"/>
        <v>2.69E-2</v>
      </c>
      <c r="K364" s="29">
        <f t="shared" si="142"/>
        <v>45383</v>
      </c>
      <c r="L364" s="2">
        <f t="shared" si="143"/>
        <v>18</v>
      </c>
      <c r="M364" s="17">
        <f t="shared" si="144"/>
        <v>18</v>
      </c>
      <c r="N364" s="12">
        <f t="shared" si="145"/>
        <v>1.0018978380000001</v>
      </c>
      <c r="O364" s="12">
        <f t="shared" ca="1" si="146"/>
        <v>1.0091665869999999</v>
      </c>
      <c r="P364" s="17">
        <f t="shared" si="147"/>
        <v>0</v>
      </c>
      <c r="Q364" s="14">
        <f t="shared" ca="1" si="148"/>
        <v>8.5842820599999996</v>
      </c>
      <c r="R364" s="20">
        <f t="shared" si="152"/>
        <v>0</v>
      </c>
      <c r="S364" s="14">
        <f t="shared" si="149"/>
        <v>0</v>
      </c>
      <c r="T364" s="4" t="str">
        <f t="shared" si="150"/>
        <v>A+J=</v>
      </c>
      <c r="U364" s="29">
        <f t="shared" si="151"/>
        <v>45412</v>
      </c>
      <c r="V364" s="3"/>
      <c r="W364" s="3"/>
      <c r="X364" s="106">
        <f>[2]Plan1!$A434</f>
        <v>49675</v>
      </c>
      <c r="Y364" s="107" t="str">
        <f>[2]Plan1!$C434</f>
        <v>Confraternização Universal</v>
      </c>
      <c r="Z364" s="94"/>
      <c r="AA364" s="1"/>
      <c r="AB364" s="3"/>
      <c r="AC364" s="3"/>
      <c r="AD364" s="3"/>
      <c r="AE364" s="3"/>
      <c r="AF364" s="3"/>
      <c r="AG364" s="11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</row>
    <row r="365" spans="1:154" x14ac:dyDescent="0.15">
      <c r="A365" s="88">
        <f t="shared" si="155"/>
        <v>45408</v>
      </c>
      <c r="B365" s="89">
        <f t="shared" ca="1" si="136"/>
        <v>945.53875634000008</v>
      </c>
      <c r="C365" s="14">
        <f t="shared" si="137"/>
        <v>936.47527333000005</v>
      </c>
      <c r="D365" s="62">
        <f t="shared" si="153"/>
        <v>45405</v>
      </c>
      <c r="E365" s="60">
        <f ca="1">IF(D365&lt;$B$1,VLOOKUP(D365,[1]DI!$A$4:$B$15000,2,FALSE),0)</f>
        <v>0.1065</v>
      </c>
      <c r="F365" s="14">
        <f t="shared" ca="1" si="138"/>
        <v>1.00040168</v>
      </c>
      <c r="G365" s="91">
        <f t="shared" ca="1" si="139"/>
        <v>1.1836162809991</v>
      </c>
      <c r="H365" s="91">
        <f t="shared" ca="1" si="140"/>
        <v>1.1746191992505199</v>
      </c>
      <c r="I365" s="14">
        <f t="shared" ca="1" si="141"/>
        <v>1.0076595699999999</v>
      </c>
      <c r="J365" s="13">
        <f t="shared" si="154"/>
        <v>2.69E-2</v>
      </c>
      <c r="K365" s="29">
        <f t="shared" si="142"/>
        <v>45383</v>
      </c>
      <c r="L365" s="2">
        <f t="shared" si="143"/>
        <v>19</v>
      </c>
      <c r="M365" s="17">
        <f t="shared" si="144"/>
        <v>19</v>
      </c>
      <c r="N365" s="12">
        <f t="shared" si="145"/>
        <v>1.002003379</v>
      </c>
      <c r="O365" s="12">
        <f t="shared" ca="1" si="146"/>
        <v>1.009678294</v>
      </c>
      <c r="P365" s="17">
        <f t="shared" si="147"/>
        <v>0</v>
      </c>
      <c r="Q365" s="14">
        <f t="shared" ca="1" si="148"/>
        <v>9.0634830100000006</v>
      </c>
      <c r="R365" s="20">
        <f t="shared" si="152"/>
        <v>0</v>
      </c>
      <c r="S365" s="14">
        <f t="shared" si="149"/>
        <v>0</v>
      </c>
      <c r="T365" s="4" t="str">
        <f t="shared" si="150"/>
        <v>A+J=</v>
      </c>
      <c r="U365" s="29">
        <f t="shared" si="151"/>
        <v>45412</v>
      </c>
      <c r="V365" s="3"/>
      <c r="W365" s="3"/>
      <c r="X365" s="106">
        <f>[2]Plan1!$A435</f>
        <v>49730</v>
      </c>
      <c r="Y365" s="107" t="str">
        <f>[2]Plan1!$C435</f>
        <v>Carnaval</v>
      </c>
      <c r="Z365" s="94"/>
      <c r="AA365" s="1"/>
      <c r="AB365" s="3"/>
      <c r="AC365" s="3"/>
      <c r="AD365" s="3"/>
      <c r="AE365" s="3"/>
      <c r="AF365" s="3"/>
      <c r="AG365" s="11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</row>
    <row r="366" spans="1:154" x14ac:dyDescent="0.15">
      <c r="A366" s="88">
        <f t="shared" si="155"/>
        <v>45411</v>
      </c>
      <c r="B366" s="89">
        <f t="shared" ca="1" si="136"/>
        <v>946.01820734</v>
      </c>
      <c r="C366" s="14">
        <f t="shared" si="137"/>
        <v>936.47527333000005</v>
      </c>
      <c r="D366" s="62">
        <f t="shared" si="153"/>
        <v>45406</v>
      </c>
      <c r="E366" s="60">
        <f ca="1">IF(D366&lt;$B$1,VLOOKUP(D366,[1]DI!$A$4:$B$15000,2,FALSE),0)</f>
        <v>0.1065</v>
      </c>
      <c r="F366" s="14">
        <f t="shared" ca="1" si="138"/>
        <v>1.00040168</v>
      </c>
      <c r="G366" s="91">
        <f t="shared" ca="1" si="139"/>
        <v>1.18409171598685</v>
      </c>
      <c r="H366" s="91">
        <f t="shared" ca="1" si="140"/>
        <v>1.1746191992505199</v>
      </c>
      <c r="I366" s="14">
        <f t="shared" ca="1" si="141"/>
        <v>1.0080643300000001</v>
      </c>
      <c r="J366" s="13">
        <f t="shared" si="154"/>
        <v>2.69E-2</v>
      </c>
      <c r="K366" s="29">
        <f t="shared" si="142"/>
        <v>45383</v>
      </c>
      <c r="L366" s="2">
        <f t="shared" si="143"/>
        <v>20</v>
      </c>
      <c r="M366" s="17">
        <f t="shared" si="144"/>
        <v>20</v>
      </c>
      <c r="N366" s="12">
        <f t="shared" si="145"/>
        <v>1.002108931</v>
      </c>
      <c r="O366" s="12">
        <f t="shared" ca="1" si="146"/>
        <v>1.0101902679999999</v>
      </c>
      <c r="P366" s="17">
        <f t="shared" si="147"/>
        <v>0</v>
      </c>
      <c r="Q366" s="14">
        <f t="shared" ca="1" si="148"/>
        <v>9.5429340099999997</v>
      </c>
      <c r="R366" s="20">
        <f t="shared" si="152"/>
        <v>0</v>
      </c>
      <c r="S366" s="14">
        <f t="shared" si="149"/>
        <v>0</v>
      </c>
      <c r="T366" s="4" t="str">
        <f t="shared" si="150"/>
        <v>A+J=</v>
      </c>
      <c r="U366" s="29">
        <f t="shared" si="151"/>
        <v>45412</v>
      </c>
      <c r="V366" s="3"/>
      <c r="W366" s="3"/>
      <c r="X366" s="106">
        <f>[2]Plan1!$A436</f>
        <v>49731</v>
      </c>
      <c r="Y366" s="107" t="str">
        <f>[2]Plan1!$C436</f>
        <v>Carnaval</v>
      </c>
      <c r="Z366" s="94"/>
      <c r="AA366" s="1"/>
      <c r="AB366" s="3"/>
      <c r="AC366" s="3"/>
      <c r="AD366" s="3"/>
      <c r="AE366" s="3"/>
      <c r="AF366" s="3"/>
      <c r="AG366" s="11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</row>
    <row r="367" spans="1:154" x14ac:dyDescent="0.15">
      <c r="A367" s="88">
        <f t="shared" si="155"/>
        <v>45412</v>
      </c>
      <c r="B367" s="89">
        <f t="shared" ca="1" si="136"/>
        <v>946.49789994000002</v>
      </c>
      <c r="C367" s="14">
        <f t="shared" si="137"/>
        <v>936.47527333000005</v>
      </c>
      <c r="D367" s="62">
        <f t="shared" si="153"/>
        <v>45407</v>
      </c>
      <c r="E367" s="60">
        <f ca="1">IF(D367&lt;$B$1,VLOOKUP(D367,[1]DI!$A$4:$B$15000,2,FALSE),0)</f>
        <v>0.1065</v>
      </c>
      <c r="F367" s="14">
        <f t="shared" ca="1" si="138"/>
        <v>1.00040168</v>
      </c>
      <c r="G367" s="91">
        <f t="shared" ca="1" si="139"/>
        <v>1.1845673419473299</v>
      </c>
      <c r="H367" s="91">
        <f t="shared" ca="1" si="140"/>
        <v>1.1746191992505199</v>
      </c>
      <c r="I367" s="14">
        <f t="shared" ca="1" si="141"/>
        <v>1.0084692500000001</v>
      </c>
      <c r="J367" s="13">
        <f t="shared" si="154"/>
        <v>2.69E-2</v>
      </c>
      <c r="K367" s="29">
        <f t="shared" si="142"/>
        <v>45383</v>
      </c>
      <c r="L367" s="2">
        <f t="shared" si="143"/>
        <v>21</v>
      </c>
      <c r="M367" s="17">
        <f t="shared" si="144"/>
        <v>21</v>
      </c>
      <c r="N367" s="12">
        <f t="shared" si="145"/>
        <v>1.002214495</v>
      </c>
      <c r="O367" s="12">
        <f t="shared" ca="1" si="146"/>
        <v>1.0107025000000001</v>
      </c>
      <c r="P367" s="17">
        <f t="shared" si="147"/>
        <v>17</v>
      </c>
      <c r="Q367" s="14">
        <f t="shared" ca="1" si="148"/>
        <v>10.02262661</v>
      </c>
      <c r="R367" s="20">
        <f t="shared" si="152"/>
        <v>1.7018999999999999E-2</v>
      </c>
      <c r="S367" s="14">
        <f t="shared" si="149"/>
        <v>15.937872670000001</v>
      </c>
      <c r="T367" s="4" t="str">
        <f t="shared" si="150"/>
        <v>A+J=</v>
      </c>
      <c r="U367" s="29">
        <f t="shared" si="151"/>
        <v>45412</v>
      </c>
      <c r="V367" s="3"/>
      <c r="W367" s="3"/>
      <c r="X367" s="106">
        <f>[2]Plan1!$A437</f>
        <v>49776</v>
      </c>
      <c r="Y367" s="107" t="str">
        <f>[2]Plan1!$C437</f>
        <v>Paixão de Cristo</v>
      </c>
      <c r="Z367" s="94"/>
      <c r="AA367" s="1"/>
      <c r="AB367" s="3"/>
      <c r="AC367" s="3"/>
      <c r="AD367" s="3"/>
      <c r="AE367" s="3"/>
      <c r="AF367" s="3"/>
      <c r="AG367" s="11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</row>
    <row r="368" spans="1:154" x14ac:dyDescent="0.15">
      <c r="A368" s="88">
        <f t="shared" si="155"/>
        <v>45414</v>
      </c>
      <c r="B368" s="89">
        <f t="shared" ca="1" si="136"/>
        <v>921.00417111000002</v>
      </c>
      <c r="C368" s="14">
        <f t="shared" si="137"/>
        <v>920.53740066</v>
      </c>
      <c r="D368" s="62">
        <f t="shared" si="153"/>
        <v>45408</v>
      </c>
      <c r="E368" s="60">
        <f ca="1">IF(D368&lt;$B$1,VLOOKUP(D368,[1]DI!$A$4:$B$15000,2,FALSE),0)</f>
        <v>0.1065</v>
      </c>
      <c r="F368" s="14">
        <f t="shared" ca="1" si="138"/>
        <v>1.00040168</v>
      </c>
      <c r="G368" s="91">
        <f t="shared" ca="1" si="139"/>
        <v>1.1850431589572401</v>
      </c>
      <c r="H368" s="91">
        <f t="shared" ca="1" si="140"/>
        <v>1.1845673419473299</v>
      </c>
      <c r="I368" s="14">
        <f t="shared" ca="1" si="141"/>
        <v>1.00040168</v>
      </c>
      <c r="J368" s="13">
        <f t="shared" si="154"/>
        <v>2.69E-2</v>
      </c>
      <c r="K368" s="29">
        <f t="shared" si="142"/>
        <v>45412</v>
      </c>
      <c r="L368" s="2">
        <f t="shared" si="143"/>
        <v>1</v>
      </c>
      <c r="M368" s="17">
        <f t="shared" si="144"/>
        <v>1</v>
      </c>
      <c r="N368" s="12">
        <f t="shared" si="145"/>
        <v>1.000105341</v>
      </c>
      <c r="O368" s="12">
        <f t="shared" ca="1" si="146"/>
        <v>1.0005070629999999</v>
      </c>
      <c r="P368" s="17">
        <f t="shared" si="147"/>
        <v>0</v>
      </c>
      <c r="Q368" s="14">
        <f t="shared" ca="1" si="148"/>
        <v>0.46677045</v>
      </c>
      <c r="R368" s="20">
        <f t="shared" si="152"/>
        <v>0</v>
      </c>
      <c r="S368" s="14">
        <f t="shared" si="149"/>
        <v>0</v>
      </c>
      <c r="T368" s="4" t="str">
        <f t="shared" si="150"/>
        <v>A+J=</v>
      </c>
      <c r="U368" s="29">
        <f t="shared" si="151"/>
        <v>45443</v>
      </c>
      <c r="V368" s="3"/>
      <c r="W368" s="3"/>
      <c r="X368" s="106">
        <f>[2]Plan1!$A438</f>
        <v>49786</v>
      </c>
      <c r="Y368" s="107" t="str">
        <f>[2]Plan1!$C438</f>
        <v>Tiradentes</v>
      </c>
      <c r="Z368" s="94"/>
      <c r="AA368" s="1"/>
      <c r="AB368" s="3"/>
      <c r="AC368" s="3"/>
      <c r="AD368" s="3"/>
      <c r="AE368" s="3"/>
      <c r="AF368" s="3"/>
      <c r="AG368" s="11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</row>
    <row r="369" spans="1:154" x14ac:dyDescent="0.15">
      <c r="A369" s="88">
        <f t="shared" si="155"/>
        <v>45415</v>
      </c>
      <c r="B369" s="89">
        <f t="shared" ca="1" si="136"/>
        <v>921.47117721999996</v>
      </c>
      <c r="C369" s="14">
        <f t="shared" si="137"/>
        <v>920.53740066</v>
      </c>
      <c r="D369" s="62">
        <f t="shared" si="153"/>
        <v>45411</v>
      </c>
      <c r="E369" s="60">
        <f ca="1">IF(D369&lt;$B$1,VLOOKUP(D369,[1]DI!$A$4:$B$15000,2,FALSE),0)</f>
        <v>0.1065</v>
      </c>
      <c r="F369" s="14">
        <f t="shared" ca="1" si="138"/>
        <v>1.00040168</v>
      </c>
      <c r="G369" s="91">
        <f t="shared" ca="1" si="139"/>
        <v>1.1855191670933301</v>
      </c>
      <c r="H369" s="91">
        <f t="shared" ca="1" si="140"/>
        <v>1.1845673419473299</v>
      </c>
      <c r="I369" s="14">
        <f t="shared" ca="1" si="141"/>
        <v>1.0008035200000001</v>
      </c>
      <c r="J369" s="13">
        <f t="shared" si="154"/>
        <v>2.69E-2</v>
      </c>
      <c r="K369" s="29">
        <f t="shared" si="142"/>
        <v>45412</v>
      </c>
      <c r="L369" s="2">
        <f t="shared" si="143"/>
        <v>2</v>
      </c>
      <c r="M369" s="17">
        <f t="shared" si="144"/>
        <v>2</v>
      </c>
      <c r="N369" s="12">
        <f t="shared" si="145"/>
        <v>1.0002106930000001</v>
      </c>
      <c r="O369" s="12">
        <f t="shared" ca="1" si="146"/>
        <v>1.0010143819999999</v>
      </c>
      <c r="P369" s="17">
        <f t="shared" si="147"/>
        <v>0</v>
      </c>
      <c r="Q369" s="14">
        <f t="shared" ca="1" si="148"/>
        <v>0.93377655999999998</v>
      </c>
      <c r="R369" s="20">
        <f t="shared" si="152"/>
        <v>0</v>
      </c>
      <c r="S369" s="14">
        <f t="shared" si="149"/>
        <v>0</v>
      </c>
      <c r="T369" s="4" t="str">
        <f t="shared" si="150"/>
        <v>A+J=</v>
      </c>
      <c r="U369" s="29">
        <f t="shared" si="151"/>
        <v>45443</v>
      </c>
      <c r="V369" s="3"/>
      <c r="W369" s="3"/>
      <c r="X369" s="106">
        <f>[2]Plan1!$A439</f>
        <v>49796</v>
      </c>
      <c r="Y369" s="107" t="str">
        <f>[2]Plan1!$C439</f>
        <v>Dia do Trabalho</v>
      </c>
      <c r="Z369" s="94"/>
      <c r="AA369" s="1"/>
      <c r="AB369" s="3"/>
      <c r="AC369" s="3"/>
      <c r="AD369" s="3"/>
      <c r="AE369" s="3"/>
      <c r="AF369" s="3"/>
      <c r="AG369" s="11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</row>
    <row r="370" spans="1:154" x14ac:dyDescent="0.15">
      <c r="A370" s="88">
        <f t="shared" si="155"/>
        <v>45418</v>
      </c>
      <c r="B370" s="89">
        <f t="shared" ca="1" si="136"/>
        <v>921.93841992</v>
      </c>
      <c r="C370" s="14">
        <f t="shared" si="137"/>
        <v>920.53740066</v>
      </c>
      <c r="D370" s="62">
        <f t="shared" si="153"/>
        <v>45412</v>
      </c>
      <c r="E370" s="60">
        <f ca="1">IF(D370&lt;$B$1,VLOOKUP(D370,[1]DI!$A$4:$B$15000,2,FALSE),0)</f>
        <v>0.1065</v>
      </c>
      <c r="F370" s="14">
        <f t="shared" ca="1" si="138"/>
        <v>1.00040168</v>
      </c>
      <c r="G370" s="91">
        <f t="shared" ca="1" si="139"/>
        <v>1.1859953664323699</v>
      </c>
      <c r="H370" s="91">
        <f t="shared" ca="1" si="140"/>
        <v>1.1845673419473299</v>
      </c>
      <c r="I370" s="14">
        <f t="shared" ca="1" si="141"/>
        <v>1.0012055200000001</v>
      </c>
      <c r="J370" s="13">
        <f t="shared" si="154"/>
        <v>2.69E-2</v>
      </c>
      <c r="K370" s="29">
        <f t="shared" si="142"/>
        <v>45412</v>
      </c>
      <c r="L370" s="2">
        <f t="shared" si="143"/>
        <v>3</v>
      </c>
      <c r="M370" s="17">
        <f t="shared" si="144"/>
        <v>3</v>
      </c>
      <c r="N370" s="12">
        <f t="shared" si="145"/>
        <v>1.000316057</v>
      </c>
      <c r="O370" s="12">
        <f t="shared" ca="1" si="146"/>
        <v>1.0015219580000001</v>
      </c>
      <c r="P370" s="17">
        <f t="shared" si="147"/>
        <v>0</v>
      </c>
      <c r="Q370" s="14">
        <f t="shared" ca="1" si="148"/>
        <v>1.40101926</v>
      </c>
      <c r="R370" s="20">
        <f t="shared" si="152"/>
        <v>0</v>
      </c>
      <c r="S370" s="14">
        <f t="shared" si="149"/>
        <v>0</v>
      </c>
      <c r="T370" s="4" t="str">
        <f t="shared" si="150"/>
        <v>A+J=</v>
      </c>
      <c r="U370" s="29">
        <f t="shared" si="151"/>
        <v>45443</v>
      </c>
      <c r="V370" s="3"/>
      <c r="W370" s="3"/>
      <c r="X370" s="106">
        <f>[2]Plan1!$A440</f>
        <v>49838</v>
      </c>
      <c r="Y370" s="107" t="str">
        <f>[2]Plan1!$C440</f>
        <v>Corpus Christi</v>
      </c>
      <c r="Z370" s="94"/>
      <c r="AA370" s="1"/>
      <c r="AB370" s="3"/>
      <c r="AC370" s="3"/>
      <c r="AD370" s="3"/>
      <c r="AE370" s="3"/>
      <c r="AF370" s="3"/>
      <c r="AG370" s="11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</row>
    <row r="371" spans="1:154" x14ac:dyDescent="0.15">
      <c r="A371" s="88">
        <f t="shared" si="155"/>
        <v>45419</v>
      </c>
      <c r="B371" s="89">
        <f t="shared" ca="1" si="136"/>
        <v>922.40590655000005</v>
      </c>
      <c r="C371" s="14">
        <f t="shared" si="137"/>
        <v>920.53740066</v>
      </c>
      <c r="D371" s="62">
        <f t="shared" si="153"/>
        <v>45414</v>
      </c>
      <c r="E371" s="60">
        <f ca="1">IF(D371&lt;$B$1,VLOOKUP(D371,[1]DI!$A$4:$B$15000,2,FALSE),0)</f>
        <v>0.1065</v>
      </c>
      <c r="F371" s="14">
        <f t="shared" ca="1" si="138"/>
        <v>1.00040168</v>
      </c>
      <c r="G371" s="91">
        <f t="shared" ca="1" si="139"/>
        <v>1.18647175705116</v>
      </c>
      <c r="H371" s="91">
        <f t="shared" ca="1" si="140"/>
        <v>1.1845673419473299</v>
      </c>
      <c r="I371" s="14">
        <f t="shared" ca="1" si="141"/>
        <v>1.0016076899999999</v>
      </c>
      <c r="J371" s="13">
        <f t="shared" si="154"/>
        <v>2.69E-2</v>
      </c>
      <c r="K371" s="29">
        <f t="shared" si="142"/>
        <v>45412</v>
      </c>
      <c r="L371" s="2">
        <f t="shared" si="143"/>
        <v>4</v>
      </c>
      <c r="M371" s="17">
        <f t="shared" si="144"/>
        <v>4</v>
      </c>
      <c r="N371" s="12">
        <f t="shared" si="145"/>
        <v>1.0004214309999999</v>
      </c>
      <c r="O371" s="12">
        <f t="shared" ca="1" si="146"/>
        <v>1.002029799</v>
      </c>
      <c r="P371" s="17">
        <f t="shared" si="147"/>
        <v>0</v>
      </c>
      <c r="Q371" s="14">
        <f t="shared" ca="1" si="148"/>
        <v>1.86850589</v>
      </c>
      <c r="R371" s="20">
        <f t="shared" si="152"/>
        <v>0</v>
      </c>
      <c r="S371" s="14">
        <f t="shared" si="149"/>
        <v>0</v>
      </c>
      <c r="T371" s="4" t="str">
        <f t="shared" si="150"/>
        <v>A+J=</v>
      </c>
      <c r="U371" s="29">
        <f t="shared" si="151"/>
        <v>45443</v>
      </c>
      <c r="V371" s="3"/>
      <c r="W371" s="3"/>
      <c r="X371" s="106">
        <f>[2]Plan1!$A441</f>
        <v>49925</v>
      </c>
      <c r="Y371" s="107" t="str">
        <f>[2]Plan1!$C441</f>
        <v>Independência do Brasil</v>
      </c>
      <c r="Z371" s="94"/>
      <c r="AA371" s="1"/>
      <c r="AB371" s="3"/>
      <c r="AC371" s="3"/>
      <c r="AD371" s="3"/>
      <c r="AE371" s="3"/>
      <c r="AF371" s="3"/>
      <c r="AG371" s="11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</row>
    <row r="372" spans="1:154" x14ac:dyDescent="0.15">
      <c r="A372" s="88">
        <f t="shared" si="155"/>
        <v>45420</v>
      </c>
      <c r="B372" s="89">
        <f t="shared" ca="1" si="136"/>
        <v>922.87361871999997</v>
      </c>
      <c r="C372" s="14">
        <f t="shared" si="137"/>
        <v>920.53740066</v>
      </c>
      <c r="D372" s="62">
        <f t="shared" si="153"/>
        <v>45415</v>
      </c>
      <c r="E372" s="60">
        <f ca="1">IF(D372&lt;$B$1,VLOOKUP(D372,[1]DI!$A$4:$B$15000,2,FALSE),0)</f>
        <v>0.1065</v>
      </c>
      <c r="F372" s="14">
        <f t="shared" ca="1" si="138"/>
        <v>1.00040168</v>
      </c>
      <c r="G372" s="91">
        <f t="shared" ca="1" si="139"/>
        <v>1.1869483390265301</v>
      </c>
      <c r="H372" s="91">
        <f t="shared" ca="1" si="140"/>
        <v>1.1845673419473299</v>
      </c>
      <c r="I372" s="14">
        <f t="shared" ca="1" si="141"/>
        <v>1.00201001</v>
      </c>
      <c r="J372" s="13">
        <f t="shared" si="154"/>
        <v>2.69E-2</v>
      </c>
      <c r="K372" s="29">
        <f t="shared" si="142"/>
        <v>45412</v>
      </c>
      <c r="L372" s="2">
        <f t="shared" si="143"/>
        <v>5</v>
      </c>
      <c r="M372" s="17">
        <f t="shared" si="144"/>
        <v>5</v>
      </c>
      <c r="N372" s="12">
        <f t="shared" si="145"/>
        <v>1.000526816</v>
      </c>
      <c r="O372" s="12">
        <f t="shared" ca="1" si="146"/>
        <v>1.002537885</v>
      </c>
      <c r="P372" s="17">
        <f t="shared" si="147"/>
        <v>0</v>
      </c>
      <c r="Q372" s="14">
        <f t="shared" ca="1" si="148"/>
        <v>2.3362180600000002</v>
      </c>
      <c r="R372" s="20">
        <f t="shared" si="152"/>
        <v>0</v>
      </c>
      <c r="S372" s="14">
        <f t="shared" si="149"/>
        <v>0</v>
      </c>
      <c r="T372" s="4" t="str">
        <f t="shared" si="150"/>
        <v>A+J=</v>
      </c>
      <c r="U372" s="29">
        <f t="shared" si="151"/>
        <v>45443</v>
      </c>
      <c r="V372" s="3"/>
      <c r="W372" s="3"/>
      <c r="X372" s="106">
        <f>[2]Plan1!$A442</f>
        <v>49960</v>
      </c>
      <c r="Y372" s="107" t="str">
        <f>[2]Plan1!$C442</f>
        <v>Nossa Sr.a Aparecida - Padroeira do Brasil</v>
      </c>
      <c r="Z372" s="94"/>
      <c r="AA372" s="1"/>
      <c r="AB372" s="3"/>
      <c r="AC372" s="3"/>
      <c r="AD372" s="3"/>
      <c r="AE372" s="3"/>
      <c r="AF372" s="3"/>
      <c r="AG372" s="11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</row>
    <row r="373" spans="1:154" x14ac:dyDescent="0.15">
      <c r="A373" s="88">
        <f t="shared" si="155"/>
        <v>45421</v>
      </c>
      <c r="B373" s="89">
        <f t="shared" ca="1" si="136"/>
        <v>923.34157666999999</v>
      </c>
      <c r="C373" s="14">
        <f t="shared" si="137"/>
        <v>920.53740066</v>
      </c>
      <c r="D373" s="62">
        <f t="shared" si="153"/>
        <v>45418</v>
      </c>
      <c r="E373" s="60">
        <f ca="1">IF(D373&lt;$B$1,VLOOKUP(D373,[1]DI!$A$4:$B$15000,2,FALSE),0)</f>
        <v>0.1065</v>
      </c>
      <c r="F373" s="14">
        <f t="shared" ca="1" si="138"/>
        <v>1.00040168</v>
      </c>
      <c r="G373" s="91">
        <f t="shared" ca="1" si="139"/>
        <v>1.1874251124353501</v>
      </c>
      <c r="H373" s="91">
        <f t="shared" ca="1" si="140"/>
        <v>1.1845673419473299</v>
      </c>
      <c r="I373" s="14">
        <f t="shared" ca="1" si="141"/>
        <v>1.0024124999999999</v>
      </c>
      <c r="J373" s="13">
        <f t="shared" si="154"/>
        <v>2.69E-2</v>
      </c>
      <c r="K373" s="29">
        <f t="shared" si="142"/>
        <v>45412</v>
      </c>
      <c r="L373" s="2">
        <f t="shared" si="143"/>
        <v>6</v>
      </c>
      <c r="M373" s="17">
        <f t="shared" si="144"/>
        <v>6</v>
      </c>
      <c r="N373" s="12">
        <f t="shared" si="145"/>
        <v>1.000632213</v>
      </c>
      <c r="O373" s="12">
        <f t="shared" ca="1" si="146"/>
        <v>1.003046238</v>
      </c>
      <c r="P373" s="17">
        <f t="shared" si="147"/>
        <v>0</v>
      </c>
      <c r="Q373" s="14">
        <f t="shared" ca="1" si="148"/>
        <v>2.8041760099999999</v>
      </c>
      <c r="R373" s="20">
        <f t="shared" si="152"/>
        <v>0</v>
      </c>
      <c r="S373" s="14">
        <f t="shared" si="149"/>
        <v>0</v>
      </c>
      <c r="T373" s="4" t="str">
        <f t="shared" si="150"/>
        <v>A+J=</v>
      </c>
      <c r="U373" s="29">
        <f t="shared" si="151"/>
        <v>45443</v>
      </c>
      <c r="V373" s="3"/>
      <c r="W373" s="3"/>
      <c r="X373" s="106">
        <f>[2]Plan1!$A443</f>
        <v>49981</v>
      </c>
      <c r="Y373" s="107" t="str">
        <f>[2]Plan1!$C443</f>
        <v>Finados</v>
      </c>
      <c r="Z373" s="94"/>
      <c r="AA373" s="1"/>
      <c r="AB373" s="3"/>
      <c r="AC373" s="3"/>
      <c r="AD373" s="3"/>
      <c r="AE373" s="3"/>
      <c r="AF373" s="3"/>
      <c r="AG373" s="11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</row>
    <row r="374" spans="1:154" x14ac:dyDescent="0.15">
      <c r="A374" s="88">
        <f t="shared" si="155"/>
        <v>45422</v>
      </c>
      <c r="B374" s="89">
        <f t="shared" ca="1" si="136"/>
        <v>923.80977118999999</v>
      </c>
      <c r="C374" s="14">
        <f t="shared" si="137"/>
        <v>920.53740066</v>
      </c>
      <c r="D374" s="62">
        <f t="shared" si="153"/>
        <v>45419</v>
      </c>
      <c r="E374" s="60">
        <f ca="1">IF(D374&lt;$B$1,VLOOKUP(D374,[1]DI!$A$4:$B$15000,2,FALSE),0)</f>
        <v>0.1065</v>
      </c>
      <c r="F374" s="14">
        <f t="shared" ca="1" si="138"/>
        <v>1.00040168</v>
      </c>
      <c r="G374" s="91">
        <f t="shared" ca="1" si="139"/>
        <v>1.1879020773545099</v>
      </c>
      <c r="H374" s="91">
        <f t="shared" ca="1" si="140"/>
        <v>1.1845673419473299</v>
      </c>
      <c r="I374" s="14">
        <f t="shared" ca="1" si="141"/>
        <v>1.00281515</v>
      </c>
      <c r="J374" s="13">
        <f t="shared" si="154"/>
        <v>2.69E-2</v>
      </c>
      <c r="K374" s="29">
        <f t="shared" si="142"/>
        <v>45412</v>
      </c>
      <c r="L374" s="2">
        <f t="shared" si="143"/>
        <v>7</v>
      </c>
      <c r="M374" s="17">
        <f t="shared" si="144"/>
        <v>7</v>
      </c>
      <c r="N374" s="12">
        <f t="shared" si="145"/>
        <v>1.0007376210000001</v>
      </c>
      <c r="O374" s="12">
        <f t="shared" ca="1" si="146"/>
        <v>1.0035548480000001</v>
      </c>
      <c r="P374" s="17">
        <f t="shared" si="147"/>
        <v>0</v>
      </c>
      <c r="Q374" s="14">
        <f t="shared" ca="1" si="148"/>
        <v>3.2723705299999999</v>
      </c>
      <c r="R374" s="20">
        <f t="shared" si="152"/>
        <v>0</v>
      </c>
      <c r="S374" s="14">
        <f t="shared" si="149"/>
        <v>0</v>
      </c>
      <c r="T374" s="4" t="str">
        <f t="shared" si="150"/>
        <v>A+J=</v>
      </c>
      <c r="U374" s="29">
        <f t="shared" si="151"/>
        <v>45443</v>
      </c>
      <c r="V374" s="3"/>
      <c r="W374" s="3"/>
      <c r="X374" s="106">
        <f>[2]Plan1!$A444</f>
        <v>49994</v>
      </c>
      <c r="Y374" s="107" t="str">
        <f>[2]Plan1!$C444</f>
        <v>Proclamação da República</v>
      </c>
      <c r="Z374" s="94"/>
      <c r="AA374" s="1"/>
      <c r="AB374" s="3"/>
      <c r="AC374" s="3"/>
      <c r="AD374" s="3"/>
      <c r="AE374" s="3"/>
      <c r="AF374" s="3"/>
      <c r="AG374" s="11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</row>
    <row r="375" spans="1:154" x14ac:dyDescent="0.15">
      <c r="A375" s="88">
        <f t="shared" si="155"/>
        <v>45425</v>
      </c>
      <c r="B375" s="89">
        <f t="shared" ca="1" si="136"/>
        <v>924.27819954000006</v>
      </c>
      <c r="C375" s="14">
        <f t="shared" si="137"/>
        <v>920.53740066</v>
      </c>
      <c r="D375" s="62">
        <f t="shared" si="153"/>
        <v>45420</v>
      </c>
      <c r="E375" s="60">
        <f ca="1">IF(D375&lt;$B$1,VLOOKUP(D375,[1]DI!$A$4:$B$15000,2,FALSE),0)</f>
        <v>0.1065</v>
      </c>
      <c r="F375" s="14">
        <f t="shared" ca="1" si="138"/>
        <v>1.00040168</v>
      </c>
      <c r="G375" s="91">
        <f t="shared" ca="1" si="139"/>
        <v>1.18837923386094</v>
      </c>
      <c r="H375" s="91">
        <f t="shared" ca="1" si="140"/>
        <v>1.1845673419473299</v>
      </c>
      <c r="I375" s="14">
        <f t="shared" ca="1" si="141"/>
        <v>1.00321796</v>
      </c>
      <c r="J375" s="13">
        <f t="shared" si="154"/>
        <v>2.69E-2</v>
      </c>
      <c r="K375" s="29">
        <f t="shared" si="142"/>
        <v>45412</v>
      </c>
      <c r="L375" s="2">
        <f t="shared" si="143"/>
        <v>8</v>
      </c>
      <c r="M375" s="17">
        <f t="shared" si="144"/>
        <v>8</v>
      </c>
      <c r="N375" s="12">
        <f t="shared" si="145"/>
        <v>1.000843039</v>
      </c>
      <c r="O375" s="12">
        <f t="shared" ca="1" si="146"/>
        <v>1.004063712</v>
      </c>
      <c r="P375" s="17">
        <f t="shared" si="147"/>
        <v>0</v>
      </c>
      <c r="Q375" s="14">
        <f t="shared" ca="1" si="148"/>
        <v>3.7407988799999998</v>
      </c>
      <c r="R375" s="20">
        <f t="shared" si="152"/>
        <v>0</v>
      </c>
      <c r="S375" s="14">
        <f t="shared" si="149"/>
        <v>0</v>
      </c>
      <c r="T375" s="4" t="str">
        <f t="shared" si="150"/>
        <v>A+J=</v>
      </c>
      <c r="U375" s="29">
        <f t="shared" si="151"/>
        <v>45443</v>
      </c>
      <c r="V375" s="3"/>
      <c r="W375" s="3"/>
      <c r="X375" s="106">
        <f>[2]Plan1!$A445</f>
        <v>49999</v>
      </c>
      <c r="Y375" s="107" t="str">
        <f>[2]Plan1!$C445</f>
        <v>Dia Nacional de Zumbi e da Consciência Negra</v>
      </c>
      <c r="Z375" s="94"/>
      <c r="AA375" s="1"/>
      <c r="AB375" s="3"/>
      <c r="AC375" s="3"/>
      <c r="AD375" s="3"/>
      <c r="AE375" s="3"/>
      <c r="AF375" s="3"/>
      <c r="AG375" s="11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</row>
    <row r="376" spans="1:154" x14ac:dyDescent="0.15">
      <c r="A376" s="88">
        <f t="shared" si="155"/>
        <v>45426</v>
      </c>
      <c r="B376" s="89">
        <f t="shared" ca="1" si="136"/>
        <v>924.74686445999998</v>
      </c>
      <c r="C376" s="14">
        <f t="shared" si="137"/>
        <v>920.53740066</v>
      </c>
      <c r="D376" s="62">
        <f t="shared" si="153"/>
        <v>45421</v>
      </c>
      <c r="E376" s="60">
        <f ca="1">IF(D376&lt;$B$1,VLOOKUP(D376,[1]DI!$A$4:$B$15000,2,FALSE),0)</f>
        <v>0.104</v>
      </c>
      <c r="F376" s="14">
        <f t="shared" ca="1" si="138"/>
        <v>1.0003926999999999</v>
      </c>
      <c r="G376" s="91">
        <f t="shared" ca="1" si="139"/>
        <v>1.1888565820315999</v>
      </c>
      <c r="H376" s="91">
        <f t="shared" ca="1" si="140"/>
        <v>1.1845673419473299</v>
      </c>
      <c r="I376" s="14">
        <f t="shared" ca="1" si="141"/>
        <v>1.0036209300000001</v>
      </c>
      <c r="J376" s="13">
        <f t="shared" si="154"/>
        <v>2.69E-2</v>
      </c>
      <c r="K376" s="29">
        <f t="shared" si="142"/>
        <v>45412</v>
      </c>
      <c r="L376" s="2">
        <f t="shared" si="143"/>
        <v>9</v>
      </c>
      <c r="M376" s="17">
        <f t="shared" si="144"/>
        <v>9</v>
      </c>
      <c r="N376" s="12">
        <f t="shared" si="145"/>
        <v>1.0009484689999999</v>
      </c>
      <c r="O376" s="12">
        <f t="shared" ca="1" si="146"/>
        <v>1.0045728330000001</v>
      </c>
      <c r="P376" s="17">
        <f t="shared" si="147"/>
        <v>0</v>
      </c>
      <c r="Q376" s="14">
        <f t="shared" ca="1" si="148"/>
        <v>4.2094638</v>
      </c>
      <c r="R376" s="20">
        <f t="shared" si="152"/>
        <v>0</v>
      </c>
      <c r="S376" s="14">
        <f t="shared" si="149"/>
        <v>0</v>
      </c>
      <c r="T376" s="4" t="str">
        <f t="shared" si="150"/>
        <v>A+J=</v>
      </c>
      <c r="U376" s="29">
        <f t="shared" si="151"/>
        <v>45443</v>
      </c>
      <c r="V376" s="3"/>
      <c r="W376" s="3"/>
      <c r="X376" s="106">
        <f>[2]Plan1!$A446</f>
        <v>50034</v>
      </c>
      <c r="Y376" s="107" t="str">
        <f>[2]Plan1!$C446</f>
        <v>Natal</v>
      </c>
      <c r="Z376" s="94"/>
      <c r="AA376" s="1"/>
      <c r="AB376" s="3"/>
      <c r="AC376" s="3"/>
      <c r="AD376" s="3"/>
      <c r="AE376" s="3"/>
      <c r="AF376" s="3"/>
      <c r="AG376" s="11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</row>
    <row r="377" spans="1:154" x14ac:dyDescent="0.15">
      <c r="A377" s="88">
        <f t="shared" si="155"/>
        <v>45427</v>
      </c>
      <c r="B377" s="89">
        <f t="shared" ca="1" si="136"/>
        <v>925.20747284000004</v>
      </c>
      <c r="C377" s="14">
        <f t="shared" si="137"/>
        <v>920.53740066</v>
      </c>
      <c r="D377" s="62">
        <f t="shared" si="153"/>
        <v>45422</v>
      </c>
      <c r="E377" s="60">
        <f ca="1">IF(D377&lt;$B$1,VLOOKUP(D377,[1]DI!$A$4:$B$15000,2,FALSE),0)</f>
        <v>0.104</v>
      </c>
      <c r="F377" s="14">
        <f t="shared" ca="1" si="138"/>
        <v>1.0003926999999999</v>
      </c>
      <c r="G377" s="91">
        <f t="shared" ca="1" si="139"/>
        <v>1.18932344601136</v>
      </c>
      <c r="H377" s="91">
        <f t="shared" ca="1" si="140"/>
        <v>1.1845673419473299</v>
      </c>
      <c r="I377" s="14">
        <f t="shared" ca="1" si="141"/>
        <v>1.00401506</v>
      </c>
      <c r="J377" s="13">
        <f t="shared" si="154"/>
        <v>2.69E-2</v>
      </c>
      <c r="K377" s="29">
        <f t="shared" si="142"/>
        <v>45412</v>
      </c>
      <c r="L377" s="2">
        <f t="shared" si="143"/>
        <v>10</v>
      </c>
      <c r="M377" s="17">
        <f t="shared" si="144"/>
        <v>10</v>
      </c>
      <c r="N377" s="12">
        <f t="shared" si="145"/>
        <v>1.00105391</v>
      </c>
      <c r="O377" s="12">
        <f t="shared" ca="1" si="146"/>
        <v>1.0050732019999999</v>
      </c>
      <c r="P377" s="17">
        <f t="shared" si="147"/>
        <v>0</v>
      </c>
      <c r="Q377" s="14">
        <f t="shared" ca="1" si="148"/>
        <v>4.67007218</v>
      </c>
      <c r="R377" s="20">
        <f t="shared" si="152"/>
        <v>0</v>
      </c>
      <c r="S377" s="14">
        <f t="shared" si="149"/>
        <v>0</v>
      </c>
      <c r="T377" s="4" t="str">
        <f t="shared" si="150"/>
        <v>A+J=</v>
      </c>
      <c r="U377" s="29">
        <f t="shared" si="151"/>
        <v>45443</v>
      </c>
      <c r="V377" s="21"/>
      <c r="W377" s="21"/>
      <c r="X377" s="106">
        <f>[2]Plan1!$A447</f>
        <v>50041</v>
      </c>
      <c r="Y377" s="107" t="str">
        <f>[2]Plan1!$C447</f>
        <v>Confraternização Universal</v>
      </c>
      <c r="Z377" s="94"/>
      <c r="AA377" s="1"/>
      <c r="AB377" s="3"/>
      <c r="AC377" s="3"/>
      <c r="AD377" s="3"/>
      <c r="AE377" s="3"/>
      <c r="AF377" s="21"/>
      <c r="AG377" s="22"/>
      <c r="AH377" s="21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</row>
    <row r="378" spans="1:154" x14ac:dyDescent="0.15">
      <c r="A378" s="88">
        <f t="shared" si="155"/>
        <v>45428</v>
      </c>
      <c r="B378" s="89">
        <f t="shared" ca="1" si="136"/>
        <v>925.66829570000004</v>
      </c>
      <c r="C378" s="14">
        <f t="shared" si="137"/>
        <v>920.53740066</v>
      </c>
      <c r="D378" s="62">
        <f t="shared" si="153"/>
        <v>45425</v>
      </c>
      <c r="E378" s="60">
        <f ca="1">IF(D378&lt;$B$1,VLOOKUP(D378,[1]DI!$A$4:$B$15000,2,FALSE),0)</f>
        <v>0.104</v>
      </c>
      <c r="F378" s="14">
        <f t="shared" ca="1" si="138"/>
        <v>1.0003926999999999</v>
      </c>
      <c r="G378" s="91">
        <f t="shared" ca="1" si="139"/>
        <v>1.1897904933286101</v>
      </c>
      <c r="H378" s="91">
        <f t="shared" ca="1" si="140"/>
        <v>1.1845673419473299</v>
      </c>
      <c r="I378" s="14">
        <f t="shared" ca="1" si="141"/>
        <v>1.0044093300000001</v>
      </c>
      <c r="J378" s="13">
        <f t="shared" si="154"/>
        <v>2.69E-2</v>
      </c>
      <c r="K378" s="29">
        <f t="shared" si="142"/>
        <v>45412</v>
      </c>
      <c r="L378" s="2">
        <f t="shared" si="143"/>
        <v>11</v>
      </c>
      <c r="M378" s="17">
        <f t="shared" si="144"/>
        <v>11</v>
      </c>
      <c r="N378" s="12">
        <f t="shared" si="145"/>
        <v>1.0011593620000001</v>
      </c>
      <c r="O378" s="12">
        <f t="shared" ca="1" si="146"/>
        <v>1.005573804</v>
      </c>
      <c r="P378" s="17">
        <f t="shared" si="147"/>
        <v>0</v>
      </c>
      <c r="Q378" s="14">
        <f t="shared" ca="1" si="148"/>
        <v>5.1308950400000004</v>
      </c>
      <c r="R378" s="20">
        <f t="shared" si="152"/>
        <v>0</v>
      </c>
      <c r="S378" s="14">
        <f t="shared" si="149"/>
        <v>0</v>
      </c>
      <c r="T378" s="4" t="str">
        <f t="shared" si="150"/>
        <v>A+J=</v>
      </c>
      <c r="U378" s="29">
        <f t="shared" si="151"/>
        <v>45443</v>
      </c>
      <c r="V378" s="21"/>
      <c r="W378" s="21"/>
      <c r="X378" s="106">
        <f>[2]Plan1!$A448</f>
        <v>50087</v>
      </c>
      <c r="Y378" s="107" t="str">
        <f>[2]Plan1!$C448</f>
        <v>Carnaval</v>
      </c>
      <c r="Z378" s="94"/>
      <c r="AA378" s="1"/>
      <c r="AB378" s="3"/>
      <c r="AC378" s="3"/>
      <c r="AD378" s="3"/>
      <c r="AE378" s="3"/>
      <c r="AF378" s="21"/>
      <c r="AG378" s="22"/>
      <c r="AH378" s="21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</row>
    <row r="379" spans="1:154" x14ac:dyDescent="0.15">
      <c r="A379" s="88">
        <f t="shared" si="155"/>
        <v>45429</v>
      </c>
      <c r="B379" s="89">
        <f t="shared" ca="1" si="136"/>
        <v>926.12935421999998</v>
      </c>
      <c r="C379" s="14">
        <f t="shared" si="137"/>
        <v>920.53740066</v>
      </c>
      <c r="D379" s="62">
        <f t="shared" si="153"/>
        <v>45426</v>
      </c>
      <c r="E379" s="60">
        <f ca="1">IF(D379&lt;$B$1,VLOOKUP(D379,[1]DI!$A$4:$B$15000,2,FALSE),0)</f>
        <v>0.104</v>
      </c>
      <c r="F379" s="14">
        <f t="shared" ca="1" si="138"/>
        <v>1.0003926999999999</v>
      </c>
      <c r="G379" s="91">
        <f t="shared" ca="1" si="139"/>
        <v>1.19025772405534</v>
      </c>
      <c r="H379" s="91">
        <f t="shared" ca="1" si="140"/>
        <v>1.1845673419473299</v>
      </c>
      <c r="I379" s="14">
        <f t="shared" ca="1" si="141"/>
        <v>1.0048037599999999</v>
      </c>
      <c r="J379" s="13">
        <f t="shared" si="154"/>
        <v>2.69E-2</v>
      </c>
      <c r="K379" s="29">
        <f t="shared" si="142"/>
        <v>45412</v>
      </c>
      <c r="L379" s="2">
        <f t="shared" si="143"/>
        <v>12</v>
      </c>
      <c r="M379" s="17">
        <f t="shared" si="144"/>
        <v>12</v>
      </c>
      <c r="N379" s="12">
        <f t="shared" si="145"/>
        <v>1.0012648260000001</v>
      </c>
      <c r="O379" s="12">
        <f t="shared" ca="1" si="146"/>
        <v>1.0060746620000001</v>
      </c>
      <c r="P379" s="17">
        <f t="shared" si="147"/>
        <v>0</v>
      </c>
      <c r="Q379" s="14">
        <f t="shared" ca="1" si="148"/>
        <v>5.5919535600000003</v>
      </c>
      <c r="R379" s="20">
        <f t="shared" si="152"/>
        <v>0</v>
      </c>
      <c r="S379" s="14">
        <f t="shared" si="149"/>
        <v>0</v>
      </c>
      <c r="T379" s="4" t="str">
        <f t="shared" si="150"/>
        <v>A+J=</v>
      </c>
      <c r="U379" s="29">
        <f t="shared" si="151"/>
        <v>45443</v>
      </c>
      <c r="V379" s="3"/>
      <c r="W379" s="3"/>
      <c r="X379" s="106">
        <f>[2]Plan1!$A449</f>
        <v>50088</v>
      </c>
      <c r="Y379" s="107" t="str">
        <f>[2]Plan1!$C449</f>
        <v>Carnaval</v>
      </c>
      <c r="Z379" s="94"/>
      <c r="AA379" s="1"/>
      <c r="AB379" s="3"/>
      <c r="AC379" s="3"/>
      <c r="AD379" s="3"/>
      <c r="AE379" s="3"/>
      <c r="AF379" s="3"/>
      <c r="AG379" s="11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</row>
    <row r="380" spans="1:154" x14ac:dyDescent="0.15">
      <c r="A380" s="88">
        <f t="shared" si="155"/>
        <v>45432</v>
      </c>
      <c r="B380" s="89">
        <f t="shared" ca="1" si="136"/>
        <v>926.59064564000005</v>
      </c>
      <c r="C380" s="14">
        <f t="shared" si="137"/>
        <v>920.53740066</v>
      </c>
      <c r="D380" s="62">
        <f t="shared" si="153"/>
        <v>45427</v>
      </c>
      <c r="E380" s="60">
        <f ca="1">IF(D380&lt;$B$1,VLOOKUP(D380,[1]DI!$A$4:$B$15000,2,FALSE),0)</f>
        <v>0.104</v>
      </c>
      <c r="F380" s="14">
        <f t="shared" ca="1" si="138"/>
        <v>1.0003926999999999</v>
      </c>
      <c r="G380" s="91">
        <f t="shared" ca="1" si="139"/>
        <v>1.19072513826358</v>
      </c>
      <c r="H380" s="91">
        <f t="shared" ca="1" si="140"/>
        <v>1.1845673419473299</v>
      </c>
      <c r="I380" s="14">
        <f t="shared" ca="1" si="141"/>
        <v>1.0051983499999999</v>
      </c>
      <c r="J380" s="13">
        <f t="shared" si="154"/>
        <v>2.69E-2</v>
      </c>
      <c r="K380" s="29">
        <f t="shared" si="142"/>
        <v>45412</v>
      </c>
      <c r="L380" s="2">
        <f t="shared" si="143"/>
        <v>13</v>
      </c>
      <c r="M380" s="17">
        <f t="shared" si="144"/>
        <v>13</v>
      </c>
      <c r="N380" s="12">
        <f t="shared" si="145"/>
        <v>1.0013703</v>
      </c>
      <c r="O380" s="12">
        <f t="shared" ca="1" si="146"/>
        <v>1.006575773</v>
      </c>
      <c r="P380" s="17">
        <f t="shared" si="147"/>
        <v>0</v>
      </c>
      <c r="Q380" s="14">
        <f t="shared" ca="1" si="148"/>
        <v>6.0532449799999997</v>
      </c>
      <c r="R380" s="20">
        <f t="shared" si="152"/>
        <v>0</v>
      </c>
      <c r="S380" s="14">
        <f t="shared" si="149"/>
        <v>0</v>
      </c>
      <c r="T380" s="4" t="str">
        <f t="shared" si="150"/>
        <v>A+J=</v>
      </c>
      <c r="U380" s="29">
        <f t="shared" si="151"/>
        <v>45443</v>
      </c>
      <c r="V380" s="3"/>
      <c r="W380" s="3"/>
      <c r="X380" s="106">
        <f>[2]Plan1!$A450</f>
        <v>50133</v>
      </c>
      <c r="Y380" s="107" t="str">
        <f>[2]Plan1!$C450</f>
        <v>Paixão de Cristo</v>
      </c>
      <c r="Z380" s="94"/>
      <c r="AA380" s="1"/>
      <c r="AB380" s="3"/>
      <c r="AC380" s="3"/>
      <c r="AD380" s="3"/>
      <c r="AE380" s="3"/>
      <c r="AF380" s="3"/>
      <c r="AG380" s="11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</row>
    <row r="381" spans="1:154" x14ac:dyDescent="0.15">
      <c r="A381" s="88">
        <f t="shared" si="155"/>
        <v>45433</v>
      </c>
      <c r="B381" s="89">
        <f t="shared" ca="1" si="136"/>
        <v>927.05216258999997</v>
      </c>
      <c r="C381" s="14">
        <f t="shared" si="137"/>
        <v>920.53740066</v>
      </c>
      <c r="D381" s="62">
        <f t="shared" si="153"/>
        <v>45428</v>
      </c>
      <c r="E381" s="60">
        <f ca="1">IF(D381&lt;$B$1,VLOOKUP(D381,[1]DI!$A$4:$B$15000,2,FALSE),0)</f>
        <v>0.104</v>
      </c>
      <c r="F381" s="14">
        <f t="shared" ca="1" si="138"/>
        <v>1.0003926999999999</v>
      </c>
      <c r="G381" s="91">
        <f t="shared" ca="1" si="139"/>
        <v>1.19119273602538</v>
      </c>
      <c r="H381" s="91">
        <f t="shared" ca="1" si="140"/>
        <v>1.1845673419473299</v>
      </c>
      <c r="I381" s="14">
        <f t="shared" ca="1" si="141"/>
        <v>1.0055930900000001</v>
      </c>
      <c r="J381" s="13">
        <f t="shared" si="154"/>
        <v>2.69E-2</v>
      </c>
      <c r="K381" s="29">
        <f t="shared" si="142"/>
        <v>45412</v>
      </c>
      <c r="L381" s="2">
        <f t="shared" si="143"/>
        <v>14</v>
      </c>
      <c r="M381" s="17">
        <f t="shared" si="144"/>
        <v>14</v>
      </c>
      <c r="N381" s="12">
        <f t="shared" si="145"/>
        <v>1.001475785</v>
      </c>
      <c r="O381" s="12">
        <f t="shared" ca="1" si="146"/>
        <v>1.007077129</v>
      </c>
      <c r="P381" s="17">
        <f t="shared" si="147"/>
        <v>0</v>
      </c>
      <c r="Q381" s="14">
        <f t="shared" ca="1" si="148"/>
        <v>6.5147619299999997</v>
      </c>
      <c r="R381" s="20">
        <f t="shared" si="152"/>
        <v>0</v>
      </c>
      <c r="S381" s="14">
        <f t="shared" si="149"/>
        <v>0</v>
      </c>
      <c r="T381" s="4" t="str">
        <f t="shared" si="150"/>
        <v>A+J=</v>
      </c>
      <c r="U381" s="29">
        <f t="shared" si="151"/>
        <v>45443</v>
      </c>
      <c r="V381" s="3"/>
      <c r="W381" s="3"/>
      <c r="X381" s="106">
        <f>[2]Plan1!$A451</f>
        <v>50151</v>
      </c>
      <c r="Y381" s="107" t="str">
        <f>[2]Plan1!$C451</f>
        <v>Tiradentes</v>
      </c>
      <c r="Z381" s="94"/>
      <c r="AA381" s="1"/>
      <c r="AB381" s="3"/>
      <c r="AC381" s="3"/>
      <c r="AD381" s="3"/>
      <c r="AE381" s="3"/>
      <c r="AF381" s="3"/>
      <c r="AG381" s="11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</row>
    <row r="382" spans="1:154" x14ac:dyDescent="0.15">
      <c r="A382" s="88">
        <f t="shared" si="155"/>
        <v>45434</v>
      </c>
      <c r="B382" s="89">
        <f t="shared" ca="1" si="136"/>
        <v>927.51391520000004</v>
      </c>
      <c r="C382" s="14">
        <f t="shared" si="137"/>
        <v>920.53740066</v>
      </c>
      <c r="D382" s="62">
        <f t="shared" si="153"/>
        <v>45429</v>
      </c>
      <c r="E382" s="60">
        <f ca="1">IF(D382&lt;$B$1,VLOOKUP(D382,[1]DI!$A$4:$B$15000,2,FALSE),0)</f>
        <v>0.104</v>
      </c>
      <c r="F382" s="14">
        <f t="shared" ca="1" si="138"/>
        <v>1.0003926999999999</v>
      </c>
      <c r="G382" s="91">
        <f t="shared" ca="1" si="139"/>
        <v>1.1916605174128201</v>
      </c>
      <c r="H382" s="91">
        <f t="shared" ca="1" si="140"/>
        <v>1.1845673419473299</v>
      </c>
      <c r="I382" s="14">
        <f t="shared" ca="1" si="141"/>
        <v>1.0059879899999999</v>
      </c>
      <c r="J382" s="13">
        <f t="shared" si="154"/>
        <v>2.69E-2</v>
      </c>
      <c r="K382" s="29">
        <f t="shared" si="142"/>
        <v>45412</v>
      </c>
      <c r="L382" s="2">
        <f t="shared" si="143"/>
        <v>15</v>
      </c>
      <c r="M382" s="17">
        <f t="shared" si="144"/>
        <v>15</v>
      </c>
      <c r="N382" s="12">
        <f t="shared" si="145"/>
        <v>1.0015812820000001</v>
      </c>
      <c r="O382" s="12">
        <f t="shared" ca="1" si="146"/>
        <v>1.0075787410000001</v>
      </c>
      <c r="P382" s="17">
        <f t="shared" si="147"/>
        <v>0</v>
      </c>
      <c r="Q382" s="14">
        <f t="shared" ca="1" si="148"/>
        <v>6.9765145400000002</v>
      </c>
      <c r="R382" s="20">
        <f t="shared" si="152"/>
        <v>0</v>
      </c>
      <c r="S382" s="14">
        <f t="shared" si="149"/>
        <v>0</v>
      </c>
      <c r="T382" s="4" t="str">
        <f t="shared" si="150"/>
        <v>A+J=</v>
      </c>
      <c r="U382" s="29">
        <f t="shared" si="151"/>
        <v>45443</v>
      </c>
      <c r="V382" s="3"/>
      <c r="W382" s="3"/>
      <c r="X382" s="106">
        <f>[2]Plan1!$A452</f>
        <v>50161</v>
      </c>
      <c r="Y382" s="107" t="str">
        <f>[2]Plan1!$C452</f>
        <v>Dia do Trabalho</v>
      </c>
      <c r="Z382" s="94"/>
      <c r="AA382" s="1"/>
      <c r="AB382" s="3"/>
      <c r="AC382" s="3"/>
      <c r="AD382" s="3"/>
      <c r="AE382" s="3"/>
      <c r="AF382" s="3"/>
      <c r="AG382" s="11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</row>
    <row r="383" spans="1:154" x14ac:dyDescent="0.15">
      <c r="A383" s="88">
        <f t="shared" si="155"/>
        <v>45435</v>
      </c>
      <c r="B383" s="89">
        <f t="shared" ca="1" si="136"/>
        <v>927.97589241000003</v>
      </c>
      <c r="C383" s="14">
        <f t="shared" si="137"/>
        <v>920.53740066</v>
      </c>
      <c r="D383" s="62">
        <f t="shared" si="153"/>
        <v>45432</v>
      </c>
      <c r="E383" s="60">
        <f ca="1">IF(D383&lt;$B$1,VLOOKUP(D383,[1]DI!$A$4:$B$15000,2,FALSE),0)</f>
        <v>0.104</v>
      </c>
      <c r="F383" s="14">
        <f t="shared" ca="1" si="138"/>
        <v>1.0003926999999999</v>
      </c>
      <c r="G383" s="91">
        <f t="shared" ca="1" si="139"/>
        <v>1.1921284824980101</v>
      </c>
      <c r="H383" s="91">
        <f t="shared" ca="1" si="140"/>
        <v>1.1845673419473299</v>
      </c>
      <c r="I383" s="14">
        <f t="shared" ca="1" si="141"/>
        <v>1.00638304</v>
      </c>
      <c r="J383" s="13">
        <f t="shared" si="154"/>
        <v>2.69E-2</v>
      </c>
      <c r="K383" s="29">
        <f t="shared" si="142"/>
        <v>45412</v>
      </c>
      <c r="L383" s="2">
        <f t="shared" si="143"/>
        <v>16</v>
      </c>
      <c r="M383" s="17">
        <f t="shared" si="144"/>
        <v>16</v>
      </c>
      <c r="N383" s="12">
        <f t="shared" si="145"/>
        <v>1.0016867899999999</v>
      </c>
      <c r="O383" s="12">
        <f t="shared" ca="1" si="146"/>
        <v>1.008080597</v>
      </c>
      <c r="P383" s="17">
        <f t="shared" si="147"/>
        <v>0</v>
      </c>
      <c r="Q383" s="14">
        <f t="shared" ca="1" si="148"/>
        <v>7.4384917499999998</v>
      </c>
      <c r="R383" s="20">
        <f t="shared" si="152"/>
        <v>0</v>
      </c>
      <c r="S383" s="14">
        <f t="shared" si="149"/>
        <v>0</v>
      </c>
      <c r="T383" s="4" t="str">
        <f t="shared" si="150"/>
        <v>A+J=</v>
      </c>
      <c r="U383" s="29">
        <f t="shared" si="151"/>
        <v>45443</v>
      </c>
      <c r="V383" s="3"/>
      <c r="W383" s="3"/>
      <c r="X383" s="106">
        <f>[2]Plan1!$A453</f>
        <v>50195</v>
      </c>
      <c r="Y383" s="107" t="str">
        <f>[2]Plan1!$C453</f>
        <v>Corpus Christi</v>
      </c>
      <c r="Z383" s="94"/>
      <c r="AA383" s="1"/>
      <c r="AB383" s="3"/>
      <c r="AC383" s="3"/>
      <c r="AD383" s="3"/>
      <c r="AE383" s="3"/>
      <c r="AF383" s="3"/>
      <c r="AG383" s="11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</row>
    <row r="384" spans="1:154" x14ac:dyDescent="0.15">
      <c r="A384" s="88">
        <f t="shared" si="155"/>
        <v>45436</v>
      </c>
      <c r="B384" s="89">
        <f t="shared" ca="1" si="136"/>
        <v>928.43810344999997</v>
      </c>
      <c r="C384" s="14">
        <f t="shared" si="137"/>
        <v>920.53740066</v>
      </c>
      <c r="D384" s="62">
        <f t="shared" si="153"/>
        <v>45433</v>
      </c>
      <c r="E384" s="60">
        <f ca="1">IF(D384&lt;$B$1,VLOOKUP(D384,[1]DI!$A$4:$B$15000,2,FALSE),0)</f>
        <v>0.104</v>
      </c>
      <c r="F384" s="14">
        <f t="shared" ca="1" si="138"/>
        <v>1.0003926999999999</v>
      </c>
      <c r="G384" s="91">
        <f t="shared" ca="1" si="139"/>
        <v>1.19259663135309</v>
      </c>
      <c r="H384" s="91">
        <f t="shared" ca="1" si="140"/>
        <v>1.1845673419473299</v>
      </c>
      <c r="I384" s="14">
        <f t="shared" ca="1" si="141"/>
        <v>1.00677825</v>
      </c>
      <c r="J384" s="13">
        <f t="shared" si="154"/>
        <v>2.69E-2</v>
      </c>
      <c r="K384" s="29">
        <f t="shared" si="142"/>
        <v>45412</v>
      </c>
      <c r="L384" s="2">
        <f t="shared" si="143"/>
        <v>17</v>
      </c>
      <c r="M384" s="17">
        <f t="shared" si="144"/>
        <v>17</v>
      </c>
      <c r="N384" s="12">
        <f t="shared" si="145"/>
        <v>1.001792308</v>
      </c>
      <c r="O384" s="12">
        <f t="shared" ca="1" si="146"/>
        <v>1.008582707</v>
      </c>
      <c r="P384" s="17">
        <f t="shared" si="147"/>
        <v>0</v>
      </c>
      <c r="Q384" s="14">
        <f t="shared" ca="1" si="148"/>
        <v>7.9007027900000004</v>
      </c>
      <c r="R384" s="20">
        <f t="shared" si="152"/>
        <v>0</v>
      </c>
      <c r="S384" s="14">
        <f t="shared" si="149"/>
        <v>0</v>
      </c>
      <c r="T384" s="4" t="str">
        <f t="shared" si="150"/>
        <v>A+J=</v>
      </c>
      <c r="U384" s="29">
        <f t="shared" si="151"/>
        <v>45443</v>
      </c>
      <c r="V384" s="3"/>
      <c r="W384" s="3"/>
      <c r="X384" s="106">
        <f>[2]Plan1!$A454</f>
        <v>50290</v>
      </c>
      <c r="Y384" s="107" t="str">
        <f>[2]Plan1!$C454</f>
        <v>Independência do Brasil</v>
      </c>
      <c r="Z384" s="94"/>
      <c r="AA384" s="1"/>
      <c r="AB384" s="3"/>
      <c r="AC384" s="3"/>
      <c r="AD384" s="3"/>
      <c r="AE384" s="3"/>
      <c r="AF384" s="3"/>
      <c r="AG384" s="11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</row>
    <row r="385" spans="1:154" x14ac:dyDescent="0.15">
      <c r="A385" s="88">
        <f t="shared" si="155"/>
        <v>45439</v>
      </c>
      <c r="B385" s="89">
        <f t="shared" ca="1" si="136"/>
        <v>928.90054000999999</v>
      </c>
      <c r="C385" s="14">
        <f t="shared" si="137"/>
        <v>920.53740066</v>
      </c>
      <c r="D385" s="62">
        <f t="shared" si="153"/>
        <v>45434</v>
      </c>
      <c r="E385" s="60">
        <f ca="1">IF(D385&lt;$B$1,VLOOKUP(D385,[1]DI!$A$4:$B$15000,2,FALSE),0)</f>
        <v>0.104</v>
      </c>
      <c r="F385" s="14">
        <f t="shared" ca="1" si="138"/>
        <v>1.0003926999999999</v>
      </c>
      <c r="G385" s="91">
        <f t="shared" ca="1" si="139"/>
        <v>1.19306496405022</v>
      </c>
      <c r="H385" s="91">
        <f t="shared" ca="1" si="140"/>
        <v>1.1845673419473299</v>
      </c>
      <c r="I385" s="14">
        <f t="shared" ca="1" si="141"/>
        <v>1.0071736099999999</v>
      </c>
      <c r="J385" s="13">
        <f t="shared" si="154"/>
        <v>2.69E-2</v>
      </c>
      <c r="K385" s="29">
        <f t="shared" si="142"/>
        <v>45412</v>
      </c>
      <c r="L385" s="2">
        <f t="shared" si="143"/>
        <v>18</v>
      </c>
      <c r="M385" s="17">
        <f t="shared" si="144"/>
        <v>18</v>
      </c>
      <c r="N385" s="12">
        <f t="shared" si="145"/>
        <v>1.0018978380000001</v>
      </c>
      <c r="O385" s="12">
        <f t="shared" ca="1" si="146"/>
        <v>1.009085062</v>
      </c>
      <c r="P385" s="17">
        <f t="shared" si="147"/>
        <v>0</v>
      </c>
      <c r="Q385" s="14">
        <f t="shared" ca="1" si="148"/>
        <v>8.3631393500000009</v>
      </c>
      <c r="R385" s="20">
        <f t="shared" si="152"/>
        <v>0</v>
      </c>
      <c r="S385" s="14">
        <f t="shared" si="149"/>
        <v>0</v>
      </c>
      <c r="T385" s="4" t="str">
        <f t="shared" si="150"/>
        <v>A+J=</v>
      </c>
      <c r="U385" s="29">
        <f t="shared" si="151"/>
        <v>45443</v>
      </c>
      <c r="V385" s="3"/>
      <c r="W385" s="3"/>
      <c r="X385" s="106">
        <f>[2]Plan1!$A455</f>
        <v>50325</v>
      </c>
      <c r="Y385" s="107" t="str">
        <f>[2]Plan1!$C455</f>
        <v>Nossa Sr.a Aparecida - Padroeira do Brasil</v>
      </c>
      <c r="Z385" s="94"/>
      <c r="AA385" s="1"/>
      <c r="AB385" s="3"/>
      <c r="AC385" s="3"/>
      <c r="AD385" s="3"/>
      <c r="AE385" s="3"/>
      <c r="AF385" s="3"/>
      <c r="AG385" s="11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</row>
    <row r="386" spans="1:154" x14ac:dyDescent="0.15">
      <c r="A386" s="88">
        <f t="shared" si="155"/>
        <v>45440</v>
      </c>
      <c r="B386" s="89">
        <f t="shared" ca="1" si="136"/>
        <v>929.36321224000005</v>
      </c>
      <c r="C386" s="14">
        <f t="shared" si="137"/>
        <v>920.53740066</v>
      </c>
      <c r="D386" s="62">
        <f t="shared" si="153"/>
        <v>45435</v>
      </c>
      <c r="E386" s="60">
        <f ca="1">IF(D386&lt;$B$1,VLOOKUP(D386,[1]DI!$A$4:$B$15000,2,FALSE),0)</f>
        <v>0.104</v>
      </c>
      <c r="F386" s="14">
        <f t="shared" ca="1" si="138"/>
        <v>1.0003926999999999</v>
      </c>
      <c r="G386" s="91">
        <f t="shared" ca="1" si="139"/>
        <v>1.1935334806616</v>
      </c>
      <c r="H386" s="91">
        <f t="shared" ca="1" si="140"/>
        <v>1.1845673419473299</v>
      </c>
      <c r="I386" s="14">
        <f t="shared" ca="1" si="141"/>
        <v>1.00756913</v>
      </c>
      <c r="J386" s="13">
        <f t="shared" si="154"/>
        <v>2.69E-2</v>
      </c>
      <c r="K386" s="29">
        <f t="shared" si="142"/>
        <v>45412</v>
      </c>
      <c r="L386" s="2">
        <f t="shared" si="143"/>
        <v>19</v>
      </c>
      <c r="M386" s="17">
        <f t="shared" si="144"/>
        <v>19</v>
      </c>
      <c r="N386" s="12">
        <f t="shared" si="145"/>
        <v>1.002003379</v>
      </c>
      <c r="O386" s="12">
        <f t="shared" ca="1" si="146"/>
        <v>1.009587673</v>
      </c>
      <c r="P386" s="17">
        <f t="shared" si="147"/>
        <v>0</v>
      </c>
      <c r="Q386" s="14">
        <f t="shared" ca="1" si="148"/>
        <v>8.8258115799999999</v>
      </c>
      <c r="R386" s="20">
        <f t="shared" si="152"/>
        <v>0</v>
      </c>
      <c r="S386" s="14">
        <f t="shared" si="149"/>
        <v>0</v>
      </c>
      <c r="T386" s="4" t="str">
        <f t="shared" si="150"/>
        <v>A+J=</v>
      </c>
      <c r="U386" s="29">
        <f t="shared" si="151"/>
        <v>45443</v>
      </c>
      <c r="V386" s="3"/>
      <c r="W386" s="3"/>
      <c r="X386" s="106">
        <f>[2]Plan1!$A456</f>
        <v>50346</v>
      </c>
      <c r="Y386" s="107" t="str">
        <f>[2]Plan1!$C456</f>
        <v>Finados</v>
      </c>
      <c r="Z386" s="94"/>
      <c r="AA386" s="1"/>
      <c r="AB386" s="3"/>
      <c r="AC386" s="3"/>
      <c r="AD386" s="3"/>
      <c r="AE386" s="3"/>
      <c r="AF386" s="3"/>
      <c r="AG386" s="11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</row>
    <row r="387" spans="1:154" x14ac:dyDescent="0.15">
      <c r="A387" s="88">
        <f t="shared" si="155"/>
        <v>45441</v>
      </c>
      <c r="B387" s="89">
        <f t="shared" ca="1" si="136"/>
        <v>929.82610907000003</v>
      </c>
      <c r="C387" s="14">
        <f t="shared" si="137"/>
        <v>920.53740066</v>
      </c>
      <c r="D387" s="62">
        <f t="shared" si="153"/>
        <v>45436</v>
      </c>
      <c r="E387" s="60">
        <f ca="1">IF(D387&lt;$B$1,VLOOKUP(D387,[1]DI!$A$4:$B$15000,2,FALSE),0)</f>
        <v>0.104</v>
      </c>
      <c r="F387" s="14">
        <f t="shared" ca="1" si="138"/>
        <v>1.0003926999999999</v>
      </c>
      <c r="G387" s="91">
        <f t="shared" ca="1" si="139"/>
        <v>1.1940021812594599</v>
      </c>
      <c r="H387" s="91">
        <f t="shared" ca="1" si="140"/>
        <v>1.1845673419473299</v>
      </c>
      <c r="I387" s="14">
        <f t="shared" ca="1" si="141"/>
        <v>1.0079648000000001</v>
      </c>
      <c r="J387" s="13">
        <f t="shared" si="154"/>
        <v>2.69E-2</v>
      </c>
      <c r="K387" s="29">
        <f t="shared" si="142"/>
        <v>45412</v>
      </c>
      <c r="L387" s="2">
        <f t="shared" si="143"/>
        <v>20</v>
      </c>
      <c r="M387" s="17">
        <f t="shared" si="144"/>
        <v>20</v>
      </c>
      <c r="N387" s="12">
        <f t="shared" si="145"/>
        <v>1.002108931</v>
      </c>
      <c r="O387" s="12">
        <f t="shared" ca="1" si="146"/>
        <v>1.0100905280000001</v>
      </c>
      <c r="P387" s="17">
        <f t="shared" si="147"/>
        <v>0</v>
      </c>
      <c r="Q387" s="14">
        <f t="shared" ca="1" si="148"/>
        <v>9.2887084099999999</v>
      </c>
      <c r="R387" s="20">
        <f t="shared" si="152"/>
        <v>0</v>
      </c>
      <c r="S387" s="14">
        <f t="shared" si="149"/>
        <v>0</v>
      </c>
      <c r="T387" s="4" t="str">
        <f t="shared" si="150"/>
        <v>A+J=</v>
      </c>
      <c r="U387" s="29">
        <f t="shared" si="151"/>
        <v>45443</v>
      </c>
      <c r="V387" s="3"/>
      <c r="W387" s="3"/>
      <c r="X387" s="106">
        <f>[2]Plan1!$A457</f>
        <v>50359</v>
      </c>
      <c r="Y387" s="107" t="str">
        <f>[2]Plan1!$C457</f>
        <v>Proclamação da República</v>
      </c>
      <c r="Z387" s="94"/>
      <c r="AA387" s="1"/>
      <c r="AB387" s="3"/>
      <c r="AC387" s="3"/>
      <c r="AD387" s="3"/>
      <c r="AE387" s="3"/>
      <c r="AF387" s="3"/>
      <c r="AG387" s="11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</row>
    <row r="388" spans="1:154" x14ac:dyDescent="0.15">
      <c r="A388" s="88">
        <f t="shared" si="155"/>
        <v>45443</v>
      </c>
      <c r="B388" s="89">
        <f t="shared" ca="1" si="136"/>
        <v>930.28924247999998</v>
      </c>
      <c r="C388" s="14">
        <f t="shared" si="137"/>
        <v>920.53740066</v>
      </c>
      <c r="D388" s="62">
        <f t="shared" si="153"/>
        <v>45439</v>
      </c>
      <c r="E388" s="60">
        <f ca="1">IF(D388&lt;$B$1,VLOOKUP(D388,[1]DI!$A$4:$B$15000,2,FALSE),0)</f>
        <v>0.104</v>
      </c>
      <c r="F388" s="14">
        <f t="shared" ca="1" si="138"/>
        <v>1.0003926999999999</v>
      </c>
      <c r="G388" s="91">
        <f t="shared" ca="1" si="139"/>
        <v>1.19447106591604</v>
      </c>
      <c r="H388" s="91">
        <f t="shared" ca="1" si="140"/>
        <v>1.1845673419473299</v>
      </c>
      <c r="I388" s="14">
        <f t="shared" ca="1" si="141"/>
        <v>1.0083606300000001</v>
      </c>
      <c r="J388" s="13">
        <f t="shared" si="154"/>
        <v>2.69E-2</v>
      </c>
      <c r="K388" s="29">
        <f t="shared" si="142"/>
        <v>45412</v>
      </c>
      <c r="L388" s="2">
        <f t="shared" si="143"/>
        <v>21</v>
      </c>
      <c r="M388" s="17">
        <f t="shared" si="144"/>
        <v>21</v>
      </c>
      <c r="N388" s="12">
        <f t="shared" si="145"/>
        <v>1.002214495</v>
      </c>
      <c r="O388" s="12">
        <f t="shared" ca="1" si="146"/>
        <v>1.01059364</v>
      </c>
      <c r="P388" s="17">
        <f t="shared" si="147"/>
        <v>18</v>
      </c>
      <c r="Q388" s="14">
        <f t="shared" ca="1" si="148"/>
        <v>9.7518418199999992</v>
      </c>
      <c r="R388" s="20">
        <f t="shared" si="152"/>
        <v>1.7538000000000002E-2</v>
      </c>
      <c r="S388" s="14">
        <f t="shared" si="149"/>
        <v>16.144384930000001</v>
      </c>
      <c r="T388" s="4" t="str">
        <f t="shared" si="150"/>
        <v>A+J=</v>
      </c>
      <c r="U388" s="29">
        <f t="shared" si="151"/>
        <v>45443</v>
      </c>
      <c r="V388" s="3"/>
      <c r="W388" s="3"/>
      <c r="X388" s="106">
        <f>[2]Plan1!$A458</f>
        <v>50364</v>
      </c>
      <c r="Y388" s="107" t="str">
        <f>[2]Plan1!$C458</f>
        <v>Dia Nacional de Zumbi e da Consciência Negra</v>
      </c>
      <c r="Z388" s="94"/>
      <c r="AA388" s="1"/>
      <c r="AB388" s="3"/>
      <c r="AC388" s="3"/>
      <c r="AD388" s="3"/>
      <c r="AE388" s="3"/>
      <c r="AF388" s="3"/>
      <c r="AG388" s="11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</row>
    <row r="389" spans="1:154" x14ac:dyDescent="0.15">
      <c r="A389" s="88">
        <f t="shared" si="155"/>
        <v>45446</v>
      </c>
      <c r="B389" s="89">
        <f t="shared" ca="1" si="136"/>
        <v>904.84347761000004</v>
      </c>
      <c r="C389" s="14">
        <f t="shared" si="137"/>
        <v>904.39301573</v>
      </c>
      <c r="D389" s="62">
        <f t="shared" si="153"/>
        <v>45440</v>
      </c>
      <c r="E389" s="60">
        <f ca="1">IF(D389&lt;$B$1,VLOOKUP(D389,[1]DI!$A$4:$B$15000,2,FALSE),0)</f>
        <v>0.104</v>
      </c>
      <c r="F389" s="14">
        <f t="shared" ca="1" si="138"/>
        <v>1.0003926999999999</v>
      </c>
      <c r="G389" s="91">
        <f t="shared" ca="1" si="139"/>
        <v>1.1949401347036299</v>
      </c>
      <c r="H389" s="91">
        <f t="shared" ca="1" si="140"/>
        <v>1.19447106591604</v>
      </c>
      <c r="I389" s="14">
        <f t="shared" ca="1" si="141"/>
        <v>1.0003926999999999</v>
      </c>
      <c r="J389" s="13">
        <f t="shared" si="154"/>
        <v>2.69E-2</v>
      </c>
      <c r="K389" s="29">
        <f t="shared" si="142"/>
        <v>45443</v>
      </c>
      <c r="L389" s="2">
        <f t="shared" si="143"/>
        <v>1</v>
      </c>
      <c r="M389" s="17">
        <f t="shared" si="144"/>
        <v>1</v>
      </c>
      <c r="N389" s="12">
        <f t="shared" si="145"/>
        <v>1.000105341</v>
      </c>
      <c r="O389" s="12">
        <f t="shared" ca="1" si="146"/>
        <v>1.000498082</v>
      </c>
      <c r="P389" s="17">
        <f t="shared" si="147"/>
        <v>0</v>
      </c>
      <c r="Q389" s="14">
        <f t="shared" ca="1" si="148"/>
        <v>0.45046187999999998</v>
      </c>
      <c r="R389" s="20">
        <f t="shared" si="152"/>
        <v>0</v>
      </c>
      <c r="S389" s="14">
        <f t="shared" si="149"/>
        <v>0</v>
      </c>
      <c r="T389" s="4" t="str">
        <f t="shared" si="150"/>
        <v>A+J=</v>
      </c>
      <c r="U389" s="29">
        <f t="shared" si="151"/>
        <v>45474</v>
      </c>
      <c r="V389" s="3"/>
      <c r="W389" s="3"/>
      <c r="X389" s="106">
        <f>[2]Plan1!$A459</f>
        <v>50399</v>
      </c>
      <c r="Y389" s="107" t="str">
        <f>[2]Plan1!$C459</f>
        <v>Natal</v>
      </c>
      <c r="Z389" s="94"/>
      <c r="AA389" s="1"/>
      <c r="AB389" s="3"/>
      <c r="AC389" s="3"/>
      <c r="AD389" s="3"/>
      <c r="AE389" s="3"/>
      <c r="AF389" s="3"/>
      <c r="AG389" s="11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</row>
    <row r="390" spans="1:154" x14ac:dyDescent="0.15">
      <c r="A390" s="88">
        <f t="shared" si="155"/>
        <v>45447</v>
      </c>
      <c r="B390" s="89">
        <f t="shared" ref="B390:B453" ca="1" si="156">IF(A390&lt;=TODAY(),C390+Q390,IF(AND(A390&gt;TODAY(),A390&lt;=$B$1),IF(VLOOKUP(TODAY(),$A$10:$E$5000,4,FALSE)=0,"n.d",C390+Q390),"n.d"))</f>
        <v>905.29416106999997</v>
      </c>
      <c r="C390" s="14">
        <f t="shared" ref="C390:C453" si="157">(C389-S389)</f>
        <v>904.39301573</v>
      </c>
      <c r="D390" s="62">
        <f t="shared" si="153"/>
        <v>45441</v>
      </c>
      <c r="E390" s="60">
        <f ca="1">IF(D390&lt;$B$1,VLOOKUP(D390,[1]DI!$A$4:$B$15000,2,FALSE),0)</f>
        <v>0.104</v>
      </c>
      <c r="F390" s="14">
        <f t="shared" ref="F390:F453" ca="1" si="158">ROUND(1+ROUND(((1+E390)^(1/252))-1,8),16)</f>
        <v>1.0003926999999999</v>
      </c>
      <c r="G390" s="91">
        <f t="shared" ref="G390:G453" ca="1" si="159">ROUND(F389*G389,16)</f>
        <v>1.19540938769453</v>
      </c>
      <c r="H390" s="91">
        <f t="shared" ref="H390:H453" ca="1" si="160">IF(P389&gt;0,G389,H389)</f>
        <v>1.19447106591604</v>
      </c>
      <c r="I390" s="14">
        <f t="shared" ref="I390:I453" ca="1" si="161">ROUND(G390/H390,8)</f>
        <v>1.00078555</v>
      </c>
      <c r="J390" s="13">
        <f t="shared" si="154"/>
        <v>2.69E-2</v>
      </c>
      <c r="K390" s="29">
        <f t="shared" ref="K390:K453" si="162">IF(P389&gt;0,VLOOKUP(P389,X$12:AH$150,2),K389)</f>
        <v>45443</v>
      </c>
      <c r="L390" s="2">
        <f t="shared" ref="L390:L453" si="163">IF(A390&gt;K390,IF(NETWORKDAYS(K390,A390,$X$160:$X$544)-1=0,1,NETWORKDAYS(K390,A390,$X$160:$X$544)-1),0)</f>
        <v>2</v>
      </c>
      <c r="M390" s="17">
        <f t="shared" ref="M390:M453" si="164">IF(AND(L390=1,L389=1),1,IF(L390&gt;0,IF(L390=L389,L390+1,L390),0))</f>
        <v>2</v>
      </c>
      <c r="N390" s="12">
        <f t="shared" ref="N390:N453" si="165">ROUND((J390+1)^(M390/252),9)</f>
        <v>1.0002106930000001</v>
      </c>
      <c r="O390" s="12">
        <f t="shared" ref="O390:O453" ca="1" si="166">ROUND(I390*N390,9)</f>
        <v>1.0009964090000001</v>
      </c>
      <c r="P390" s="17">
        <f t="shared" ref="P390:P453" si="167">IF(VLOOKUP(A390,Y$12:AF$150,8)=VLOOKUP(A389,Y$12:AF$150,8),0,VLOOKUP(A390,Y$12:AF$150,8))</f>
        <v>0</v>
      </c>
      <c r="Q390" s="14">
        <f t="shared" ref="Q390:Q453" ca="1" si="168">TRUNC(((O390-1)*C390),8)</f>
        <v>0.90114534000000002</v>
      </c>
      <c r="R390" s="20">
        <f t="shared" si="152"/>
        <v>0</v>
      </c>
      <c r="S390" s="14">
        <f t="shared" ref="S390:S453" si="169">IF(R390&gt;0,TRUNC(R390*C390,8),0)</f>
        <v>0</v>
      </c>
      <c r="T390" s="4" t="str">
        <f t="shared" ref="T390:T453" si="170">IF(P389&gt;0,VLOOKUP(P389,X$12:AH$150,10),T389)</f>
        <v>A+J=</v>
      </c>
      <c r="U390" s="29">
        <f t="shared" ref="U390:U453" si="171">IF(P389&gt;0,VLOOKUP(P389,X$12:AH$150,11),U389)</f>
        <v>45474</v>
      </c>
      <c r="V390" s="3"/>
      <c r="W390" s="3"/>
      <c r="X390" s="106">
        <f>[2]Plan1!$A460</f>
        <v>50406</v>
      </c>
      <c r="Y390" s="107" t="str">
        <f>[2]Plan1!$C460</f>
        <v>Confraternização Universal</v>
      </c>
      <c r="Z390" s="94"/>
      <c r="AA390" s="1"/>
      <c r="AB390" s="3"/>
      <c r="AC390" s="3"/>
      <c r="AD390" s="3"/>
      <c r="AE390" s="3"/>
      <c r="AF390" s="3"/>
      <c r="AG390" s="11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</row>
    <row r="391" spans="1:154" x14ac:dyDescent="0.15">
      <c r="A391" s="88">
        <f t="shared" si="155"/>
        <v>45448</v>
      </c>
      <c r="B391" s="89">
        <f t="shared" ca="1" si="156"/>
        <v>905.74507333999998</v>
      </c>
      <c r="C391" s="14">
        <f t="shared" si="157"/>
        <v>904.39301573</v>
      </c>
      <c r="D391" s="62">
        <f t="shared" si="153"/>
        <v>45443</v>
      </c>
      <c r="E391" s="60">
        <f ca="1">IF(D391&lt;$B$1,VLOOKUP(D391,[1]DI!$A$4:$B$15000,2,FALSE),0)</f>
        <v>0.104</v>
      </c>
      <c r="F391" s="14">
        <f t="shared" ca="1" si="158"/>
        <v>1.0003926999999999</v>
      </c>
      <c r="G391" s="91">
        <f t="shared" ca="1" si="159"/>
        <v>1.1958788249610799</v>
      </c>
      <c r="H391" s="91">
        <f t="shared" ca="1" si="160"/>
        <v>1.19447106591604</v>
      </c>
      <c r="I391" s="14">
        <f t="shared" ca="1" si="161"/>
        <v>1.0011785600000001</v>
      </c>
      <c r="J391" s="13">
        <f t="shared" si="154"/>
        <v>2.69E-2</v>
      </c>
      <c r="K391" s="29">
        <f t="shared" si="162"/>
        <v>45443</v>
      </c>
      <c r="L391" s="2">
        <f t="shared" si="163"/>
        <v>3</v>
      </c>
      <c r="M391" s="17">
        <f t="shared" si="164"/>
        <v>3</v>
      </c>
      <c r="N391" s="12">
        <f t="shared" si="165"/>
        <v>1.000316057</v>
      </c>
      <c r="O391" s="12">
        <f t="shared" ca="1" si="166"/>
        <v>1.001494989</v>
      </c>
      <c r="P391" s="17">
        <f t="shared" si="167"/>
        <v>0</v>
      </c>
      <c r="Q391" s="14">
        <f t="shared" ca="1" si="168"/>
        <v>1.3520576099999999</v>
      </c>
      <c r="R391" s="20">
        <f t="shared" si="152"/>
        <v>0</v>
      </c>
      <c r="S391" s="14">
        <f t="shared" si="169"/>
        <v>0</v>
      </c>
      <c r="T391" s="4" t="str">
        <f t="shared" si="170"/>
        <v>A+J=</v>
      </c>
      <c r="U391" s="29">
        <f t="shared" si="171"/>
        <v>45474</v>
      </c>
      <c r="V391" s="3"/>
      <c r="W391" s="3"/>
      <c r="X391" s="106">
        <f>[2]Plan1!$A461</f>
        <v>50472</v>
      </c>
      <c r="Y391" s="107" t="str">
        <f>[2]Plan1!$C461</f>
        <v>Carnaval</v>
      </c>
      <c r="Z391" s="94"/>
      <c r="AA391" s="1"/>
      <c r="AB391" s="3"/>
      <c r="AC391" s="3"/>
      <c r="AD391" s="3"/>
      <c r="AE391" s="3"/>
      <c r="AF391" s="3"/>
      <c r="AG391" s="11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</row>
    <row r="392" spans="1:154" x14ac:dyDescent="0.15">
      <c r="A392" s="88">
        <f t="shared" si="155"/>
        <v>45449</v>
      </c>
      <c r="B392" s="89">
        <f t="shared" ca="1" si="156"/>
        <v>906.19621531999996</v>
      </c>
      <c r="C392" s="14">
        <f t="shared" si="157"/>
        <v>904.39301573</v>
      </c>
      <c r="D392" s="62">
        <f t="shared" si="153"/>
        <v>45446</v>
      </c>
      <c r="E392" s="60">
        <f ca="1">IF(D392&lt;$B$1,VLOOKUP(D392,[1]DI!$A$4:$B$15000,2,FALSE),0)</f>
        <v>0.104</v>
      </c>
      <c r="F392" s="14">
        <f t="shared" ca="1" si="158"/>
        <v>1.0003926999999999</v>
      </c>
      <c r="G392" s="91">
        <f t="shared" ca="1" si="159"/>
        <v>1.19634844657564</v>
      </c>
      <c r="H392" s="91">
        <f t="shared" ca="1" si="160"/>
        <v>1.19447106591604</v>
      </c>
      <c r="I392" s="14">
        <f t="shared" ca="1" si="161"/>
        <v>1.00157173</v>
      </c>
      <c r="J392" s="13">
        <f t="shared" si="154"/>
        <v>2.69E-2</v>
      </c>
      <c r="K392" s="29">
        <f t="shared" si="162"/>
        <v>45443</v>
      </c>
      <c r="L392" s="2">
        <f t="shared" si="163"/>
        <v>4</v>
      </c>
      <c r="M392" s="17">
        <f t="shared" si="164"/>
        <v>4</v>
      </c>
      <c r="N392" s="12">
        <f t="shared" si="165"/>
        <v>1.0004214309999999</v>
      </c>
      <c r="O392" s="12">
        <f t="shared" ca="1" si="166"/>
        <v>1.0019938230000001</v>
      </c>
      <c r="P392" s="17">
        <f t="shared" si="167"/>
        <v>0</v>
      </c>
      <c r="Q392" s="14">
        <f t="shared" ca="1" si="168"/>
        <v>1.80319959</v>
      </c>
      <c r="R392" s="20">
        <f t="shared" si="152"/>
        <v>0</v>
      </c>
      <c r="S392" s="14">
        <f t="shared" si="169"/>
        <v>0</v>
      </c>
      <c r="T392" s="4" t="str">
        <f t="shared" si="170"/>
        <v>A+J=</v>
      </c>
      <c r="U392" s="29">
        <f t="shared" si="171"/>
        <v>45474</v>
      </c>
      <c r="V392" s="3"/>
      <c r="W392" s="3"/>
      <c r="X392" s="106">
        <f>[2]Plan1!$A462</f>
        <v>50473</v>
      </c>
      <c r="Y392" s="107" t="str">
        <f>[2]Plan1!$C462</f>
        <v>Carnaval</v>
      </c>
      <c r="Z392" s="94"/>
      <c r="AA392" s="1"/>
      <c r="AB392" s="3"/>
      <c r="AC392" s="3"/>
      <c r="AD392" s="3"/>
      <c r="AE392" s="3"/>
      <c r="AF392" s="3"/>
      <c r="AG392" s="11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</row>
    <row r="393" spans="1:154" x14ac:dyDescent="0.15">
      <c r="A393" s="88">
        <f t="shared" si="155"/>
        <v>45450</v>
      </c>
      <c r="B393" s="89">
        <f t="shared" ca="1" si="156"/>
        <v>906.64756893000003</v>
      </c>
      <c r="C393" s="14">
        <f t="shared" si="157"/>
        <v>904.39301573</v>
      </c>
      <c r="D393" s="62">
        <f t="shared" si="153"/>
        <v>45447</v>
      </c>
      <c r="E393" s="60">
        <f ca="1">IF(D393&lt;$B$1,VLOOKUP(D393,[1]DI!$A$4:$B$15000,2,FALSE),0)</f>
        <v>0.104</v>
      </c>
      <c r="F393" s="14">
        <f t="shared" ca="1" si="158"/>
        <v>1.0003926999999999</v>
      </c>
      <c r="G393" s="91">
        <f t="shared" ca="1" si="159"/>
        <v>1.1968182526106099</v>
      </c>
      <c r="H393" s="91">
        <f t="shared" ca="1" si="160"/>
        <v>1.19447106591604</v>
      </c>
      <c r="I393" s="14">
        <f t="shared" ca="1" si="161"/>
        <v>1.00196504</v>
      </c>
      <c r="J393" s="13">
        <f t="shared" si="154"/>
        <v>2.69E-2</v>
      </c>
      <c r="K393" s="29">
        <f t="shared" si="162"/>
        <v>45443</v>
      </c>
      <c r="L393" s="2">
        <f t="shared" si="163"/>
        <v>5</v>
      </c>
      <c r="M393" s="17">
        <f t="shared" si="164"/>
        <v>5</v>
      </c>
      <c r="N393" s="12">
        <f t="shared" si="165"/>
        <v>1.000526816</v>
      </c>
      <c r="O393" s="12">
        <f t="shared" ca="1" si="166"/>
        <v>1.0024928909999999</v>
      </c>
      <c r="P393" s="17">
        <f t="shared" si="167"/>
        <v>0</v>
      </c>
      <c r="Q393" s="14">
        <f t="shared" ca="1" si="168"/>
        <v>2.2545532000000001</v>
      </c>
      <c r="R393" s="20">
        <f t="shared" si="152"/>
        <v>0</v>
      </c>
      <c r="S393" s="14">
        <f t="shared" si="169"/>
        <v>0</v>
      </c>
      <c r="T393" s="4" t="str">
        <f t="shared" si="170"/>
        <v>A+J=</v>
      </c>
      <c r="U393" s="29">
        <f t="shared" si="171"/>
        <v>45474</v>
      </c>
      <c r="V393" s="3"/>
      <c r="W393" s="3"/>
      <c r="X393" s="106">
        <f>[2]Plan1!$A463</f>
        <v>50516</v>
      </c>
      <c r="Y393" s="107" t="str">
        <f>[2]Plan1!$C463</f>
        <v>Tiradentes</v>
      </c>
      <c r="Z393" s="94"/>
      <c r="AA393" s="1"/>
      <c r="AB393" s="3"/>
      <c r="AC393" s="3"/>
      <c r="AD393" s="3"/>
      <c r="AE393" s="3"/>
      <c r="AF393" s="3"/>
      <c r="AG393" s="11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</row>
    <row r="394" spans="1:154" x14ac:dyDescent="0.15">
      <c r="A394" s="88">
        <f t="shared" si="155"/>
        <v>45453</v>
      </c>
      <c r="B394" s="89">
        <f t="shared" ca="1" si="156"/>
        <v>907.09915317000002</v>
      </c>
      <c r="C394" s="14">
        <f t="shared" si="157"/>
        <v>904.39301573</v>
      </c>
      <c r="D394" s="62">
        <f t="shared" si="153"/>
        <v>45448</v>
      </c>
      <c r="E394" s="60">
        <f ca="1">IF(D394&lt;$B$1,VLOOKUP(D394,[1]DI!$A$4:$B$15000,2,FALSE),0)</f>
        <v>0.104</v>
      </c>
      <c r="F394" s="14">
        <f t="shared" ca="1" si="158"/>
        <v>1.0003926999999999</v>
      </c>
      <c r="G394" s="91">
        <f t="shared" ca="1" si="159"/>
        <v>1.19728824313841</v>
      </c>
      <c r="H394" s="91">
        <f t="shared" ca="1" si="160"/>
        <v>1.19447106591604</v>
      </c>
      <c r="I394" s="14">
        <f t="shared" ca="1" si="161"/>
        <v>1.0023585100000001</v>
      </c>
      <c r="J394" s="13">
        <f t="shared" si="154"/>
        <v>2.69E-2</v>
      </c>
      <c r="K394" s="29">
        <f t="shared" si="162"/>
        <v>45443</v>
      </c>
      <c r="L394" s="2">
        <f t="shared" si="163"/>
        <v>6</v>
      </c>
      <c r="M394" s="17">
        <f t="shared" si="164"/>
        <v>6</v>
      </c>
      <c r="N394" s="12">
        <f t="shared" si="165"/>
        <v>1.000632213</v>
      </c>
      <c r="O394" s="12">
        <f t="shared" ca="1" si="166"/>
        <v>1.002992214</v>
      </c>
      <c r="P394" s="17">
        <f t="shared" si="167"/>
        <v>0</v>
      </c>
      <c r="Q394" s="14">
        <f t="shared" ca="1" si="168"/>
        <v>2.70613744</v>
      </c>
      <c r="R394" s="20">
        <f t="shared" si="152"/>
        <v>0</v>
      </c>
      <c r="S394" s="14">
        <f t="shared" si="169"/>
        <v>0</v>
      </c>
      <c r="T394" s="4" t="str">
        <f t="shared" si="170"/>
        <v>A+J=</v>
      </c>
      <c r="U394" s="29">
        <f t="shared" si="171"/>
        <v>45474</v>
      </c>
      <c r="V394" s="3"/>
      <c r="W394" s="3"/>
      <c r="X394" s="106">
        <f>[2]Plan1!$A464</f>
        <v>50518</v>
      </c>
      <c r="Y394" s="107" t="str">
        <f>[2]Plan1!$C464</f>
        <v>Paixão de Cristo</v>
      </c>
      <c r="Z394" s="94"/>
      <c r="AA394" s="1"/>
      <c r="AB394" s="3"/>
      <c r="AC394" s="3"/>
      <c r="AD394" s="3"/>
      <c r="AE394" s="3"/>
      <c r="AF394" s="3"/>
      <c r="AG394" s="11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</row>
    <row r="395" spans="1:154" x14ac:dyDescent="0.15">
      <c r="A395" s="88">
        <f t="shared" si="155"/>
        <v>45454</v>
      </c>
      <c r="B395" s="89">
        <f t="shared" ca="1" si="156"/>
        <v>907.55096712</v>
      </c>
      <c r="C395" s="14">
        <f t="shared" si="157"/>
        <v>904.39301573</v>
      </c>
      <c r="D395" s="62">
        <f t="shared" si="153"/>
        <v>45449</v>
      </c>
      <c r="E395" s="60">
        <f ca="1">IF(D395&lt;$B$1,VLOOKUP(D395,[1]DI!$A$4:$B$15000,2,FALSE),0)</f>
        <v>0.104</v>
      </c>
      <c r="F395" s="14">
        <f t="shared" ca="1" si="158"/>
        <v>1.0003926999999999</v>
      </c>
      <c r="G395" s="91">
        <f t="shared" ca="1" si="159"/>
        <v>1.19775841823149</v>
      </c>
      <c r="H395" s="91">
        <f t="shared" ca="1" si="160"/>
        <v>1.19447106591604</v>
      </c>
      <c r="I395" s="14">
        <f t="shared" ca="1" si="161"/>
        <v>1.0027521399999999</v>
      </c>
      <c r="J395" s="13">
        <f t="shared" si="154"/>
        <v>2.69E-2</v>
      </c>
      <c r="K395" s="29">
        <f t="shared" si="162"/>
        <v>45443</v>
      </c>
      <c r="L395" s="2">
        <f t="shared" si="163"/>
        <v>7</v>
      </c>
      <c r="M395" s="17">
        <f t="shared" si="164"/>
        <v>7</v>
      </c>
      <c r="N395" s="12">
        <f t="shared" si="165"/>
        <v>1.0007376210000001</v>
      </c>
      <c r="O395" s="12">
        <f t="shared" ca="1" si="166"/>
        <v>1.0034917910000001</v>
      </c>
      <c r="P395" s="17">
        <f t="shared" si="167"/>
        <v>0</v>
      </c>
      <c r="Q395" s="14">
        <f t="shared" ca="1" si="168"/>
        <v>3.15795139</v>
      </c>
      <c r="R395" s="20">
        <f t="shared" si="152"/>
        <v>0</v>
      </c>
      <c r="S395" s="14">
        <f t="shared" si="169"/>
        <v>0</v>
      </c>
      <c r="T395" s="4" t="str">
        <f t="shared" si="170"/>
        <v>A+J=</v>
      </c>
      <c r="U395" s="29">
        <f t="shared" si="171"/>
        <v>45474</v>
      </c>
      <c r="V395" s="3"/>
      <c r="W395" s="3"/>
      <c r="X395" s="106">
        <f>[2]Plan1!$A465</f>
        <v>50526</v>
      </c>
      <c r="Y395" s="107" t="str">
        <f>[2]Plan1!$C465</f>
        <v>Dia do Trabalho</v>
      </c>
      <c r="Z395" s="94"/>
      <c r="AA395" s="1"/>
      <c r="AB395" s="3"/>
      <c r="AC395" s="3"/>
      <c r="AD395" s="3"/>
      <c r="AE395" s="3"/>
      <c r="AF395" s="3"/>
      <c r="AG395" s="11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</row>
    <row r="396" spans="1:154" x14ac:dyDescent="0.15">
      <c r="A396" s="88">
        <f t="shared" si="155"/>
        <v>45455</v>
      </c>
      <c r="B396" s="89">
        <f t="shared" ca="1" si="156"/>
        <v>908.00300083000002</v>
      </c>
      <c r="C396" s="14">
        <f t="shared" si="157"/>
        <v>904.39301573</v>
      </c>
      <c r="D396" s="62">
        <f t="shared" si="153"/>
        <v>45450</v>
      </c>
      <c r="E396" s="60">
        <f ca="1">IF(D396&lt;$B$1,VLOOKUP(D396,[1]DI!$A$4:$B$15000,2,FALSE),0)</f>
        <v>0.104</v>
      </c>
      <c r="F396" s="14">
        <f t="shared" ca="1" si="158"/>
        <v>1.0003926999999999</v>
      </c>
      <c r="G396" s="91">
        <f t="shared" ca="1" si="159"/>
        <v>1.19822877796233</v>
      </c>
      <c r="H396" s="91">
        <f t="shared" ca="1" si="160"/>
        <v>1.19447106591604</v>
      </c>
      <c r="I396" s="14">
        <f t="shared" ca="1" si="161"/>
        <v>1.0031459199999999</v>
      </c>
      <c r="J396" s="13">
        <f t="shared" si="154"/>
        <v>2.69E-2</v>
      </c>
      <c r="K396" s="29">
        <f t="shared" si="162"/>
        <v>45443</v>
      </c>
      <c r="L396" s="2">
        <f t="shared" si="163"/>
        <v>8</v>
      </c>
      <c r="M396" s="17">
        <f t="shared" si="164"/>
        <v>8</v>
      </c>
      <c r="N396" s="12">
        <f t="shared" si="165"/>
        <v>1.000843039</v>
      </c>
      <c r="O396" s="12">
        <f t="shared" ca="1" si="166"/>
        <v>1.003991611</v>
      </c>
      <c r="P396" s="17">
        <f t="shared" si="167"/>
        <v>0</v>
      </c>
      <c r="Q396" s="14">
        <f t="shared" ca="1" si="168"/>
        <v>3.6099850999999998</v>
      </c>
      <c r="R396" s="20">
        <f t="shared" ref="R396:R459" si="172">IF($P396&gt;0,VLOOKUP($P396,$X$12:$AD$150,7),0)</f>
        <v>0</v>
      </c>
      <c r="S396" s="14">
        <f t="shared" si="169"/>
        <v>0</v>
      </c>
      <c r="T396" s="4" t="str">
        <f t="shared" si="170"/>
        <v>A+J=</v>
      </c>
      <c r="U396" s="29">
        <f t="shared" si="171"/>
        <v>45474</v>
      </c>
      <c r="V396" s="3"/>
      <c r="W396" s="3"/>
      <c r="X396" s="106">
        <f>[2]Plan1!$A466</f>
        <v>50580</v>
      </c>
      <c r="Y396" s="107" t="str">
        <f>[2]Plan1!$C466</f>
        <v>Corpus Christi</v>
      </c>
      <c r="Z396" s="94"/>
      <c r="AA396" s="1"/>
      <c r="AB396" s="3"/>
      <c r="AC396" s="3"/>
      <c r="AD396" s="3"/>
      <c r="AE396" s="3"/>
      <c r="AF396" s="3"/>
      <c r="AG396" s="11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</row>
    <row r="397" spans="1:154" x14ac:dyDescent="0.15">
      <c r="A397" s="88">
        <f t="shared" si="155"/>
        <v>45456</v>
      </c>
      <c r="B397" s="89">
        <f t="shared" ca="1" si="156"/>
        <v>908.45526516999996</v>
      </c>
      <c r="C397" s="14">
        <f t="shared" si="157"/>
        <v>904.39301573</v>
      </c>
      <c r="D397" s="62">
        <f t="shared" ref="D397:D460" si="173">WORKDAY($A397,-3,$X$160:$X$544)</f>
        <v>45453</v>
      </c>
      <c r="E397" s="60">
        <f ca="1">IF(D397&lt;$B$1,VLOOKUP(D397,[1]DI!$A$4:$B$15000,2,FALSE),0)</f>
        <v>0.104</v>
      </c>
      <c r="F397" s="14">
        <f t="shared" ca="1" si="158"/>
        <v>1.0003926999999999</v>
      </c>
      <c r="G397" s="91">
        <f t="shared" ca="1" si="159"/>
        <v>1.1986993224034399</v>
      </c>
      <c r="H397" s="91">
        <f t="shared" ca="1" si="160"/>
        <v>1.19447106591604</v>
      </c>
      <c r="I397" s="14">
        <f t="shared" ca="1" si="161"/>
        <v>1.0035398600000001</v>
      </c>
      <c r="J397" s="13">
        <f t="shared" ref="J397:J460" si="174">J396</f>
        <v>2.69E-2</v>
      </c>
      <c r="K397" s="29">
        <f t="shared" si="162"/>
        <v>45443</v>
      </c>
      <c r="L397" s="2">
        <f t="shared" si="163"/>
        <v>9</v>
      </c>
      <c r="M397" s="17">
        <f t="shared" si="164"/>
        <v>9</v>
      </c>
      <c r="N397" s="12">
        <f t="shared" si="165"/>
        <v>1.0009484689999999</v>
      </c>
      <c r="O397" s="12">
        <f t="shared" ca="1" si="166"/>
        <v>1.0044916859999999</v>
      </c>
      <c r="P397" s="17">
        <f t="shared" si="167"/>
        <v>0</v>
      </c>
      <c r="Q397" s="14">
        <f t="shared" ca="1" si="168"/>
        <v>4.0622494400000004</v>
      </c>
      <c r="R397" s="20">
        <f t="shared" si="172"/>
        <v>0</v>
      </c>
      <c r="S397" s="14">
        <f t="shared" si="169"/>
        <v>0</v>
      </c>
      <c r="T397" s="4" t="str">
        <f t="shared" si="170"/>
        <v>A+J=</v>
      </c>
      <c r="U397" s="29">
        <f t="shared" si="171"/>
        <v>45474</v>
      </c>
      <c r="V397" s="3"/>
      <c r="W397" s="3"/>
      <c r="X397" s="106">
        <f>[2]Plan1!$A467</f>
        <v>50655</v>
      </c>
      <c r="Y397" s="107" t="str">
        <f>[2]Plan1!$C467</f>
        <v>Independência do Brasil</v>
      </c>
      <c r="Z397" s="94"/>
      <c r="AA397" s="1"/>
      <c r="AB397" s="3"/>
      <c r="AC397" s="3"/>
      <c r="AD397" s="3"/>
      <c r="AE397" s="3"/>
      <c r="AF397" s="3"/>
      <c r="AG397" s="11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</row>
    <row r="398" spans="1:154" x14ac:dyDescent="0.15">
      <c r="A398" s="88">
        <f t="shared" ref="A398:A461" si="175">WORKDAY($A397,1,$X$166:$X$544)</f>
        <v>45457</v>
      </c>
      <c r="B398" s="89">
        <f t="shared" ca="1" si="156"/>
        <v>908.90775109000003</v>
      </c>
      <c r="C398" s="14">
        <f t="shared" si="157"/>
        <v>904.39301573</v>
      </c>
      <c r="D398" s="62">
        <f t="shared" si="173"/>
        <v>45454</v>
      </c>
      <c r="E398" s="60">
        <f ca="1">IF(D398&lt;$B$1,VLOOKUP(D398,[1]DI!$A$4:$B$15000,2,FALSE),0)</f>
        <v>0.104</v>
      </c>
      <c r="F398" s="14">
        <f t="shared" ca="1" si="158"/>
        <v>1.0003926999999999</v>
      </c>
      <c r="G398" s="91">
        <f t="shared" ca="1" si="159"/>
        <v>1.19917005162735</v>
      </c>
      <c r="H398" s="91">
        <f t="shared" ca="1" si="160"/>
        <v>1.19447106591604</v>
      </c>
      <c r="I398" s="14">
        <f t="shared" ca="1" si="161"/>
        <v>1.00393395</v>
      </c>
      <c r="J398" s="13">
        <f t="shared" si="174"/>
        <v>2.69E-2</v>
      </c>
      <c r="K398" s="29">
        <f t="shared" si="162"/>
        <v>45443</v>
      </c>
      <c r="L398" s="2">
        <f t="shared" si="163"/>
        <v>10</v>
      </c>
      <c r="M398" s="17">
        <f t="shared" si="164"/>
        <v>10</v>
      </c>
      <c r="N398" s="12">
        <f t="shared" si="165"/>
        <v>1.00105391</v>
      </c>
      <c r="O398" s="12">
        <f t="shared" ca="1" si="166"/>
        <v>1.0049920059999999</v>
      </c>
      <c r="P398" s="17">
        <f t="shared" si="167"/>
        <v>0</v>
      </c>
      <c r="Q398" s="14">
        <f t="shared" ca="1" si="168"/>
        <v>4.5147353600000004</v>
      </c>
      <c r="R398" s="20">
        <f t="shared" si="172"/>
        <v>0</v>
      </c>
      <c r="S398" s="14">
        <f t="shared" si="169"/>
        <v>0</v>
      </c>
      <c r="T398" s="4" t="str">
        <f t="shared" si="170"/>
        <v>A+J=</v>
      </c>
      <c r="U398" s="29">
        <f t="shared" si="171"/>
        <v>45474</v>
      </c>
      <c r="V398" s="3"/>
      <c r="W398" s="3"/>
      <c r="X398" s="106">
        <f>[2]Plan1!$A468</f>
        <v>50690</v>
      </c>
      <c r="Y398" s="107" t="str">
        <f>[2]Plan1!$C468</f>
        <v>Nossa Sr.a Aparecida - Padroeira do Brasil</v>
      </c>
      <c r="Z398" s="94"/>
      <c r="AA398" s="1"/>
      <c r="AB398" s="3"/>
      <c r="AC398" s="3"/>
      <c r="AD398" s="3"/>
      <c r="AE398" s="3"/>
      <c r="AF398" s="3"/>
      <c r="AG398" s="11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</row>
    <row r="399" spans="1:154" x14ac:dyDescent="0.15">
      <c r="A399" s="88">
        <f t="shared" si="175"/>
        <v>45460</v>
      </c>
      <c r="B399" s="89">
        <f t="shared" ca="1" si="156"/>
        <v>909.36045766999996</v>
      </c>
      <c r="C399" s="14">
        <f t="shared" si="157"/>
        <v>904.39301573</v>
      </c>
      <c r="D399" s="62">
        <f t="shared" si="173"/>
        <v>45455</v>
      </c>
      <c r="E399" s="60">
        <f ca="1">IF(D399&lt;$B$1,VLOOKUP(D399,[1]DI!$A$4:$B$15000,2,FALSE),0)</f>
        <v>0.104</v>
      </c>
      <c r="F399" s="14">
        <f t="shared" ca="1" si="158"/>
        <v>1.0003926999999999</v>
      </c>
      <c r="G399" s="91">
        <f t="shared" ca="1" si="159"/>
        <v>1.19964096570662</v>
      </c>
      <c r="H399" s="91">
        <f t="shared" ca="1" si="160"/>
        <v>1.19447106591604</v>
      </c>
      <c r="I399" s="14">
        <f t="shared" ca="1" si="161"/>
        <v>1.0043281900000001</v>
      </c>
      <c r="J399" s="13">
        <f t="shared" si="174"/>
        <v>2.69E-2</v>
      </c>
      <c r="K399" s="29">
        <f t="shared" si="162"/>
        <v>45443</v>
      </c>
      <c r="L399" s="2">
        <f t="shared" si="163"/>
        <v>11</v>
      </c>
      <c r="M399" s="17">
        <f t="shared" si="164"/>
        <v>11</v>
      </c>
      <c r="N399" s="12">
        <f t="shared" si="165"/>
        <v>1.0011593620000001</v>
      </c>
      <c r="O399" s="12">
        <f t="shared" ca="1" si="166"/>
        <v>1.0054925699999999</v>
      </c>
      <c r="P399" s="17">
        <f t="shared" si="167"/>
        <v>0</v>
      </c>
      <c r="Q399" s="14">
        <f t="shared" ca="1" si="168"/>
        <v>4.9674419399999996</v>
      </c>
      <c r="R399" s="20">
        <f t="shared" si="172"/>
        <v>0</v>
      </c>
      <c r="S399" s="14">
        <f t="shared" si="169"/>
        <v>0</v>
      </c>
      <c r="T399" s="4" t="str">
        <f t="shared" si="170"/>
        <v>A+J=</v>
      </c>
      <c r="U399" s="29">
        <f t="shared" si="171"/>
        <v>45474</v>
      </c>
      <c r="V399" s="3"/>
      <c r="W399" s="3"/>
      <c r="X399" s="106">
        <f>[2]Plan1!$A469</f>
        <v>50711</v>
      </c>
      <c r="Y399" s="107" t="str">
        <f>[2]Plan1!$C469</f>
        <v>Finados</v>
      </c>
      <c r="Z399" s="94"/>
      <c r="AA399" s="1"/>
      <c r="AB399" s="3"/>
      <c r="AC399" s="3"/>
      <c r="AD399" s="3"/>
      <c r="AE399" s="3"/>
      <c r="AF399" s="3"/>
      <c r="AG399" s="11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</row>
    <row r="400" spans="1:154" x14ac:dyDescent="0.15">
      <c r="A400" s="88">
        <f t="shared" si="175"/>
        <v>45461</v>
      </c>
      <c r="B400" s="89">
        <f t="shared" ca="1" si="156"/>
        <v>909.81339488000003</v>
      </c>
      <c r="C400" s="14">
        <f t="shared" si="157"/>
        <v>904.39301573</v>
      </c>
      <c r="D400" s="62">
        <f t="shared" si="173"/>
        <v>45456</v>
      </c>
      <c r="E400" s="60">
        <f ca="1">IF(D400&lt;$B$1,VLOOKUP(D400,[1]DI!$A$4:$B$15000,2,FALSE),0)</f>
        <v>0.104</v>
      </c>
      <c r="F400" s="14">
        <f t="shared" ca="1" si="158"/>
        <v>1.0003926999999999</v>
      </c>
      <c r="G400" s="91">
        <f t="shared" ca="1" si="159"/>
        <v>1.2001120647138499</v>
      </c>
      <c r="H400" s="91">
        <f t="shared" ca="1" si="160"/>
        <v>1.19447106591604</v>
      </c>
      <c r="I400" s="14">
        <f t="shared" ca="1" si="161"/>
        <v>1.0047225900000001</v>
      </c>
      <c r="J400" s="13">
        <f t="shared" si="174"/>
        <v>2.69E-2</v>
      </c>
      <c r="K400" s="29">
        <f t="shared" si="162"/>
        <v>45443</v>
      </c>
      <c r="L400" s="2">
        <f t="shared" si="163"/>
        <v>12</v>
      </c>
      <c r="M400" s="17">
        <f t="shared" si="164"/>
        <v>12</v>
      </c>
      <c r="N400" s="12">
        <f t="shared" si="165"/>
        <v>1.0012648260000001</v>
      </c>
      <c r="O400" s="12">
        <f t="shared" ca="1" si="166"/>
        <v>1.0059933889999999</v>
      </c>
      <c r="P400" s="17">
        <f t="shared" si="167"/>
        <v>0</v>
      </c>
      <c r="Q400" s="14">
        <f t="shared" ca="1" si="168"/>
        <v>5.4203791499999996</v>
      </c>
      <c r="R400" s="20">
        <f t="shared" si="172"/>
        <v>0</v>
      </c>
      <c r="S400" s="14">
        <f t="shared" si="169"/>
        <v>0</v>
      </c>
      <c r="T400" s="4" t="str">
        <f t="shared" si="170"/>
        <v>A+J=</v>
      </c>
      <c r="U400" s="29">
        <f t="shared" si="171"/>
        <v>45474</v>
      </c>
      <c r="V400" s="3"/>
      <c r="W400" s="3"/>
      <c r="X400" s="106">
        <f>[2]Plan1!$A470</f>
        <v>50724</v>
      </c>
      <c r="Y400" s="107" t="str">
        <f>[2]Plan1!$C470</f>
        <v>Proclamação da República</v>
      </c>
      <c r="Z400" s="94"/>
      <c r="AA400" s="1"/>
      <c r="AB400" s="3"/>
      <c r="AC400" s="3"/>
      <c r="AD400" s="3"/>
      <c r="AE400" s="3"/>
      <c r="AF400" s="3"/>
      <c r="AG400" s="11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</row>
    <row r="401" spans="1:154" x14ac:dyDescent="0.15">
      <c r="A401" s="88">
        <f t="shared" si="175"/>
        <v>45462</v>
      </c>
      <c r="B401" s="89">
        <f t="shared" ca="1" si="156"/>
        <v>910.26656179999998</v>
      </c>
      <c r="C401" s="14">
        <f t="shared" si="157"/>
        <v>904.39301573</v>
      </c>
      <c r="D401" s="62">
        <f t="shared" si="173"/>
        <v>45457</v>
      </c>
      <c r="E401" s="60">
        <f ca="1">IF(D401&lt;$B$1,VLOOKUP(D401,[1]DI!$A$4:$B$15000,2,FALSE),0)</f>
        <v>0.104</v>
      </c>
      <c r="F401" s="14">
        <f t="shared" ca="1" si="158"/>
        <v>1.0003926999999999</v>
      </c>
      <c r="G401" s="91">
        <f t="shared" ca="1" si="159"/>
        <v>1.2005833487216599</v>
      </c>
      <c r="H401" s="91">
        <f t="shared" ca="1" si="160"/>
        <v>1.19447106591604</v>
      </c>
      <c r="I401" s="14">
        <f t="shared" ca="1" si="161"/>
        <v>1.00511715</v>
      </c>
      <c r="J401" s="13">
        <f t="shared" si="174"/>
        <v>2.69E-2</v>
      </c>
      <c r="K401" s="29">
        <f t="shared" si="162"/>
        <v>45443</v>
      </c>
      <c r="L401" s="2">
        <f t="shared" si="163"/>
        <v>13</v>
      </c>
      <c r="M401" s="17">
        <f t="shared" si="164"/>
        <v>13</v>
      </c>
      <c r="N401" s="12">
        <f t="shared" si="165"/>
        <v>1.0013703</v>
      </c>
      <c r="O401" s="12">
        <f t="shared" ca="1" si="166"/>
        <v>1.006494462</v>
      </c>
      <c r="P401" s="17">
        <f t="shared" si="167"/>
        <v>0</v>
      </c>
      <c r="Q401" s="14">
        <f t="shared" ca="1" si="168"/>
        <v>5.8735460699999997</v>
      </c>
      <c r="R401" s="20">
        <f t="shared" si="172"/>
        <v>0</v>
      </c>
      <c r="S401" s="14">
        <f t="shared" si="169"/>
        <v>0</v>
      </c>
      <c r="T401" s="4" t="str">
        <f t="shared" si="170"/>
        <v>A+J=</v>
      </c>
      <c r="U401" s="29">
        <f t="shared" si="171"/>
        <v>45474</v>
      </c>
      <c r="V401" s="3"/>
      <c r="W401" s="3"/>
      <c r="X401" s="106">
        <f>[2]Plan1!$A471</f>
        <v>50729</v>
      </c>
      <c r="Y401" s="107" t="str">
        <f>[2]Plan1!$C471</f>
        <v>Dia Nacional de Zumbi e da Consciência Negra</v>
      </c>
      <c r="Z401" s="94"/>
      <c r="AA401" s="1"/>
      <c r="AB401" s="3"/>
      <c r="AC401" s="3"/>
      <c r="AD401" s="3"/>
      <c r="AE401" s="3"/>
      <c r="AF401" s="3"/>
      <c r="AG401" s="11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</row>
    <row r="402" spans="1:154" x14ac:dyDescent="0.15">
      <c r="A402" s="88">
        <f t="shared" si="175"/>
        <v>45463</v>
      </c>
      <c r="B402" s="89">
        <f t="shared" ca="1" si="156"/>
        <v>910.71994939000001</v>
      </c>
      <c r="C402" s="14">
        <f t="shared" si="157"/>
        <v>904.39301573</v>
      </c>
      <c r="D402" s="62">
        <f t="shared" si="173"/>
        <v>45460</v>
      </c>
      <c r="E402" s="60">
        <f ca="1">IF(D402&lt;$B$1,VLOOKUP(D402,[1]DI!$A$4:$B$15000,2,FALSE),0)</f>
        <v>0.104</v>
      </c>
      <c r="F402" s="14">
        <f t="shared" ca="1" si="158"/>
        <v>1.0003926999999999</v>
      </c>
      <c r="G402" s="91">
        <f t="shared" ca="1" si="159"/>
        <v>1.2010548178027001</v>
      </c>
      <c r="H402" s="91">
        <f t="shared" ca="1" si="160"/>
        <v>1.19447106591604</v>
      </c>
      <c r="I402" s="14">
        <f t="shared" ca="1" si="161"/>
        <v>1.0055118599999999</v>
      </c>
      <c r="J402" s="13">
        <f t="shared" si="174"/>
        <v>2.69E-2</v>
      </c>
      <c r="K402" s="29">
        <f t="shared" si="162"/>
        <v>45443</v>
      </c>
      <c r="L402" s="2">
        <f t="shared" si="163"/>
        <v>14</v>
      </c>
      <c r="M402" s="17">
        <f t="shared" si="164"/>
        <v>14</v>
      </c>
      <c r="N402" s="12">
        <f t="shared" si="165"/>
        <v>1.001475785</v>
      </c>
      <c r="O402" s="12">
        <f t="shared" ca="1" si="166"/>
        <v>1.0069957789999999</v>
      </c>
      <c r="P402" s="17">
        <f t="shared" si="167"/>
        <v>0</v>
      </c>
      <c r="Q402" s="14">
        <f t="shared" ca="1" si="168"/>
        <v>6.3269336599999999</v>
      </c>
      <c r="R402" s="20">
        <f t="shared" si="172"/>
        <v>0</v>
      </c>
      <c r="S402" s="14">
        <f t="shared" si="169"/>
        <v>0</v>
      </c>
      <c r="T402" s="4" t="str">
        <f t="shared" si="170"/>
        <v>A+J=</v>
      </c>
      <c r="U402" s="29">
        <f t="shared" si="171"/>
        <v>45474</v>
      </c>
      <c r="V402" s="3"/>
      <c r="W402" s="3"/>
      <c r="X402" s="106">
        <f>[2]Plan1!$A472</f>
        <v>50764</v>
      </c>
      <c r="Y402" s="107" t="str">
        <f>[2]Plan1!$C472</f>
        <v>Natal</v>
      </c>
      <c r="Z402" s="94"/>
      <c r="AA402" s="1"/>
      <c r="AB402" s="3"/>
      <c r="AC402" s="3"/>
      <c r="AD402" s="3"/>
      <c r="AE402" s="3"/>
      <c r="AF402" s="3"/>
      <c r="AG402" s="11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</row>
    <row r="403" spans="1:154" x14ac:dyDescent="0.15">
      <c r="A403" s="88">
        <f t="shared" si="175"/>
        <v>45464</v>
      </c>
      <c r="B403" s="89">
        <f t="shared" ca="1" si="156"/>
        <v>911.17355946999999</v>
      </c>
      <c r="C403" s="14">
        <f t="shared" si="157"/>
        <v>904.39301573</v>
      </c>
      <c r="D403" s="62">
        <f t="shared" si="173"/>
        <v>45461</v>
      </c>
      <c r="E403" s="60">
        <f ca="1">IF(D403&lt;$B$1,VLOOKUP(D403,[1]DI!$A$4:$B$15000,2,FALSE),0)</f>
        <v>0.104</v>
      </c>
      <c r="F403" s="14">
        <f t="shared" ca="1" si="158"/>
        <v>1.0003926999999999</v>
      </c>
      <c r="G403" s="91">
        <f t="shared" ca="1" si="159"/>
        <v>1.2015264720296499</v>
      </c>
      <c r="H403" s="91">
        <f t="shared" ca="1" si="160"/>
        <v>1.19447106591604</v>
      </c>
      <c r="I403" s="14">
        <f t="shared" ca="1" si="161"/>
        <v>1.00590672</v>
      </c>
      <c r="J403" s="13">
        <f t="shared" si="174"/>
        <v>2.69E-2</v>
      </c>
      <c r="K403" s="29">
        <f t="shared" si="162"/>
        <v>45443</v>
      </c>
      <c r="L403" s="2">
        <f t="shared" si="163"/>
        <v>15</v>
      </c>
      <c r="M403" s="17">
        <f t="shared" si="164"/>
        <v>15</v>
      </c>
      <c r="N403" s="12">
        <f t="shared" si="165"/>
        <v>1.0015812820000001</v>
      </c>
      <c r="O403" s="12">
        <f t="shared" ca="1" si="166"/>
        <v>1.007497342</v>
      </c>
      <c r="P403" s="17">
        <f t="shared" si="167"/>
        <v>0</v>
      </c>
      <c r="Q403" s="14">
        <f t="shared" ca="1" si="168"/>
        <v>6.7805437399999997</v>
      </c>
      <c r="R403" s="20">
        <f t="shared" si="172"/>
        <v>0</v>
      </c>
      <c r="S403" s="14">
        <f t="shared" si="169"/>
        <v>0</v>
      </c>
      <c r="T403" s="4" t="str">
        <f t="shared" si="170"/>
        <v>A+J=</v>
      </c>
      <c r="U403" s="29">
        <f t="shared" si="171"/>
        <v>45474</v>
      </c>
      <c r="V403" s="3"/>
      <c r="W403" s="3"/>
      <c r="X403" s="106">
        <f>[2]Plan1!$A473</f>
        <v>50771</v>
      </c>
      <c r="Y403" s="107" t="str">
        <f>[2]Plan1!$C473</f>
        <v>Confraternização Universal</v>
      </c>
      <c r="Z403" s="94"/>
      <c r="AA403" s="1"/>
      <c r="AB403" s="3"/>
      <c r="AC403" s="3"/>
      <c r="AD403" s="3"/>
      <c r="AE403" s="3"/>
      <c r="AF403" s="3"/>
      <c r="AG403" s="11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</row>
    <row r="404" spans="1:154" x14ac:dyDescent="0.15">
      <c r="A404" s="88">
        <f t="shared" si="175"/>
        <v>45467</v>
      </c>
      <c r="B404" s="89">
        <f t="shared" ca="1" si="156"/>
        <v>911.62740015999998</v>
      </c>
      <c r="C404" s="14">
        <f t="shared" si="157"/>
        <v>904.39301573</v>
      </c>
      <c r="D404" s="62">
        <f t="shared" si="173"/>
        <v>45462</v>
      </c>
      <c r="E404" s="60">
        <f ca="1">IF(D404&lt;$B$1,VLOOKUP(D404,[1]DI!$A$4:$B$15000,2,FALSE),0)</f>
        <v>0.104</v>
      </c>
      <c r="F404" s="14">
        <f t="shared" ca="1" si="158"/>
        <v>1.0003926999999999</v>
      </c>
      <c r="G404" s="91">
        <f t="shared" ca="1" si="159"/>
        <v>1.20199831147522</v>
      </c>
      <c r="H404" s="91">
        <f t="shared" ca="1" si="160"/>
        <v>1.19447106591604</v>
      </c>
      <c r="I404" s="14">
        <f t="shared" ca="1" si="161"/>
        <v>1.0063017400000001</v>
      </c>
      <c r="J404" s="13">
        <f t="shared" si="174"/>
        <v>2.69E-2</v>
      </c>
      <c r="K404" s="29">
        <f t="shared" si="162"/>
        <v>45443</v>
      </c>
      <c r="L404" s="2">
        <f t="shared" si="163"/>
        <v>16</v>
      </c>
      <c r="M404" s="17">
        <f t="shared" si="164"/>
        <v>16</v>
      </c>
      <c r="N404" s="12">
        <f t="shared" si="165"/>
        <v>1.0016867899999999</v>
      </c>
      <c r="O404" s="12">
        <f t="shared" ca="1" si="166"/>
        <v>1.00799916</v>
      </c>
      <c r="P404" s="17">
        <f t="shared" si="167"/>
        <v>0</v>
      </c>
      <c r="Q404" s="14">
        <f t="shared" ca="1" si="168"/>
        <v>7.2343844300000004</v>
      </c>
      <c r="R404" s="20">
        <f t="shared" si="172"/>
        <v>0</v>
      </c>
      <c r="S404" s="14">
        <f t="shared" si="169"/>
        <v>0</v>
      </c>
      <c r="T404" s="4" t="str">
        <f t="shared" si="170"/>
        <v>A+J=</v>
      </c>
      <c r="U404" s="29">
        <f t="shared" si="171"/>
        <v>45474</v>
      </c>
      <c r="V404" s="3"/>
      <c r="W404" s="3"/>
      <c r="X404" s="106">
        <f>[2]Plan1!$A474</f>
        <v>50822</v>
      </c>
      <c r="Y404" s="107" t="str">
        <f>[2]Plan1!$C474</f>
        <v>Carnaval</v>
      </c>
      <c r="Z404" s="94"/>
      <c r="AA404" s="1"/>
      <c r="AB404" s="3"/>
      <c r="AC404" s="3"/>
      <c r="AD404" s="3"/>
      <c r="AE404" s="3"/>
      <c r="AF404" s="3"/>
      <c r="AG404" s="11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</row>
    <row r="405" spans="1:154" x14ac:dyDescent="0.15">
      <c r="A405" s="88">
        <f t="shared" si="175"/>
        <v>45468</v>
      </c>
      <c r="B405" s="89">
        <f t="shared" ca="1" si="156"/>
        <v>912.08146062000003</v>
      </c>
      <c r="C405" s="14">
        <f t="shared" si="157"/>
        <v>904.39301573</v>
      </c>
      <c r="D405" s="62">
        <f t="shared" si="173"/>
        <v>45463</v>
      </c>
      <c r="E405" s="60">
        <f ca="1">IF(D405&lt;$B$1,VLOOKUP(D405,[1]DI!$A$4:$B$15000,2,FALSE),0)</f>
        <v>0.104</v>
      </c>
      <c r="F405" s="14">
        <f t="shared" ca="1" si="158"/>
        <v>1.0003926999999999</v>
      </c>
      <c r="G405" s="91">
        <f t="shared" ca="1" si="159"/>
        <v>1.2024703362121401</v>
      </c>
      <c r="H405" s="91">
        <f t="shared" ca="1" si="160"/>
        <v>1.19447106591604</v>
      </c>
      <c r="I405" s="14">
        <f t="shared" ca="1" si="161"/>
        <v>1.0066969100000001</v>
      </c>
      <c r="J405" s="13">
        <f t="shared" si="174"/>
        <v>2.69E-2</v>
      </c>
      <c r="K405" s="29">
        <f t="shared" si="162"/>
        <v>45443</v>
      </c>
      <c r="L405" s="2">
        <f t="shared" si="163"/>
        <v>17</v>
      </c>
      <c r="M405" s="17">
        <f t="shared" si="164"/>
        <v>17</v>
      </c>
      <c r="N405" s="12">
        <f t="shared" si="165"/>
        <v>1.001792308</v>
      </c>
      <c r="O405" s="12">
        <f t="shared" ca="1" si="166"/>
        <v>1.0085012209999999</v>
      </c>
      <c r="P405" s="17">
        <f t="shared" si="167"/>
        <v>0</v>
      </c>
      <c r="Q405" s="14">
        <f t="shared" ca="1" si="168"/>
        <v>7.6884448900000004</v>
      </c>
      <c r="R405" s="20">
        <f t="shared" si="172"/>
        <v>0</v>
      </c>
      <c r="S405" s="14">
        <f t="shared" si="169"/>
        <v>0</v>
      </c>
      <c r="T405" s="4" t="str">
        <f t="shared" si="170"/>
        <v>A+J=</v>
      </c>
      <c r="U405" s="29">
        <f t="shared" si="171"/>
        <v>45474</v>
      </c>
      <c r="V405" s="3"/>
      <c r="W405" s="3"/>
      <c r="X405" s="106">
        <f>[2]Plan1!$A475</f>
        <v>50823</v>
      </c>
      <c r="Y405" s="107" t="str">
        <f>[2]Plan1!$C475</f>
        <v>Carnaval</v>
      </c>
      <c r="Z405" s="94"/>
      <c r="AA405" s="1"/>
      <c r="AB405" s="3"/>
      <c r="AC405" s="3"/>
      <c r="AD405" s="3"/>
      <c r="AE405" s="3"/>
      <c r="AF405" s="3"/>
      <c r="AG405" s="11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</row>
    <row r="406" spans="1:154" x14ac:dyDescent="0.15">
      <c r="A406" s="88">
        <f t="shared" si="175"/>
        <v>45469</v>
      </c>
      <c r="B406" s="89">
        <f t="shared" ca="1" si="156"/>
        <v>912.53575261000003</v>
      </c>
      <c r="C406" s="14">
        <f t="shared" si="157"/>
        <v>904.39301573</v>
      </c>
      <c r="D406" s="62">
        <f t="shared" si="173"/>
        <v>45464</v>
      </c>
      <c r="E406" s="60">
        <f ca="1">IF(D406&lt;$B$1,VLOOKUP(D406,[1]DI!$A$4:$B$15000,2,FALSE),0)</f>
        <v>0.104</v>
      </c>
      <c r="F406" s="14">
        <f t="shared" ca="1" si="158"/>
        <v>1.0003926999999999</v>
      </c>
      <c r="G406" s="91">
        <f t="shared" ca="1" si="159"/>
        <v>1.20294254631317</v>
      </c>
      <c r="H406" s="91">
        <f t="shared" ca="1" si="160"/>
        <v>1.19447106591604</v>
      </c>
      <c r="I406" s="14">
        <f t="shared" ca="1" si="161"/>
        <v>1.00709224</v>
      </c>
      <c r="J406" s="13">
        <f t="shared" si="174"/>
        <v>2.69E-2</v>
      </c>
      <c r="K406" s="29">
        <f t="shared" si="162"/>
        <v>45443</v>
      </c>
      <c r="L406" s="2">
        <f t="shared" si="163"/>
        <v>18</v>
      </c>
      <c r="M406" s="17">
        <f t="shared" si="164"/>
        <v>18</v>
      </c>
      <c r="N406" s="12">
        <f t="shared" si="165"/>
        <v>1.0018978380000001</v>
      </c>
      <c r="O406" s="12">
        <f t="shared" ca="1" si="166"/>
        <v>1.009003538</v>
      </c>
      <c r="P406" s="17">
        <f t="shared" si="167"/>
        <v>0</v>
      </c>
      <c r="Q406" s="14">
        <f t="shared" ca="1" si="168"/>
        <v>8.1427368799999993</v>
      </c>
      <c r="R406" s="20">
        <f t="shared" si="172"/>
        <v>0</v>
      </c>
      <c r="S406" s="14">
        <f t="shared" si="169"/>
        <v>0</v>
      </c>
      <c r="T406" s="4" t="str">
        <f t="shared" si="170"/>
        <v>A+J=</v>
      </c>
      <c r="U406" s="29">
        <f t="shared" si="171"/>
        <v>45474</v>
      </c>
      <c r="V406" s="3"/>
      <c r="W406" s="3"/>
      <c r="X406" s="106">
        <f>[2]Plan1!$A476</f>
        <v>50868</v>
      </c>
      <c r="Y406" s="107" t="str">
        <f>[2]Plan1!$C476</f>
        <v>Paixão de Cristo</v>
      </c>
      <c r="Z406" s="94"/>
      <c r="AA406" s="1"/>
      <c r="AB406" s="3"/>
      <c r="AC406" s="3"/>
      <c r="AD406" s="3"/>
      <c r="AE406" s="3"/>
      <c r="AF406" s="3"/>
      <c r="AG406" s="11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</row>
    <row r="407" spans="1:154" x14ac:dyDescent="0.15">
      <c r="A407" s="88">
        <f t="shared" si="175"/>
        <v>45470</v>
      </c>
      <c r="B407" s="89">
        <f t="shared" ca="1" si="156"/>
        <v>912.99027522000006</v>
      </c>
      <c r="C407" s="14">
        <f t="shared" si="157"/>
        <v>904.39301573</v>
      </c>
      <c r="D407" s="62">
        <f t="shared" si="173"/>
        <v>45467</v>
      </c>
      <c r="E407" s="60">
        <f ca="1">IF(D407&lt;$B$1,VLOOKUP(D407,[1]DI!$A$4:$B$15000,2,FALSE),0)</f>
        <v>0.104</v>
      </c>
      <c r="F407" s="14">
        <f t="shared" ca="1" si="158"/>
        <v>1.0003926999999999</v>
      </c>
      <c r="G407" s="91">
        <f t="shared" ca="1" si="159"/>
        <v>1.20341494185111</v>
      </c>
      <c r="H407" s="91">
        <f t="shared" ca="1" si="160"/>
        <v>1.19447106591604</v>
      </c>
      <c r="I407" s="14">
        <f t="shared" ca="1" si="161"/>
        <v>1.00748773</v>
      </c>
      <c r="J407" s="13">
        <f t="shared" si="174"/>
        <v>2.69E-2</v>
      </c>
      <c r="K407" s="29">
        <f t="shared" si="162"/>
        <v>45443</v>
      </c>
      <c r="L407" s="2">
        <f t="shared" si="163"/>
        <v>19</v>
      </c>
      <c r="M407" s="17">
        <f t="shared" si="164"/>
        <v>19</v>
      </c>
      <c r="N407" s="12">
        <f t="shared" si="165"/>
        <v>1.002003379</v>
      </c>
      <c r="O407" s="12">
        <f t="shared" ca="1" si="166"/>
        <v>1.00950611</v>
      </c>
      <c r="P407" s="17">
        <f t="shared" si="167"/>
        <v>0</v>
      </c>
      <c r="Q407" s="14">
        <f t="shared" ca="1" si="168"/>
        <v>8.5972594900000008</v>
      </c>
      <c r="R407" s="20">
        <f t="shared" si="172"/>
        <v>0</v>
      </c>
      <c r="S407" s="14">
        <f t="shared" si="169"/>
        <v>0</v>
      </c>
      <c r="T407" s="4" t="str">
        <f t="shared" si="170"/>
        <v>A+J=</v>
      </c>
      <c r="U407" s="29">
        <f t="shared" si="171"/>
        <v>45474</v>
      </c>
      <c r="V407" s="3"/>
      <c r="W407" s="3"/>
      <c r="X407" s="106">
        <f>[2]Plan1!$A477</f>
        <v>50881</v>
      </c>
      <c r="Y407" s="107" t="str">
        <f>[2]Plan1!$C477</f>
        <v>Tiradentes</v>
      </c>
      <c r="Z407" s="94"/>
      <c r="AA407" s="1"/>
      <c r="AB407" s="3"/>
      <c r="AC407" s="3"/>
      <c r="AD407" s="3"/>
      <c r="AE407" s="3"/>
      <c r="AF407" s="3"/>
      <c r="AG407" s="11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</row>
    <row r="408" spans="1:154" x14ac:dyDescent="0.15">
      <c r="A408" s="88">
        <f t="shared" si="175"/>
        <v>45471</v>
      </c>
      <c r="B408" s="89">
        <f t="shared" ca="1" si="156"/>
        <v>913.44501849000005</v>
      </c>
      <c r="C408" s="14">
        <f t="shared" si="157"/>
        <v>904.39301573</v>
      </c>
      <c r="D408" s="62">
        <f t="shared" si="173"/>
        <v>45468</v>
      </c>
      <c r="E408" s="60">
        <f ca="1">IF(D408&lt;$B$1,VLOOKUP(D408,[1]DI!$A$4:$B$15000,2,FALSE),0)</f>
        <v>0.104</v>
      </c>
      <c r="F408" s="14">
        <f t="shared" ca="1" si="158"/>
        <v>1.0003926999999999</v>
      </c>
      <c r="G408" s="91">
        <f t="shared" ca="1" si="159"/>
        <v>1.20388752289877</v>
      </c>
      <c r="H408" s="91">
        <f t="shared" ca="1" si="160"/>
        <v>1.19447106591604</v>
      </c>
      <c r="I408" s="14">
        <f t="shared" ca="1" si="161"/>
        <v>1.0078833700000001</v>
      </c>
      <c r="J408" s="13">
        <f t="shared" si="174"/>
        <v>2.69E-2</v>
      </c>
      <c r="K408" s="29">
        <f t="shared" si="162"/>
        <v>45443</v>
      </c>
      <c r="L408" s="2">
        <f t="shared" si="163"/>
        <v>20</v>
      </c>
      <c r="M408" s="17">
        <f t="shared" si="164"/>
        <v>20</v>
      </c>
      <c r="N408" s="12">
        <f t="shared" si="165"/>
        <v>1.002108931</v>
      </c>
      <c r="O408" s="12">
        <f t="shared" ca="1" si="166"/>
        <v>1.010008926</v>
      </c>
      <c r="P408" s="17">
        <f t="shared" si="167"/>
        <v>0</v>
      </c>
      <c r="Q408" s="14">
        <f t="shared" ca="1" si="168"/>
        <v>9.0520027600000006</v>
      </c>
      <c r="R408" s="20">
        <f t="shared" si="172"/>
        <v>0</v>
      </c>
      <c r="S408" s="14">
        <f t="shared" si="169"/>
        <v>0</v>
      </c>
      <c r="T408" s="4" t="str">
        <f t="shared" si="170"/>
        <v>A+J=</v>
      </c>
      <c r="U408" s="29">
        <f t="shared" si="171"/>
        <v>45474</v>
      </c>
      <c r="V408" s="3"/>
      <c r="W408" s="3"/>
      <c r="X408" s="106">
        <f>[2]Plan1!$A478</f>
        <v>50891</v>
      </c>
      <c r="Y408" s="107" t="str">
        <f>[2]Plan1!$C478</f>
        <v>Dia do Trabalho</v>
      </c>
      <c r="Z408" s="94"/>
      <c r="AA408" s="1"/>
      <c r="AB408" s="3"/>
      <c r="AC408" s="3"/>
      <c r="AD408" s="3"/>
      <c r="AE408" s="3"/>
      <c r="AF408" s="3"/>
      <c r="AG408" s="11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</row>
    <row r="409" spans="1:154" x14ac:dyDescent="0.15">
      <c r="A409" s="88">
        <f t="shared" si="175"/>
        <v>45474</v>
      </c>
      <c r="B409" s="89">
        <f t="shared" ca="1" si="156"/>
        <v>913.89999420000004</v>
      </c>
      <c r="C409" s="14">
        <f t="shared" si="157"/>
        <v>904.39301573</v>
      </c>
      <c r="D409" s="62">
        <f t="shared" si="173"/>
        <v>45469</v>
      </c>
      <c r="E409" s="60">
        <f ca="1">IF(D409&lt;$B$1,VLOOKUP(D409,[1]DI!$A$4:$B$15000,2,FALSE),0)</f>
        <v>0.104</v>
      </c>
      <c r="F409" s="14">
        <f t="shared" ca="1" si="158"/>
        <v>1.0003926999999999</v>
      </c>
      <c r="G409" s="91">
        <f t="shared" ca="1" si="159"/>
        <v>1.20436028952901</v>
      </c>
      <c r="H409" s="91">
        <f t="shared" ca="1" si="160"/>
        <v>1.19447106591604</v>
      </c>
      <c r="I409" s="14">
        <f t="shared" ca="1" si="161"/>
        <v>1.00827917</v>
      </c>
      <c r="J409" s="13">
        <f t="shared" si="174"/>
        <v>2.69E-2</v>
      </c>
      <c r="K409" s="29">
        <f t="shared" si="162"/>
        <v>45443</v>
      </c>
      <c r="L409" s="2">
        <f t="shared" si="163"/>
        <v>21</v>
      </c>
      <c r="M409" s="17">
        <f t="shared" si="164"/>
        <v>21</v>
      </c>
      <c r="N409" s="12">
        <f t="shared" si="165"/>
        <v>1.002214495</v>
      </c>
      <c r="O409" s="12">
        <f t="shared" ca="1" si="166"/>
        <v>1.010511999</v>
      </c>
      <c r="P409" s="17">
        <f t="shared" si="167"/>
        <v>19</v>
      </c>
      <c r="Q409" s="14">
        <f t="shared" ca="1" si="168"/>
        <v>9.50697847</v>
      </c>
      <c r="R409" s="20">
        <f t="shared" si="172"/>
        <v>1.8703000000000001E-2</v>
      </c>
      <c r="S409" s="14">
        <f t="shared" si="169"/>
        <v>16.91486257</v>
      </c>
      <c r="T409" s="4" t="str">
        <f t="shared" si="170"/>
        <v>A+J=</v>
      </c>
      <c r="U409" s="29">
        <f t="shared" si="171"/>
        <v>45474</v>
      </c>
      <c r="V409" s="3"/>
      <c r="W409" s="3"/>
      <c r="X409" s="106">
        <f>[2]Plan1!$A479</f>
        <v>50930</v>
      </c>
      <c r="Y409" s="107" t="str">
        <f>[2]Plan1!$C479</f>
        <v>Corpus Christi</v>
      </c>
      <c r="Z409" s="94"/>
      <c r="AA409" s="1"/>
      <c r="AB409" s="3"/>
      <c r="AC409" s="3"/>
      <c r="AD409" s="3"/>
      <c r="AE409" s="3"/>
      <c r="AF409" s="3"/>
      <c r="AG409" s="11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</row>
    <row r="410" spans="1:154" x14ac:dyDescent="0.15">
      <c r="A410" s="88">
        <f t="shared" si="175"/>
        <v>45475</v>
      </c>
      <c r="B410" s="89">
        <f t="shared" ca="1" si="156"/>
        <v>887.92019005000009</v>
      </c>
      <c r="C410" s="14">
        <f t="shared" si="157"/>
        <v>887.47815316000003</v>
      </c>
      <c r="D410" s="62">
        <f t="shared" si="173"/>
        <v>45470</v>
      </c>
      <c r="E410" s="60">
        <f ca="1">IF(D410&lt;$B$1,VLOOKUP(D410,[1]DI!$A$4:$B$15000,2,FALSE),0)</f>
        <v>0.104</v>
      </c>
      <c r="F410" s="14">
        <f t="shared" ca="1" si="158"/>
        <v>1.0003926999999999</v>
      </c>
      <c r="G410" s="91">
        <f t="shared" ca="1" si="159"/>
        <v>1.2048332418147101</v>
      </c>
      <c r="H410" s="91">
        <f t="shared" ca="1" si="160"/>
        <v>1.20436028952901</v>
      </c>
      <c r="I410" s="14">
        <f t="shared" ca="1" si="161"/>
        <v>1.0003926999999999</v>
      </c>
      <c r="J410" s="13">
        <f t="shared" si="174"/>
        <v>2.69E-2</v>
      </c>
      <c r="K410" s="29">
        <f t="shared" si="162"/>
        <v>45474</v>
      </c>
      <c r="L410" s="2">
        <f t="shared" si="163"/>
        <v>1</v>
      </c>
      <c r="M410" s="17">
        <f t="shared" si="164"/>
        <v>1</v>
      </c>
      <c r="N410" s="12">
        <f t="shared" si="165"/>
        <v>1.000105341</v>
      </c>
      <c r="O410" s="12">
        <f t="shared" ca="1" si="166"/>
        <v>1.000498082</v>
      </c>
      <c r="P410" s="17">
        <f t="shared" si="167"/>
        <v>0</v>
      </c>
      <c r="Q410" s="14">
        <f t="shared" ca="1" si="168"/>
        <v>0.44203689000000002</v>
      </c>
      <c r="R410" s="20">
        <f t="shared" si="172"/>
        <v>0</v>
      </c>
      <c r="S410" s="14">
        <f t="shared" si="169"/>
        <v>0</v>
      </c>
      <c r="T410" s="4" t="str">
        <f t="shared" si="170"/>
        <v>A+J=</v>
      </c>
      <c r="U410" s="29">
        <f t="shared" si="171"/>
        <v>45503</v>
      </c>
      <c r="V410" s="3"/>
      <c r="W410" s="3"/>
      <c r="X410" s="106">
        <f>[2]Plan1!$A480</f>
        <v>51020</v>
      </c>
      <c r="Y410" s="107" t="str">
        <f>[2]Plan1!$C480</f>
        <v>Independência do Brasil</v>
      </c>
      <c r="Z410" s="94"/>
      <c r="AA410" s="1"/>
      <c r="AB410" s="3"/>
      <c r="AC410" s="3"/>
      <c r="AD410" s="3"/>
      <c r="AE410" s="3"/>
      <c r="AF410" s="3"/>
      <c r="AG410" s="11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</row>
    <row r="411" spans="1:154" x14ac:dyDescent="0.15">
      <c r="A411" s="88">
        <f t="shared" si="175"/>
        <v>45476</v>
      </c>
      <c r="B411" s="89">
        <f t="shared" ca="1" si="156"/>
        <v>888.36244437000005</v>
      </c>
      <c r="C411" s="14">
        <f t="shared" si="157"/>
        <v>887.47815316000003</v>
      </c>
      <c r="D411" s="62">
        <f t="shared" si="173"/>
        <v>45471</v>
      </c>
      <c r="E411" s="60">
        <f ca="1">IF(D411&lt;$B$1,VLOOKUP(D411,[1]DI!$A$4:$B$15000,2,FALSE),0)</f>
        <v>0.104</v>
      </c>
      <c r="F411" s="14">
        <f t="shared" ca="1" si="158"/>
        <v>1.0003926999999999</v>
      </c>
      <c r="G411" s="91">
        <f t="shared" ca="1" si="159"/>
        <v>1.20530637982877</v>
      </c>
      <c r="H411" s="91">
        <f t="shared" ca="1" si="160"/>
        <v>1.20436028952901</v>
      </c>
      <c r="I411" s="14">
        <f t="shared" ca="1" si="161"/>
        <v>1.00078555</v>
      </c>
      <c r="J411" s="13">
        <f t="shared" si="174"/>
        <v>2.69E-2</v>
      </c>
      <c r="K411" s="29">
        <f t="shared" si="162"/>
        <v>45474</v>
      </c>
      <c r="L411" s="2">
        <f t="shared" si="163"/>
        <v>2</v>
      </c>
      <c r="M411" s="17">
        <f t="shared" si="164"/>
        <v>2</v>
      </c>
      <c r="N411" s="12">
        <f t="shared" si="165"/>
        <v>1.0002106930000001</v>
      </c>
      <c r="O411" s="12">
        <f t="shared" ca="1" si="166"/>
        <v>1.0009964090000001</v>
      </c>
      <c r="P411" s="17">
        <f t="shared" si="167"/>
        <v>0</v>
      </c>
      <c r="Q411" s="14">
        <f t="shared" ca="1" si="168"/>
        <v>0.88429120999999999</v>
      </c>
      <c r="R411" s="20">
        <f t="shared" si="172"/>
        <v>0</v>
      </c>
      <c r="S411" s="14">
        <f t="shared" si="169"/>
        <v>0</v>
      </c>
      <c r="T411" s="4" t="str">
        <f t="shared" si="170"/>
        <v>A+J=</v>
      </c>
      <c r="U411" s="29">
        <f t="shared" si="171"/>
        <v>45503</v>
      </c>
      <c r="V411" s="3"/>
      <c r="W411" s="3"/>
      <c r="X411" s="106">
        <f>[2]Plan1!$A481</f>
        <v>51055</v>
      </c>
      <c r="Y411" s="107" t="str">
        <f>[2]Plan1!$C481</f>
        <v>Nossa Sr.a Aparecida - Padroeira do Brasil</v>
      </c>
      <c r="Z411" s="94"/>
      <c r="AA411" s="1"/>
      <c r="AB411" s="3"/>
      <c r="AC411" s="3"/>
      <c r="AD411" s="3"/>
      <c r="AE411" s="3"/>
      <c r="AF411" s="3"/>
      <c r="AG411" s="11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</row>
    <row r="412" spans="1:154" x14ac:dyDescent="0.15">
      <c r="A412" s="88">
        <f t="shared" si="175"/>
        <v>45477</v>
      </c>
      <c r="B412" s="89">
        <f t="shared" ca="1" si="156"/>
        <v>888.80492322999999</v>
      </c>
      <c r="C412" s="14">
        <f t="shared" si="157"/>
        <v>887.47815316000003</v>
      </c>
      <c r="D412" s="62">
        <f t="shared" si="173"/>
        <v>45474</v>
      </c>
      <c r="E412" s="60">
        <f ca="1">IF(D412&lt;$B$1,VLOOKUP(D412,[1]DI!$A$4:$B$15000,2,FALSE),0)</f>
        <v>0.104</v>
      </c>
      <c r="F412" s="14">
        <f t="shared" ca="1" si="158"/>
        <v>1.0003926999999999</v>
      </c>
      <c r="G412" s="91">
        <f t="shared" ca="1" si="159"/>
        <v>1.20577970364413</v>
      </c>
      <c r="H412" s="91">
        <f t="shared" ca="1" si="160"/>
        <v>1.20436028952901</v>
      </c>
      <c r="I412" s="14">
        <f t="shared" ca="1" si="161"/>
        <v>1.0011785600000001</v>
      </c>
      <c r="J412" s="13">
        <f t="shared" si="174"/>
        <v>2.69E-2</v>
      </c>
      <c r="K412" s="29">
        <f t="shared" si="162"/>
        <v>45474</v>
      </c>
      <c r="L412" s="2">
        <f t="shared" si="163"/>
        <v>3</v>
      </c>
      <c r="M412" s="17">
        <f t="shared" si="164"/>
        <v>3</v>
      </c>
      <c r="N412" s="12">
        <f t="shared" si="165"/>
        <v>1.000316057</v>
      </c>
      <c r="O412" s="12">
        <f t="shared" ca="1" si="166"/>
        <v>1.001494989</v>
      </c>
      <c r="P412" s="17">
        <f t="shared" si="167"/>
        <v>0</v>
      </c>
      <c r="Q412" s="14">
        <f t="shared" ca="1" si="168"/>
        <v>1.32677007</v>
      </c>
      <c r="R412" s="20">
        <f t="shared" si="172"/>
        <v>0</v>
      </c>
      <c r="S412" s="14">
        <f t="shared" si="169"/>
        <v>0</v>
      </c>
      <c r="T412" s="4" t="str">
        <f t="shared" si="170"/>
        <v>A+J=</v>
      </c>
      <c r="U412" s="29">
        <f t="shared" si="171"/>
        <v>45503</v>
      </c>
      <c r="V412" s="3"/>
      <c r="W412" s="3"/>
      <c r="X412" s="106">
        <f>[2]Plan1!$A482</f>
        <v>51076</v>
      </c>
      <c r="Y412" s="107" t="str">
        <f>[2]Plan1!$C482</f>
        <v>Finados</v>
      </c>
      <c r="Z412" s="94"/>
      <c r="AA412" s="1"/>
      <c r="AB412" s="3"/>
      <c r="AC412" s="3"/>
      <c r="AD412" s="3"/>
      <c r="AE412" s="3"/>
      <c r="AF412" s="3"/>
      <c r="AG412" s="11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</row>
    <row r="413" spans="1:154" x14ac:dyDescent="0.15">
      <c r="A413" s="88">
        <f t="shared" si="175"/>
        <v>45478</v>
      </c>
      <c r="B413" s="89">
        <f t="shared" ca="1" si="156"/>
        <v>889.24762751000003</v>
      </c>
      <c r="C413" s="14">
        <f t="shared" si="157"/>
        <v>887.47815316000003</v>
      </c>
      <c r="D413" s="62">
        <f t="shared" si="173"/>
        <v>45475</v>
      </c>
      <c r="E413" s="60">
        <f ca="1">IF(D413&lt;$B$1,VLOOKUP(D413,[1]DI!$A$4:$B$15000,2,FALSE),0)</f>
        <v>0.104</v>
      </c>
      <c r="F413" s="14">
        <f t="shared" ca="1" si="158"/>
        <v>1.0003926999999999</v>
      </c>
      <c r="G413" s="91">
        <f t="shared" ca="1" si="159"/>
        <v>1.20625321333375</v>
      </c>
      <c r="H413" s="91">
        <f t="shared" ca="1" si="160"/>
        <v>1.20436028952901</v>
      </c>
      <c r="I413" s="14">
        <f t="shared" ca="1" si="161"/>
        <v>1.00157173</v>
      </c>
      <c r="J413" s="13">
        <f t="shared" si="174"/>
        <v>2.69E-2</v>
      </c>
      <c r="K413" s="29">
        <f t="shared" si="162"/>
        <v>45474</v>
      </c>
      <c r="L413" s="2">
        <f t="shared" si="163"/>
        <v>4</v>
      </c>
      <c r="M413" s="17">
        <f t="shared" si="164"/>
        <v>4</v>
      </c>
      <c r="N413" s="12">
        <f t="shared" si="165"/>
        <v>1.0004214309999999</v>
      </c>
      <c r="O413" s="12">
        <f t="shared" ca="1" si="166"/>
        <v>1.0019938230000001</v>
      </c>
      <c r="P413" s="17">
        <f t="shared" si="167"/>
        <v>0</v>
      </c>
      <c r="Q413" s="14">
        <f t="shared" ca="1" si="168"/>
        <v>1.7694743500000001</v>
      </c>
      <c r="R413" s="20">
        <f t="shared" si="172"/>
        <v>0</v>
      </c>
      <c r="S413" s="14">
        <f t="shared" si="169"/>
        <v>0</v>
      </c>
      <c r="T413" s="4" t="str">
        <f t="shared" si="170"/>
        <v>A+J=</v>
      </c>
      <c r="U413" s="29">
        <f t="shared" si="171"/>
        <v>45503</v>
      </c>
      <c r="V413" s="3"/>
      <c r="W413" s="3"/>
      <c r="X413" s="106">
        <f>[2]Plan1!$A483</f>
        <v>51089</v>
      </c>
      <c r="Y413" s="107" t="str">
        <f>[2]Plan1!$C483</f>
        <v>Proclamação da República</v>
      </c>
      <c r="Z413" s="94"/>
      <c r="AA413" s="1"/>
      <c r="AB413" s="3"/>
      <c r="AC413" s="3"/>
      <c r="AD413" s="3"/>
      <c r="AE413" s="3"/>
      <c r="AF413" s="3"/>
      <c r="AG413" s="11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</row>
    <row r="414" spans="1:154" x14ac:dyDescent="0.15">
      <c r="A414" s="88">
        <f t="shared" si="175"/>
        <v>45481</v>
      </c>
      <c r="B414" s="89">
        <f t="shared" ca="1" si="156"/>
        <v>889.69053946000008</v>
      </c>
      <c r="C414" s="14">
        <f t="shared" si="157"/>
        <v>887.47815316000003</v>
      </c>
      <c r="D414" s="62">
        <f t="shared" si="173"/>
        <v>45476</v>
      </c>
      <c r="E414" s="60">
        <f ca="1">IF(D414&lt;$B$1,VLOOKUP(D414,[1]DI!$A$4:$B$15000,2,FALSE),0)</f>
        <v>0.104</v>
      </c>
      <c r="F414" s="14">
        <f t="shared" ca="1" si="158"/>
        <v>1.0003926999999999</v>
      </c>
      <c r="G414" s="91">
        <f t="shared" ca="1" si="159"/>
        <v>1.2067269089706301</v>
      </c>
      <c r="H414" s="91">
        <f t="shared" ca="1" si="160"/>
        <v>1.20436028952901</v>
      </c>
      <c r="I414" s="14">
        <f t="shared" ca="1" si="161"/>
        <v>1.00196504</v>
      </c>
      <c r="J414" s="13">
        <f t="shared" si="174"/>
        <v>2.69E-2</v>
      </c>
      <c r="K414" s="29">
        <f t="shared" si="162"/>
        <v>45474</v>
      </c>
      <c r="L414" s="2">
        <f t="shared" si="163"/>
        <v>5</v>
      </c>
      <c r="M414" s="17">
        <f t="shared" si="164"/>
        <v>5</v>
      </c>
      <c r="N414" s="12">
        <f t="shared" si="165"/>
        <v>1.000526816</v>
      </c>
      <c r="O414" s="12">
        <f t="shared" ca="1" si="166"/>
        <v>1.0024928909999999</v>
      </c>
      <c r="P414" s="17">
        <f t="shared" si="167"/>
        <v>0</v>
      </c>
      <c r="Q414" s="14">
        <f t="shared" ca="1" si="168"/>
        <v>2.2123862999999999</v>
      </c>
      <c r="R414" s="20">
        <f t="shared" si="172"/>
        <v>0</v>
      </c>
      <c r="S414" s="14">
        <f t="shared" si="169"/>
        <v>0</v>
      </c>
      <c r="T414" s="4" t="str">
        <f t="shared" si="170"/>
        <v>A+J=</v>
      </c>
      <c r="U414" s="29">
        <f t="shared" si="171"/>
        <v>45503</v>
      </c>
      <c r="V414" s="3"/>
      <c r="W414" s="3"/>
      <c r="X414" s="106">
        <f>[2]Plan1!$A484</f>
        <v>51094</v>
      </c>
      <c r="Y414" s="107" t="str">
        <f>[2]Plan1!$C484</f>
        <v>Dia Nacional de Zumbi e da Consciência Negra</v>
      </c>
      <c r="Z414" s="94"/>
      <c r="AA414" s="1"/>
      <c r="AB414" s="3"/>
      <c r="AC414" s="3"/>
      <c r="AD414" s="3"/>
      <c r="AE414" s="3"/>
      <c r="AF414" s="3"/>
      <c r="AG414" s="11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</row>
    <row r="415" spans="1:154" x14ac:dyDescent="0.15">
      <c r="A415" s="88">
        <f t="shared" si="175"/>
        <v>45482</v>
      </c>
      <c r="B415" s="89">
        <f t="shared" ca="1" si="156"/>
        <v>890.13367771000003</v>
      </c>
      <c r="C415" s="14">
        <f t="shared" si="157"/>
        <v>887.47815316000003</v>
      </c>
      <c r="D415" s="62">
        <f t="shared" si="173"/>
        <v>45477</v>
      </c>
      <c r="E415" s="60">
        <f ca="1">IF(D415&lt;$B$1,VLOOKUP(D415,[1]DI!$A$4:$B$15000,2,FALSE),0)</f>
        <v>0.104</v>
      </c>
      <c r="F415" s="14">
        <f t="shared" ca="1" si="158"/>
        <v>1.0003926999999999</v>
      </c>
      <c r="G415" s="91">
        <f t="shared" ca="1" si="159"/>
        <v>1.20720079062778</v>
      </c>
      <c r="H415" s="91">
        <f t="shared" ca="1" si="160"/>
        <v>1.20436028952901</v>
      </c>
      <c r="I415" s="14">
        <f t="shared" ca="1" si="161"/>
        <v>1.0023585100000001</v>
      </c>
      <c r="J415" s="13">
        <f t="shared" si="174"/>
        <v>2.69E-2</v>
      </c>
      <c r="K415" s="29">
        <f t="shared" si="162"/>
        <v>45474</v>
      </c>
      <c r="L415" s="2">
        <f t="shared" si="163"/>
        <v>6</v>
      </c>
      <c r="M415" s="17">
        <f t="shared" si="164"/>
        <v>6</v>
      </c>
      <c r="N415" s="12">
        <f t="shared" si="165"/>
        <v>1.000632213</v>
      </c>
      <c r="O415" s="12">
        <f t="shared" ca="1" si="166"/>
        <v>1.002992214</v>
      </c>
      <c r="P415" s="17">
        <f t="shared" si="167"/>
        <v>0</v>
      </c>
      <c r="Q415" s="14">
        <f t="shared" ca="1" si="168"/>
        <v>2.65552455</v>
      </c>
      <c r="R415" s="20">
        <f t="shared" si="172"/>
        <v>0</v>
      </c>
      <c r="S415" s="14">
        <f t="shared" si="169"/>
        <v>0</v>
      </c>
      <c r="T415" s="4" t="str">
        <f t="shared" si="170"/>
        <v>A+J=</v>
      </c>
      <c r="U415" s="29">
        <f t="shared" si="171"/>
        <v>45503</v>
      </c>
      <c r="V415" s="3"/>
      <c r="W415" s="3"/>
      <c r="X415" s="106">
        <f>[2]Plan1!$A485</f>
        <v>51129</v>
      </c>
      <c r="Y415" s="107" t="str">
        <f>[2]Plan1!$C485</f>
        <v>Natal</v>
      </c>
      <c r="Z415" s="94"/>
      <c r="AA415" s="1"/>
      <c r="AB415" s="3"/>
      <c r="AC415" s="3"/>
      <c r="AD415" s="3"/>
      <c r="AE415" s="3"/>
      <c r="AF415" s="3"/>
      <c r="AG415" s="11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</row>
    <row r="416" spans="1:154" x14ac:dyDescent="0.15">
      <c r="A416" s="88">
        <f t="shared" si="175"/>
        <v>45483</v>
      </c>
      <c r="B416" s="89">
        <f t="shared" ca="1" si="156"/>
        <v>890.57704138000008</v>
      </c>
      <c r="C416" s="14">
        <f t="shared" si="157"/>
        <v>887.47815316000003</v>
      </c>
      <c r="D416" s="62">
        <f t="shared" si="173"/>
        <v>45478</v>
      </c>
      <c r="E416" s="60">
        <f ca="1">IF(D416&lt;$B$1,VLOOKUP(D416,[1]DI!$A$4:$B$15000,2,FALSE),0)</f>
        <v>0.104</v>
      </c>
      <c r="F416" s="14">
        <f t="shared" ca="1" si="158"/>
        <v>1.0003926999999999</v>
      </c>
      <c r="G416" s="91">
        <f t="shared" ca="1" si="159"/>
        <v>1.2076748583782599</v>
      </c>
      <c r="H416" s="91">
        <f t="shared" ca="1" si="160"/>
        <v>1.20436028952901</v>
      </c>
      <c r="I416" s="14">
        <f t="shared" ca="1" si="161"/>
        <v>1.0027521399999999</v>
      </c>
      <c r="J416" s="13">
        <f t="shared" si="174"/>
        <v>2.69E-2</v>
      </c>
      <c r="K416" s="29">
        <f t="shared" si="162"/>
        <v>45474</v>
      </c>
      <c r="L416" s="2">
        <f t="shared" si="163"/>
        <v>7</v>
      </c>
      <c r="M416" s="17">
        <f t="shared" si="164"/>
        <v>7</v>
      </c>
      <c r="N416" s="12">
        <f t="shared" si="165"/>
        <v>1.0007376210000001</v>
      </c>
      <c r="O416" s="12">
        <f t="shared" ca="1" si="166"/>
        <v>1.0034917910000001</v>
      </c>
      <c r="P416" s="17">
        <f t="shared" si="167"/>
        <v>0</v>
      </c>
      <c r="Q416" s="14">
        <f t="shared" ca="1" si="168"/>
        <v>3.0988882200000001</v>
      </c>
      <c r="R416" s="20">
        <f t="shared" si="172"/>
        <v>0</v>
      </c>
      <c r="S416" s="14">
        <f t="shared" si="169"/>
        <v>0</v>
      </c>
      <c r="T416" s="4" t="str">
        <f t="shared" si="170"/>
        <v>A+J=</v>
      </c>
      <c r="U416" s="29">
        <f t="shared" si="171"/>
        <v>45503</v>
      </c>
      <c r="V416" s="3"/>
      <c r="W416" s="3"/>
      <c r="X416" s="106">
        <f>[2]Plan1!$A486</f>
        <v>51136</v>
      </c>
      <c r="Y416" s="107" t="str">
        <f>[2]Plan1!$C486</f>
        <v>Confraternização Universal</v>
      </c>
      <c r="Z416" s="94"/>
      <c r="AA416" s="1"/>
      <c r="AB416" s="3"/>
      <c r="AC416" s="3"/>
      <c r="AD416" s="3"/>
      <c r="AE416" s="3"/>
      <c r="AF416" s="3"/>
      <c r="AG416" s="11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</row>
    <row r="417" spans="1:154" x14ac:dyDescent="0.15">
      <c r="A417" s="88">
        <f t="shared" si="175"/>
        <v>45484</v>
      </c>
      <c r="B417" s="89">
        <f t="shared" ca="1" si="156"/>
        <v>891.02062071</v>
      </c>
      <c r="C417" s="14">
        <f t="shared" si="157"/>
        <v>887.47815316000003</v>
      </c>
      <c r="D417" s="62">
        <f t="shared" si="173"/>
        <v>45481</v>
      </c>
      <c r="E417" s="60">
        <f ca="1">IF(D417&lt;$B$1,VLOOKUP(D417,[1]DI!$A$4:$B$15000,2,FALSE),0)</f>
        <v>0.104</v>
      </c>
      <c r="F417" s="14">
        <f t="shared" ca="1" si="158"/>
        <v>1.0003926999999999</v>
      </c>
      <c r="G417" s="91">
        <f t="shared" ca="1" si="159"/>
        <v>1.20814911229514</v>
      </c>
      <c r="H417" s="91">
        <f t="shared" ca="1" si="160"/>
        <v>1.20436028952901</v>
      </c>
      <c r="I417" s="14">
        <f t="shared" ca="1" si="161"/>
        <v>1.0031459199999999</v>
      </c>
      <c r="J417" s="13">
        <f t="shared" si="174"/>
        <v>2.69E-2</v>
      </c>
      <c r="K417" s="29">
        <f t="shared" si="162"/>
        <v>45474</v>
      </c>
      <c r="L417" s="2">
        <f t="shared" si="163"/>
        <v>8</v>
      </c>
      <c r="M417" s="17">
        <f t="shared" si="164"/>
        <v>8</v>
      </c>
      <c r="N417" s="12">
        <f t="shared" si="165"/>
        <v>1.000843039</v>
      </c>
      <c r="O417" s="12">
        <f t="shared" ca="1" si="166"/>
        <v>1.003991611</v>
      </c>
      <c r="P417" s="17">
        <f t="shared" si="167"/>
        <v>0</v>
      </c>
      <c r="Q417" s="14">
        <f t="shared" ca="1" si="168"/>
        <v>3.54246755</v>
      </c>
      <c r="R417" s="20">
        <f t="shared" si="172"/>
        <v>0</v>
      </c>
      <c r="S417" s="14">
        <f t="shared" si="169"/>
        <v>0</v>
      </c>
      <c r="T417" s="4" t="str">
        <f t="shared" si="170"/>
        <v>A+J=</v>
      </c>
      <c r="U417" s="29">
        <f t="shared" si="171"/>
        <v>45503</v>
      </c>
      <c r="V417" s="3"/>
      <c r="W417" s="3"/>
      <c r="X417" s="106">
        <f>[2]Plan1!$A487</f>
        <v>51179</v>
      </c>
      <c r="Y417" s="107" t="str">
        <f>[2]Plan1!$C487</f>
        <v>Carnaval</v>
      </c>
      <c r="Z417" s="94"/>
      <c r="AA417" s="1"/>
      <c r="AB417" s="3"/>
      <c r="AC417" s="3"/>
      <c r="AD417" s="3"/>
      <c r="AE417" s="3"/>
      <c r="AF417" s="3"/>
      <c r="AG417" s="11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</row>
    <row r="418" spans="1:154" x14ac:dyDescent="0.15">
      <c r="A418" s="88">
        <f t="shared" si="175"/>
        <v>45485</v>
      </c>
      <c r="B418" s="89">
        <f t="shared" ca="1" si="156"/>
        <v>891.46442635000005</v>
      </c>
      <c r="C418" s="14">
        <f t="shared" si="157"/>
        <v>887.47815316000003</v>
      </c>
      <c r="D418" s="62">
        <f t="shared" si="173"/>
        <v>45482</v>
      </c>
      <c r="E418" s="60">
        <f ca="1">IF(D418&lt;$B$1,VLOOKUP(D418,[1]DI!$A$4:$B$15000,2,FALSE),0)</f>
        <v>0.104</v>
      </c>
      <c r="F418" s="14">
        <f t="shared" ca="1" si="158"/>
        <v>1.0003926999999999</v>
      </c>
      <c r="G418" s="91">
        <f t="shared" ca="1" si="159"/>
        <v>1.2086235524515401</v>
      </c>
      <c r="H418" s="91">
        <f t="shared" ca="1" si="160"/>
        <v>1.20436028952901</v>
      </c>
      <c r="I418" s="14">
        <f t="shared" ca="1" si="161"/>
        <v>1.0035398600000001</v>
      </c>
      <c r="J418" s="13">
        <f t="shared" si="174"/>
        <v>2.69E-2</v>
      </c>
      <c r="K418" s="29">
        <f t="shared" si="162"/>
        <v>45474</v>
      </c>
      <c r="L418" s="2">
        <f t="shared" si="163"/>
        <v>9</v>
      </c>
      <c r="M418" s="17">
        <f t="shared" si="164"/>
        <v>9</v>
      </c>
      <c r="N418" s="12">
        <f t="shared" si="165"/>
        <v>1.0009484689999999</v>
      </c>
      <c r="O418" s="12">
        <f t="shared" ca="1" si="166"/>
        <v>1.0044916859999999</v>
      </c>
      <c r="P418" s="17">
        <f t="shared" si="167"/>
        <v>0</v>
      </c>
      <c r="Q418" s="14">
        <f t="shared" ca="1" si="168"/>
        <v>3.9862731899999999</v>
      </c>
      <c r="R418" s="20">
        <f t="shared" si="172"/>
        <v>0</v>
      </c>
      <c r="S418" s="14">
        <f t="shared" si="169"/>
        <v>0</v>
      </c>
      <c r="T418" s="4" t="str">
        <f t="shared" si="170"/>
        <v>A+J=</v>
      </c>
      <c r="U418" s="29">
        <f t="shared" si="171"/>
        <v>45503</v>
      </c>
      <c r="V418" s="3"/>
      <c r="W418" s="3"/>
      <c r="X418" s="106">
        <f>[2]Plan1!$A488</f>
        <v>51180</v>
      </c>
      <c r="Y418" s="107" t="str">
        <f>[2]Plan1!$C488</f>
        <v>Carnaval</v>
      </c>
      <c r="Z418" s="94"/>
      <c r="AA418" s="1"/>
      <c r="AB418" s="3"/>
      <c r="AC418" s="3"/>
      <c r="AD418" s="3"/>
      <c r="AE418" s="3"/>
      <c r="AF418" s="3"/>
      <c r="AG418" s="11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</row>
    <row r="419" spans="1:154" x14ac:dyDescent="0.15">
      <c r="A419" s="88">
        <f t="shared" si="175"/>
        <v>45488</v>
      </c>
      <c r="B419" s="89">
        <f t="shared" ca="1" si="156"/>
        <v>891.90844942000001</v>
      </c>
      <c r="C419" s="14">
        <f t="shared" si="157"/>
        <v>887.47815316000003</v>
      </c>
      <c r="D419" s="62">
        <f t="shared" si="173"/>
        <v>45483</v>
      </c>
      <c r="E419" s="60">
        <f ca="1">IF(D419&lt;$B$1,VLOOKUP(D419,[1]DI!$A$4:$B$15000,2,FALSE),0)</f>
        <v>0.104</v>
      </c>
      <c r="F419" s="14">
        <f t="shared" ca="1" si="158"/>
        <v>1.0003926999999999</v>
      </c>
      <c r="G419" s="91">
        <f t="shared" ca="1" si="159"/>
        <v>1.2090981789205899</v>
      </c>
      <c r="H419" s="91">
        <f t="shared" ca="1" si="160"/>
        <v>1.20436028952901</v>
      </c>
      <c r="I419" s="14">
        <f t="shared" ca="1" si="161"/>
        <v>1.00393395</v>
      </c>
      <c r="J419" s="13">
        <f t="shared" si="174"/>
        <v>2.69E-2</v>
      </c>
      <c r="K419" s="29">
        <f t="shared" si="162"/>
        <v>45474</v>
      </c>
      <c r="L419" s="2">
        <f t="shared" si="163"/>
        <v>10</v>
      </c>
      <c r="M419" s="17">
        <f t="shared" si="164"/>
        <v>10</v>
      </c>
      <c r="N419" s="12">
        <f t="shared" si="165"/>
        <v>1.00105391</v>
      </c>
      <c r="O419" s="12">
        <f t="shared" ca="1" si="166"/>
        <v>1.0049920059999999</v>
      </c>
      <c r="P419" s="17">
        <f t="shared" si="167"/>
        <v>0</v>
      </c>
      <c r="Q419" s="14">
        <f t="shared" ca="1" si="168"/>
        <v>4.4302962600000004</v>
      </c>
      <c r="R419" s="20">
        <f t="shared" si="172"/>
        <v>0</v>
      </c>
      <c r="S419" s="14">
        <f t="shared" si="169"/>
        <v>0</v>
      </c>
      <c r="T419" s="4" t="str">
        <f t="shared" si="170"/>
        <v>A+J=</v>
      </c>
      <c r="U419" s="29">
        <f t="shared" si="171"/>
        <v>45503</v>
      </c>
      <c r="V419" s="3"/>
      <c r="W419" s="3"/>
      <c r="X419" s="106">
        <f>[2]Plan1!$A489</f>
        <v>51225</v>
      </c>
      <c r="Y419" s="107" t="str">
        <f>[2]Plan1!$C489</f>
        <v>Paixão de Cristo</v>
      </c>
      <c r="Z419" s="94"/>
      <c r="AA419" s="1"/>
      <c r="AB419" s="3"/>
      <c r="AC419" s="3"/>
      <c r="AD419" s="3"/>
      <c r="AE419" s="3"/>
      <c r="AF419" s="3"/>
      <c r="AG419" s="11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</row>
    <row r="420" spans="1:154" x14ac:dyDescent="0.15">
      <c r="A420" s="88">
        <f t="shared" si="175"/>
        <v>45489</v>
      </c>
      <c r="B420" s="89">
        <f t="shared" ca="1" si="156"/>
        <v>892.35268903000008</v>
      </c>
      <c r="C420" s="14">
        <f t="shared" si="157"/>
        <v>887.47815316000003</v>
      </c>
      <c r="D420" s="62">
        <f t="shared" si="173"/>
        <v>45484</v>
      </c>
      <c r="E420" s="60">
        <f ca="1">IF(D420&lt;$B$1,VLOOKUP(D420,[1]DI!$A$4:$B$15000,2,FALSE),0)</f>
        <v>0.104</v>
      </c>
      <c r="F420" s="14">
        <f t="shared" ca="1" si="158"/>
        <v>1.0003926999999999</v>
      </c>
      <c r="G420" s="91">
        <f t="shared" ca="1" si="159"/>
        <v>1.2095729917754501</v>
      </c>
      <c r="H420" s="91">
        <f t="shared" ca="1" si="160"/>
        <v>1.20436028952901</v>
      </c>
      <c r="I420" s="14">
        <f t="shared" ca="1" si="161"/>
        <v>1.0043281900000001</v>
      </c>
      <c r="J420" s="13">
        <f t="shared" si="174"/>
        <v>2.69E-2</v>
      </c>
      <c r="K420" s="29">
        <f t="shared" si="162"/>
        <v>45474</v>
      </c>
      <c r="L420" s="2">
        <f t="shared" si="163"/>
        <v>11</v>
      </c>
      <c r="M420" s="17">
        <f t="shared" si="164"/>
        <v>11</v>
      </c>
      <c r="N420" s="12">
        <f t="shared" si="165"/>
        <v>1.0011593620000001</v>
      </c>
      <c r="O420" s="12">
        <f t="shared" ca="1" si="166"/>
        <v>1.0054925699999999</v>
      </c>
      <c r="P420" s="17">
        <f t="shared" si="167"/>
        <v>0</v>
      </c>
      <c r="Q420" s="14">
        <f t="shared" ca="1" si="168"/>
        <v>4.8745358699999999</v>
      </c>
      <c r="R420" s="20">
        <f t="shared" si="172"/>
        <v>0</v>
      </c>
      <c r="S420" s="14">
        <f t="shared" si="169"/>
        <v>0</v>
      </c>
      <c r="T420" s="4" t="str">
        <f t="shared" si="170"/>
        <v>A+J=</v>
      </c>
      <c r="U420" s="29">
        <f t="shared" si="171"/>
        <v>45503</v>
      </c>
      <c r="V420" s="3"/>
      <c r="W420" s="3"/>
      <c r="X420" s="106">
        <f>[2]Plan1!$A490</f>
        <v>51247</v>
      </c>
      <c r="Y420" s="107" t="str">
        <f>[2]Plan1!$C490</f>
        <v>Tiradentes</v>
      </c>
      <c r="Z420" s="94"/>
      <c r="AA420" s="1"/>
      <c r="AB420" s="3"/>
      <c r="AC420" s="3"/>
      <c r="AD420" s="3"/>
      <c r="AE420" s="3"/>
      <c r="AF420" s="3"/>
      <c r="AG420" s="11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</row>
    <row r="421" spans="1:154" x14ac:dyDescent="0.15">
      <c r="A421" s="88">
        <f t="shared" si="175"/>
        <v>45490</v>
      </c>
      <c r="B421" s="89">
        <f t="shared" ca="1" si="156"/>
        <v>892.79715496000006</v>
      </c>
      <c r="C421" s="14">
        <f t="shared" si="157"/>
        <v>887.47815316000003</v>
      </c>
      <c r="D421" s="62">
        <f t="shared" si="173"/>
        <v>45485</v>
      </c>
      <c r="E421" s="60">
        <f ca="1">IF(D421&lt;$B$1,VLOOKUP(D421,[1]DI!$A$4:$B$15000,2,FALSE),0)</f>
        <v>0.104</v>
      </c>
      <c r="F421" s="14">
        <f t="shared" ca="1" si="158"/>
        <v>1.0003926999999999</v>
      </c>
      <c r="G421" s="91">
        <f t="shared" ca="1" si="159"/>
        <v>1.21004799108932</v>
      </c>
      <c r="H421" s="91">
        <f t="shared" ca="1" si="160"/>
        <v>1.20436028952901</v>
      </c>
      <c r="I421" s="14">
        <f t="shared" ca="1" si="161"/>
        <v>1.0047225900000001</v>
      </c>
      <c r="J421" s="13">
        <f t="shared" si="174"/>
        <v>2.69E-2</v>
      </c>
      <c r="K421" s="29">
        <f t="shared" si="162"/>
        <v>45474</v>
      </c>
      <c r="L421" s="2">
        <f t="shared" si="163"/>
        <v>12</v>
      </c>
      <c r="M421" s="17">
        <f t="shared" si="164"/>
        <v>12</v>
      </c>
      <c r="N421" s="12">
        <f t="shared" si="165"/>
        <v>1.0012648260000001</v>
      </c>
      <c r="O421" s="12">
        <f t="shared" ca="1" si="166"/>
        <v>1.0059933889999999</v>
      </c>
      <c r="P421" s="17">
        <f t="shared" si="167"/>
        <v>0</v>
      </c>
      <c r="Q421" s="14">
        <f t="shared" ca="1" si="168"/>
        <v>5.3190017999999997</v>
      </c>
      <c r="R421" s="20">
        <f t="shared" si="172"/>
        <v>0</v>
      </c>
      <c r="S421" s="14">
        <f t="shared" si="169"/>
        <v>0</v>
      </c>
      <c r="T421" s="4" t="str">
        <f t="shared" si="170"/>
        <v>A+J=</v>
      </c>
      <c r="U421" s="29">
        <f t="shared" si="171"/>
        <v>45503</v>
      </c>
      <c r="V421" s="3"/>
      <c r="W421" s="3"/>
      <c r="X421" s="106">
        <f>[2]Plan1!$A491</f>
        <v>51257</v>
      </c>
      <c r="Y421" s="107" t="str">
        <f>[2]Plan1!$C491</f>
        <v>Dia do Trabalho</v>
      </c>
      <c r="Z421" s="94"/>
      <c r="AA421" s="1"/>
      <c r="AB421" s="3"/>
      <c r="AC421" s="3"/>
      <c r="AD421" s="3"/>
      <c r="AE421" s="3"/>
      <c r="AF421" s="3"/>
      <c r="AG421" s="11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</row>
    <row r="422" spans="1:154" x14ac:dyDescent="0.15">
      <c r="A422" s="88">
        <f t="shared" si="175"/>
        <v>45491</v>
      </c>
      <c r="B422" s="89">
        <f t="shared" ca="1" si="156"/>
        <v>893.24184630000002</v>
      </c>
      <c r="C422" s="14">
        <f t="shared" si="157"/>
        <v>887.47815316000003</v>
      </c>
      <c r="D422" s="62">
        <f t="shared" si="173"/>
        <v>45488</v>
      </c>
      <c r="E422" s="60">
        <f ca="1">IF(D422&lt;$B$1,VLOOKUP(D422,[1]DI!$A$4:$B$15000,2,FALSE),0)</f>
        <v>0.104</v>
      </c>
      <c r="F422" s="14">
        <f t="shared" ca="1" si="158"/>
        <v>1.0003926999999999</v>
      </c>
      <c r="G422" s="91">
        <f t="shared" ca="1" si="159"/>
        <v>1.2105231769354201</v>
      </c>
      <c r="H422" s="91">
        <f t="shared" ca="1" si="160"/>
        <v>1.20436028952901</v>
      </c>
      <c r="I422" s="14">
        <f t="shared" ca="1" si="161"/>
        <v>1.00511715</v>
      </c>
      <c r="J422" s="13">
        <f t="shared" si="174"/>
        <v>2.69E-2</v>
      </c>
      <c r="K422" s="29">
        <f t="shared" si="162"/>
        <v>45474</v>
      </c>
      <c r="L422" s="2">
        <f t="shared" si="163"/>
        <v>13</v>
      </c>
      <c r="M422" s="17">
        <f t="shared" si="164"/>
        <v>13</v>
      </c>
      <c r="N422" s="12">
        <f t="shared" si="165"/>
        <v>1.0013703</v>
      </c>
      <c r="O422" s="12">
        <f t="shared" ca="1" si="166"/>
        <v>1.006494462</v>
      </c>
      <c r="P422" s="17">
        <f t="shared" si="167"/>
        <v>0</v>
      </c>
      <c r="Q422" s="14">
        <f t="shared" ca="1" si="168"/>
        <v>5.76369314</v>
      </c>
      <c r="R422" s="20">
        <f t="shared" si="172"/>
        <v>0</v>
      </c>
      <c r="S422" s="14">
        <f t="shared" si="169"/>
        <v>0</v>
      </c>
      <c r="T422" s="4" t="str">
        <f t="shared" si="170"/>
        <v>A+J=</v>
      </c>
      <c r="U422" s="29">
        <f t="shared" si="171"/>
        <v>45503</v>
      </c>
      <c r="V422" s="3"/>
      <c r="W422" s="3"/>
      <c r="X422" s="106">
        <f>[2]Plan1!$A492</f>
        <v>51287</v>
      </c>
      <c r="Y422" s="107" t="str">
        <f>[2]Plan1!$C492</f>
        <v>Corpus Christi</v>
      </c>
      <c r="Z422" s="94"/>
      <c r="AA422" s="1"/>
      <c r="AB422" s="3"/>
      <c r="AC422" s="3"/>
      <c r="AD422" s="3"/>
      <c r="AE422" s="3"/>
      <c r="AF422" s="3"/>
      <c r="AG422" s="11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</row>
    <row r="423" spans="1:154" x14ac:dyDescent="0.15">
      <c r="A423" s="88">
        <f t="shared" si="175"/>
        <v>45492</v>
      </c>
      <c r="B423" s="89">
        <f t="shared" ca="1" si="156"/>
        <v>893.68675417999998</v>
      </c>
      <c r="C423" s="14">
        <f t="shared" si="157"/>
        <v>887.47815316000003</v>
      </c>
      <c r="D423" s="62">
        <f t="shared" si="173"/>
        <v>45489</v>
      </c>
      <c r="E423" s="60">
        <f ca="1">IF(D423&lt;$B$1,VLOOKUP(D423,[1]DI!$A$4:$B$15000,2,FALSE),0)</f>
        <v>0.104</v>
      </c>
      <c r="F423" s="14">
        <f t="shared" ca="1" si="158"/>
        <v>1.0003926999999999</v>
      </c>
      <c r="G423" s="91">
        <f t="shared" ca="1" si="159"/>
        <v>1.2109985493869999</v>
      </c>
      <c r="H423" s="91">
        <f t="shared" ca="1" si="160"/>
        <v>1.20436028952901</v>
      </c>
      <c r="I423" s="14">
        <f t="shared" ca="1" si="161"/>
        <v>1.0055118599999999</v>
      </c>
      <c r="J423" s="13">
        <f t="shared" si="174"/>
        <v>2.69E-2</v>
      </c>
      <c r="K423" s="29">
        <f t="shared" si="162"/>
        <v>45474</v>
      </c>
      <c r="L423" s="2">
        <f t="shared" si="163"/>
        <v>14</v>
      </c>
      <c r="M423" s="17">
        <f t="shared" si="164"/>
        <v>14</v>
      </c>
      <c r="N423" s="12">
        <f t="shared" si="165"/>
        <v>1.001475785</v>
      </c>
      <c r="O423" s="12">
        <f t="shared" ca="1" si="166"/>
        <v>1.0069957789999999</v>
      </c>
      <c r="P423" s="17">
        <f t="shared" si="167"/>
        <v>0</v>
      </c>
      <c r="Q423" s="14">
        <f t="shared" ca="1" si="168"/>
        <v>6.2086010199999997</v>
      </c>
      <c r="R423" s="20">
        <f t="shared" si="172"/>
        <v>0</v>
      </c>
      <c r="S423" s="14">
        <f t="shared" si="169"/>
        <v>0</v>
      </c>
      <c r="T423" s="4" t="str">
        <f t="shared" si="170"/>
        <v>A+J=</v>
      </c>
      <c r="U423" s="29">
        <f t="shared" si="171"/>
        <v>45503</v>
      </c>
      <c r="V423" s="3"/>
      <c r="W423" s="3"/>
      <c r="X423" s="106">
        <f>[2]Plan1!$A493</f>
        <v>51386</v>
      </c>
      <c r="Y423" s="107" t="str">
        <f>[2]Plan1!$C493</f>
        <v>Independência do Brasil</v>
      </c>
      <c r="Z423" s="94"/>
      <c r="AA423" s="1"/>
      <c r="AB423" s="3"/>
      <c r="AC423" s="3"/>
      <c r="AD423" s="3"/>
      <c r="AE423" s="3"/>
      <c r="AF423" s="3"/>
      <c r="AG423" s="11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</row>
    <row r="424" spans="1:154" x14ac:dyDescent="0.15">
      <c r="A424" s="88">
        <f t="shared" si="175"/>
        <v>45495</v>
      </c>
      <c r="B424" s="89">
        <f t="shared" ca="1" si="156"/>
        <v>894.13188038999999</v>
      </c>
      <c r="C424" s="14">
        <f t="shared" si="157"/>
        <v>887.47815316000003</v>
      </c>
      <c r="D424" s="62">
        <f t="shared" si="173"/>
        <v>45490</v>
      </c>
      <c r="E424" s="60">
        <f ca="1">IF(D424&lt;$B$1,VLOOKUP(D424,[1]DI!$A$4:$B$15000,2,FALSE),0)</f>
        <v>0.104</v>
      </c>
      <c r="F424" s="14">
        <f t="shared" ca="1" si="158"/>
        <v>1.0003926999999999</v>
      </c>
      <c r="G424" s="91">
        <f t="shared" ca="1" si="159"/>
        <v>1.2114741085173399</v>
      </c>
      <c r="H424" s="91">
        <f t="shared" ca="1" si="160"/>
        <v>1.20436028952901</v>
      </c>
      <c r="I424" s="14">
        <f t="shared" ca="1" si="161"/>
        <v>1.00590672</v>
      </c>
      <c r="J424" s="13">
        <f t="shared" si="174"/>
        <v>2.69E-2</v>
      </c>
      <c r="K424" s="29">
        <f t="shared" si="162"/>
        <v>45474</v>
      </c>
      <c r="L424" s="2">
        <f t="shared" si="163"/>
        <v>15</v>
      </c>
      <c r="M424" s="17">
        <f t="shared" si="164"/>
        <v>15</v>
      </c>
      <c r="N424" s="12">
        <f t="shared" si="165"/>
        <v>1.0015812820000001</v>
      </c>
      <c r="O424" s="12">
        <f t="shared" ca="1" si="166"/>
        <v>1.007497342</v>
      </c>
      <c r="P424" s="17">
        <f t="shared" si="167"/>
        <v>0</v>
      </c>
      <c r="Q424" s="14">
        <f t="shared" ca="1" si="168"/>
        <v>6.6537272300000003</v>
      </c>
      <c r="R424" s="20">
        <f t="shared" si="172"/>
        <v>0</v>
      </c>
      <c r="S424" s="14">
        <f t="shared" si="169"/>
        <v>0</v>
      </c>
      <c r="T424" s="4" t="str">
        <f t="shared" si="170"/>
        <v>A+J=</v>
      </c>
      <c r="U424" s="29">
        <f t="shared" si="171"/>
        <v>45503</v>
      </c>
      <c r="V424" s="3"/>
      <c r="W424" s="3"/>
      <c r="X424" s="106">
        <f>[2]Plan1!$A494</f>
        <v>51421</v>
      </c>
      <c r="Y424" s="107" t="str">
        <f>[2]Plan1!$C494</f>
        <v>Nossa Sr.a Aparecida - Padroeira do Brasil</v>
      </c>
      <c r="Z424" s="94"/>
      <c r="AA424" s="1"/>
      <c r="AB424" s="3"/>
      <c r="AC424" s="3"/>
      <c r="AD424" s="3"/>
      <c r="AE424" s="3"/>
      <c r="AF424" s="3"/>
      <c r="AG424" s="11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</row>
    <row r="425" spans="1:154" x14ac:dyDescent="0.15">
      <c r="A425" s="88">
        <f t="shared" si="175"/>
        <v>45496</v>
      </c>
      <c r="B425" s="89">
        <f t="shared" ca="1" si="156"/>
        <v>894.57723290000001</v>
      </c>
      <c r="C425" s="14">
        <f t="shared" si="157"/>
        <v>887.47815316000003</v>
      </c>
      <c r="D425" s="62">
        <f t="shared" si="173"/>
        <v>45491</v>
      </c>
      <c r="E425" s="60">
        <f ca="1">IF(D425&lt;$B$1,VLOOKUP(D425,[1]DI!$A$4:$B$15000,2,FALSE),0)</f>
        <v>0.104</v>
      </c>
      <c r="F425" s="14">
        <f t="shared" ca="1" si="158"/>
        <v>1.0003926999999999</v>
      </c>
      <c r="G425" s="91">
        <f t="shared" ca="1" si="159"/>
        <v>1.21194985439975</v>
      </c>
      <c r="H425" s="91">
        <f t="shared" ca="1" si="160"/>
        <v>1.20436028952901</v>
      </c>
      <c r="I425" s="14">
        <f t="shared" ca="1" si="161"/>
        <v>1.0063017400000001</v>
      </c>
      <c r="J425" s="13">
        <f t="shared" si="174"/>
        <v>2.69E-2</v>
      </c>
      <c r="K425" s="29">
        <f t="shared" si="162"/>
        <v>45474</v>
      </c>
      <c r="L425" s="2">
        <f t="shared" si="163"/>
        <v>16</v>
      </c>
      <c r="M425" s="17">
        <f t="shared" si="164"/>
        <v>16</v>
      </c>
      <c r="N425" s="12">
        <f t="shared" si="165"/>
        <v>1.0016867899999999</v>
      </c>
      <c r="O425" s="12">
        <f t="shared" ca="1" si="166"/>
        <v>1.00799916</v>
      </c>
      <c r="P425" s="17">
        <f t="shared" si="167"/>
        <v>0</v>
      </c>
      <c r="Q425" s="14">
        <f t="shared" ca="1" si="168"/>
        <v>7.0990797399999996</v>
      </c>
      <c r="R425" s="20">
        <f t="shared" si="172"/>
        <v>0</v>
      </c>
      <c r="S425" s="14">
        <f t="shared" si="169"/>
        <v>0</v>
      </c>
      <c r="T425" s="4" t="str">
        <f t="shared" si="170"/>
        <v>A+J=</v>
      </c>
      <c r="U425" s="29">
        <f t="shared" si="171"/>
        <v>45503</v>
      </c>
      <c r="V425" s="3"/>
      <c r="W425" s="3"/>
      <c r="X425" s="106">
        <f>[2]Plan1!$A495</f>
        <v>51442</v>
      </c>
      <c r="Y425" s="107" t="str">
        <f>[2]Plan1!$C495</f>
        <v>Finados</v>
      </c>
      <c r="Z425" s="94"/>
      <c r="AA425" s="1"/>
      <c r="AB425" s="3"/>
      <c r="AC425" s="3"/>
      <c r="AD425" s="3"/>
      <c r="AE425" s="3"/>
      <c r="AF425" s="3"/>
      <c r="AG425" s="11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</row>
    <row r="426" spans="1:154" x14ac:dyDescent="0.15">
      <c r="A426" s="88">
        <f t="shared" si="175"/>
        <v>45497</v>
      </c>
      <c r="B426" s="89">
        <f t="shared" ca="1" si="156"/>
        <v>895.02280107000001</v>
      </c>
      <c r="C426" s="14">
        <f t="shared" si="157"/>
        <v>887.47815316000003</v>
      </c>
      <c r="D426" s="62">
        <f t="shared" si="173"/>
        <v>45492</v>
      </c>
      <c r="E426" s="60">
        <f ca="1">IF(D426&lt;$B$1,VLOOKUP(D426,[1]DI!$A$4:$B$15000,2,FALSE),0)</f>
        <v>0.104</v>
      </c>
      <c r="F426" s="14">
        <f t="shared" ca="1" si="158"/>
        <v>1.0003926999999999</v>
      </c>
      <c r="G426" s="91">
        <f t="shared" ca="1" si="159"/>
        <v>1.2124257871075701</v>
      </c>
      <c r="H426" s="91">
        <f t="shared" ca="1" si="160"/>
        <v>1.20436028952901</v>
      </c>
      <c r="I426" s="14">
        <f t="shared" ca="1" si="161"/>
        <v>1.0066969100000001</v>
      </c>
      <c r="J426" s="13">
        <f t="shared" si="174"/>
        <v>2.69E-2</v>
      </c>
      <c r="K426" s="29">
        <f t="shared" si="162"/>
        <v>45474</v>
      </c>
      <c r="L426" s="2">
        <f t="shared" si="163"/>
        <v>17</v>
      </c>
      <c r="M426" s="17">
        <f t="shared" si="164"/>
        <v>17</v>
      </c>
      <c r="N426" s="12">
        <f t="shared" si="165"/>
        <v>1.001792308</v>
      </c>
      <c r="O426" s="12">
        <f t="shared" ca="1" si="166"/>
        <v>1.0085012209999999</v>
      </c>
      <c r="P426" s="17">
        <f t="shared" si="167"/>
        <v>0</v>
      </c>
      <c r="Q426" s="14">
        <f t="shared" ca="1" si="168"/>
        <v>7.5446479100000001</v>
      </c>
      <c r="R426" s="20">
        <f t="shared" si="172"/>
        <v>0</v>
      </c>
      <c r="S426" s="14">
        <f t="shared" si="169"/>
        <v>0</v>
      </c>
      <c r="T426" s="4" t="str">
        <f t="shared" si="170"/>
        <v>A+J=</v>
      </c>
      <c r="U426" s="29">
        <f t="shared" si="171"/>
        <v>45503</v>
      </c>
      <c r="V426" s="3"/>
      <c r="W426" s="3"/>
      <c r="X426" s="106">
        <f>[2]Plan1!$A496</f>
        <v>51455</v>
      </c>
      <c r="Y426" s="107" t="str">
        <f>[2]Plan1!$C496</f>
        <v>Proclamação da República</v>
      </c>
      <c r="Z426" s="94"/>
      <c r="AA426" s="1"/>
      <c r="AB426" s="3"/>
      <c r="AC426" s="3"/>
      <c r="AD426" s="3"/>
      <c r="AE426" s="3"/>
      <c r="AF426" s="3"/>
      <c r="AG426" s="11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</row>
    <row r="427" spans="1:154" x14ac:dyDescent="0.15">
      <c r="A427" s="88">
        <f t="shared" si="175"/>
        <v>45498</v>
      </c>
      <c r="B427" s="89">
        <f t="shared" ca="1" si="156"/>
        <v>895.46859643000005</v>
      </c>
      <c r="C427" s="14">
        <f t="shared" si="157"/>
        <v>887.47815316000003</v>
      </c>
      <c r="D427" s="62">
        <f t="shared" si="173"/>
        <v>45495</v>
      </c>
      <c r="E427" s="60">
        <f ca="1">IF(D427&lt;$B$1,VLOOKUP(D427,[1]DI!$A$4:$B$15000,2,FALSE),0)</f>
        <v>0.104</v>
      </c>
      <c r="F427" s="14">
        <f t="shared" ca="1" si="158"/>
        <v>1.0003926999999999</v>
      </c>
      <c r="G427" s="91">
        <f t="shared" ca="1" si="159"/>
        <v>1.21290190671417</v>
      </c>
      <c r="H427" s="91">
        <f t="shared" ca="1" si="160"/>
        <v>1.20436028952901</v>
      </c>
      <c r="I427" s="14">
        <f t="shared" ca="1" si="161"/>
        <v>1.00709224</v>
      </c>
      <c r="J427" s="13">
        <f t="shared" si="174"/>
        <v>2.69E-2</v>
      </c>
      <c r="K427" s="29">
        <f t="shared" si="162"/>
        <v>45474</v>
      </c>
      <c r="L427" s="2">
        <f t="shared" si="163"/>
        <v>18</v>
      </c>
      <c r="M427" s="17">
        <f t="shared" si="164"/>
        <v>18</v>
      </c>
      <c r="N427" s="12">
        <f t="shared" si="165"/>
        <v>1.0018978380000001</v>
      </c>
      <c r="O427" s="12">
        <f t="shared" ca="1" si="166"/>
        <v>1.009003538</v>
      </c>
      <c r="P427" s="17">
        <f t="shared" si="167"/>
        <v>0</v>
      </c>
      <c r="Q427" s="14">
        <f t="shared" ca="1" si="168"/>
        <v>7.9904432700000001</v>
      </c>
      <c r="R427" s="20">
        <f t="shared" si="172"/>
        <v>0</v>
      </c>
      <c r="S427" s="14">
        <f t="shared" si="169"/>
        <v>0</v>
      </c>
      <c r="T427" s="4" t="str">
        <f t="shared" si="170"/>
        <v>A+J=</v>
      </c>
      <c r="U427" s="29">
        <f t="shared" si="171"/>
        <v>45503</v>
      </c>
      <c r="V427" s="3"/>
      <c r="W427" s="3"/>
      <c r="X427" s="106">
        <f>[2]Plan1!$A497</f>
        <v>51460</v>
      </c>
      <c r="Y427" s="107" t="str">
        <f>[2]Plan1!$C497</f>
        <v>Dia Nacional de Zumbi e da Consciência Negra</v>
      </c>
      <c r="Z427" s="94"/>
      <c r="AA427" s="1"/>
      <c r="AB427" s="3"/>
      <c r="AC427" s="3"/>
      <c r="AD427" s="3"/>
      <c r="AE427" s="3"/>
      <c r="AF427" s="3"/>
      <c r="AG427" s="11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</row>
    <row r="428" spans="1:154" x14ac:dyDescent="0.15">
      <c r="A428" s="88">
        <f t="shared" si="175"/>
        <v>45499</v>
      </c>
      <c r="B428" s="89">
        <f t="shared" ca="1" si="156"/>
        <v>895.91461809999998</v>
      </c>
      <c r="C428" s="14">
        <f t="shared" si="157"/>
        <v>887.47815316000003</v>
      </c>
      <c r="D428" s="62">
        <f t="shared" si="173"/>
        <v>45496</v>
      </c>
      <c r="E428" s="60">
        <f ca="1">IF(D428&lt;$B$1,VLOOKUP(D428,[1]DI!$A$4:$B$15000,2,FALSE),0)</f>
        <v>0.104</v>
      </c>
      <c r="F428" s="14">
        <f t="shared" ca="1" si="158"/>
        <v>1.0003926999999999</v>
      </c>
      <c r="G428" s="91">
        <f t="shared" ca="1" si="159"/>
        <v>1.21337821329294</v>
      </c>
      <c r="H428" s="91">
        <f t="shared" ca="1" si="160"/>
        <v>1.20436028952901</v>
      </c>
      <c r="I428" s="14">
        <f t="shared" ca="1" si="161"/>
        <v>1.00748773</v>
      </c>
      <c r="J428" s="13">
        <f t="shared" si="174"/>
        <v>2.69E-2</v>
      </c>
      <c r="K428" s="29">
        <f t="shared" si="162"/>
        <v>45474</v>
      </c>
      <c r="L428" s="2">
        <f t="shared" si="163"/>
        <v>19</v>
      </c>
      <c r="M428" s="17">
        <f t="shared" si="164"/>
        <v>19</v>
      </c>
      <c r="N428" s="12">
        <f t="shared" si="165"/>
        <v>1.002003379</v>
      </c>
      <c r="O428" s="12">
        <f t="shared" ca="1" si="166"/>
        <v>1.00950611</v>
      </c>
      <c r="P428" s="17">
        <f t="shared" si="167"/>
        <v>0</v>
      </c>
      <c r="Q428" s="14">
        <f t="shared" ca="1" si="168"/>
        <v>8.4364649400000005</v>
      </c>
      <c r="R428" s="20">
        <f t="shared" si="172"/>
        <v>0</v>
      </c>
      <c r="S428" s="14">
        <f t="shared" si="169"/>
        <v>0</v>
      </c>
      <c r="T428" s="4" t="str">
        <f t="shared" si="170"/>
        <v>A+J=</v>
      </c>
      <c r="U428" s="29">
        <f t="shared" si="171"/>
        <v>45503</v>
      </c>
      <c r="V428" s="3"/>
      <c r="W428" s="3"/>
      <c r="X428" s="106">
        <f>[2]Plan1!$A498</f>
        <v>51495</v>
      </c>
      <c r="Y428" s="107" t="str">
        <f>[2]Plan1!$C498</f>
        <v>Natal</v>
      </c>
      <c r="Z428" s="94"/>
      <c r="AA428" s="1"/>
      <c r="AB428" s="3"/>
      <c r="AC428" s="3"/>
      <c r="AD428" s="3"/>
      <c r="AE428" s="3"/>
      <c r="AF428" s="3"/>
      <c r="AG428" s="11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</row>
    <row r="429" spans="1:154" x14ac:dyDescent="0.15">
      <c r="A429" s="88">
        <f t="shared" si="175"/>
        <v>45502</v>
      </c>
      <c r="B429" s="89">
        <f t="shared" ca="1" si="156"/>
        <v>896.36085632000004</v>
      </c>
      <c r="C429" s="14">
        <f t="shared" si="157"/>
        <v>887.47815316000003</v>
      </c>
      <c r="D429" s="62">
        <f t="shared" si="173"/>
        <v>45497</v>
      </c>
      <c r="E429" s="60">
        <f ca="1">IF(D429&lt;$B$1,VLOOKUP(D429,[1]DI!$A$4:$B$15000,2,FALSE),0)</f>
        <v>0.104</v>
      </c>
      <c r="F429" s="14">
        <f t="shared" ca="1" si="158"/>
        <v>1.0003926999999999</v>
      </c>
      <c r="G429" s="91">
        <f t="shared" ca="1" si="159"/>
        <v>1.2138547069173</v>
      </c>
      <c r="H429" s="91">
        <f t="shared" ca="1" si="160"/>
        <v>1.20436028952901</v>
      </c>
      <c r="I429" s="14">
        <f t="shared" ca="1" si="161"/>
        <v>1.0078833700000001</v>
      </c>
      <c r="J429" s="13">
        <f t="shared" si="174"/>
        <v>2.69E-2</v>
      </c>
      <c r="K429" s="29">
        <f t="shared" si="162"/>
        <v>45474</v>
      </c>
      <c r="L429" s="2">
        <f t="shared" si="163"/>
        <v>20</v>
      </c>
      <c r="M429" s="17">
        <f t="shared" si="164"/>
        <v>20</v>
      </c>
      <c r="N429" s="12">
        <f t="shared" si="165"/>
        <v>1.002108931</v>
      </c>
      <c r="O429" s="12">
        <f t="shared" ca="1" si="166"/>
        <v>1.010008926</v>
      </c>
      <c r="P429" s="17">
        <f t="shared" si="167"/>
        <v>0</v>
      </c>
      <c r="Q429" s="14">
        <f t="shared" ca="1" si="168"/>
        <v>8.8827031600000002</v>
      </c>
      <c r="R429" s="20">
        <f t="shared" si="172"/>
        <v>0</v>
      </c>
      <c r="S429" s="14">
        <f t="shared" si="169"/>
        <v>0</v>
      </c>
      <c r="T429" s="4" t="str">
        <f t="shared" si="170"/>
        <v>A+J=</v>
      </c>
      <c r="U429" s="29">
        <f t="shared" si="171"/>
        <v>45503</v>
      </c>
      <c r="V429" s="3"/>
      <c r="W429" s="3"/>
      <c r="X429" s="106">
        <f>[2]Plan1!$A499</f>
        <v>51502</v>
      </c>
      <c r="Y429" s="107" t="str">
        <f>[2]Plan1!$C499</f>
        <v>Confraternização Universal</v>
      </c>
      <c r="Z429" s="94"/>
      <c r="AA429" s="1"/>
      <c r="AB429" s="3"/>
      <c r="AC429" s="3"/>
      <c r="AD429" s="3"/>
      <c r="AE429" s="3"/>
      <c r="AF429" s="3"/>
      <c r="AG429" s="11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</row>
    <row r="430" spans="1:154" x14ac:dyDescent="0.15">
      <c r="A430" s="88">
        <f t="shared" si="175"/>
        <v>45503</v>
      </c>
      <c r="B430" s="89">
        <f t="shared" ca="1" si="156"/>
        <v>896.80732261000003</v>
      </c>
      <c r="C430" s="14">
        <f t="shared" si="157"/>
        <v>887.47815316000003</v>
      </c>
      <c r="D430" s="62">
        <f t="shared" si="173"/>
        <v>45498</v>
      </c>
      <c r="E430" s="60">
        <f ca="1">IF(D430&lt;$B$1,VLOOKUP(D430,[1]DI!$A$4:$B$15000,2,FALSE),0)</f>
        <v>0.104</v>
      </c>
      <c r="F430" s="14">
        <f t="shared" ca="1" si="158"/>
        <v>1.0003926999999999</v>
      </c>
      <c r="G430" s="91">
        <f t="shared" ca="1" si="159"/>
        <v>1.21433138766071</v>
      </c>
      <c r="H430" s="91">
        <f t="shared" ca="1" si="160"/>
        <v>1.20436028952901</v>
      </c>
      <c r="I430" s="14">
        <f t="shared" ca="1" si="161"/>
        <v>1.00827917</v>
      </c>
      <c r="J430" s="13">
        <f t="shared" si="174"/>
        <v>2.69E-2</v>
      </c>
      <c r="K430" s="29">
        <f t="shared" si="162"/>
        <v>45474</v>
      </c>
      <c r="L430" s="2">
        <f t="shared" si="163"/>
        <v>21</v>
      </c>
      <c r="M430" s="17">
        <f t="shared" si="164"/>
        <v>21</v>
      </c>
      <c r="N430" s="12">
        <f t="shared" si="165"/>
        <v>1.002214495</v>
      </c>
      <c r="O430" s="12">
        <f t="shared" ca="1" si="166"/>
        <v>1.010511999</v>
      </c>
      <c r="P430" s="17">
        <f t="shared" si="167"/>
        <v>20</v>
      </c>
      <c r="Q430" s="14">
        <f t="shared" ca="1" si="168"/>
        <v>9.3291694500000002</v>
      </c>
      <c r="R430" s="20">
        <f t="shared" si="172"/>
        <v>1.8051999999999999E-2</v>
      </c>
      <c r="S430" s="14">
        <f t="shared" si="169"/>
        <v>16.020755619999999</v>
      </c>
      <c r="T430" s="4" t="str">
        <f t="shared" si="170"/>
        <v>A+J=</v>
      </c>
      <c r="U430" s="29">
        <f t="shared" si="171"/>
        <v>45503</v>
      </c>
      <c r="V430" s="3"/>
      <c r="W430" s="3"/>
      <c r="X430" s="106">
        <f>[2]Plan1!$A500</f>
        <v>51564</v>
      </c>
      <c r="Y430" s="107" t="str">
        <f>[2]Plan1!$C500</f>
        <v>Carnaval</v>
      </c>
      <c r="Z430" s="94"/>
      <c r="AA430" s="1"/>
      <c r="AB430" s="3"/>
      <c r="AC430" s="3"/>
      <c r="AD430" s="3"/>
      <c r="AE430" s="3"/>
      <c r="AF430" s="3"/>
      <c r="AG430" s="11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</row>
    <row r="431" spans="1:154" x14ac:dyDescent="0.15">
      <c r="A431" s="88">
        <f t="shared" si="175"/>
        <v>45504</v>
      </c>
      <c r="B431" s="89">
        <f t="shared" ca="1" si="156"/>
        <v>871.89145478</v>
      </c>
      <c r="C431" s="14">
        <f t="shared" si="157"/>
        <v>871.45739753999999</v>
      </c>
      <c r="D431" s="62">
        <f t="shared" si="173"/>
        <v>45499</v>
      </c>
      <c r="E431" s="60">
        <f ca="1">IF(D431&lt;$B$1,VLOOKUP(D431,[1]DI!$A$4:$B$15000,2,FALSE),0)</f>
        <v>0.104</v>
      </c>
      <c r="F431" s="14">
        <f t="shared" ca="1" si="158"/>
        <v>1.0003926999999999</v>
      </c>
      <c r="G431" s="91">
        <f t="shared" ca="1" si="159"/>
        <v>1.21480825559664</v>
      </c>
      <c r="H431" s="91">
        <f t="shared" ca="1" si="160"/>
        <v>1.21433138766071</v>
      </c>
      <c r="I431" s="14">
        <f t="shared" ca="1" si="161"/>
        <v>1.0003926999999999</v>
      </c>
      <c r="J431" s="13">
        <f t="shared" si="174"/>
        <v>2.69E-2</v>
      </c>
      <c r="K431" s="29">
        <f t="shared" si="162"/>
        <v>45503</v>
      </c>
      <c r="L431" s="2">
        <f t="shared" si="163"/>
        <v>1</v>
      </c>
      <c r="M431" s="17">
        <f t="shared" si="164"/>
        <v>1</v>
      </c>
      <c r="N431" s="12">
        <f t="shared" si="165"/>
        <v>1.000105341</v>
      </c>
      <c r="O431" s="12">
        <f t="shared" ca="1" si="166"/>
        <v>1.000498082</v>
      </c>
      <c r="P431" s="17">
        <f t="shared" si="167"/>
        <v>0</v>
      </c>
      <c r="Q431" s="14">
        <f t="shared" ca="1" si="168"/>
        <v>0.43405724000000001</v>
      </c>
      <c r="R431" s="20">
        <f t="shared" si="172"/>
        <v>0</v>
      </c>
      <c r="S431" s="14">
        <f t="shared" si="169"/>
        <v>0</v>
      </c>
      <c r="T431" s="4" t="str">
        <f t="shared" si="170"/>
        <v>A+J=</v>
      </c>
      <c r="U431" s="29">
        <f t="shared" si="171"/>
        <v>45534</v>
      </c>
      <c r="V431" s="3"/>
      <c r="W431" s="3"/>
      <c r="X431" s="106">
        <f>[2]Plan1!$A501</f>
        <v>51565</v>
      </c>
      <c r="Y431" s="107" t="str">
        <f>[2]Plan1!$C501</f>
        <v>Carnaval</v>
      </c>
      <c r="Z431" s="94"/>
      <c r="AA431" s="1"/>
      <c r="AB431" s="3"/>
      <c r="AC431" s="3"/>
      <c r="AD431" s="3"/>
      <c r="AE431" s="3"/>
      <c r="AF431" s="3"/>
      <c r="AG431" s="11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</row>
    <row r="432" spans="1:154" x14ac:dyDescent="0.15">
      <c r="A432" s="88">
        <f t="shared" si="175"/>
        <v>45505</v>
      </c>
      <c r="B432" s="89">
        <f t="shared" ca="1" si="156"/>
        <v>872.32572553</v>
      </c>
      <c r="C432" s="14">
        <f t="shared" si="157"/>
        <v>871.45739753999999</v>
      </c>
      <c r="D432" s="62">
        <f t="shared" si="173"/>
        <v>45502</v>
      </c>
      <c r="E432" s="60">
        <f ca="1">IF(D432&lt;$B$1,VLOOKUP(D432,[1]DI!$A$4:$B$15000,2,FALSE),0)</f>
        <v>0.104</v>
      </c>
      <c r="F432" s="14">
        <f t="shared" ca="1" si="158"/>
        <v>1.0003926999999999</v>
      </c>
      <c r="G432" s="91">
        <f t="shared" ca="1" si="159"/>
        <v>1.2152853107986099</v>
      </c>
      <c r="H432" s="91">
        <f t="shared" ca="1" si="160"/>
        <v>1.21433138766071</v>
      </c>
      <c r="I432" s="14">
        <f t="shared" ca="1" si="161"/>
        <v>1.00078555</v>
      </c>
      <c r="J432" s="13">
        <f t="shared" si="174"/>
        <v>2.69E-2</v>
      </c>
      <c r="K432" s="29">
        <f t="shared" si="162"/>
        <v>45503</v>
      </c>
      <c r="L432" s="2">
        <f t="shared" si="163"/>
        <v>2</v>
      </c>
      <c r="M432" s="17">
        <f t="shared" si="164"/>
        <v>2</v>
      </c>
      <c r="N432" s="12">
        <f t="shared" si="165"/>
        <v>1.0002106930000001</v>
      </c>
      <c r="O432" s="12">
        <f t="shared" ca="1" si="166"/>
        <v>1.0009964090000001</v>
      </c>
      <c r="P432" s="17">
        <f t="shared" si="167"/>
        <v>0</v>
      </c>
      <c r="Q432" s="14">
        <f t="shared" ca="1" si="168"/>
        <v>0.86832799000000005</v>
      </c>
      <c r="R432" s="20">
        <f t="shared" si="172"/>
        <v>0</v>
      </c>
      <c r="S432" s="14">
        <f t="shared" si="169"/>
        <v>0</v>
      </c>
      <c r="T432" s="4" t="str">
        <f t="shared" si="170"/>
        <v>A+J=</v>
      </c>
      <c r="U432" s="29">
        <f t="shared" si="171"/>
        <v>45534</v>
      </c>
      <c r="V432" s="3"/>
      <c r="W432" s="3"/>
      <c r="X432" s="106">
        <f>[2]Plan1!$A502</f>
        <v>51610</v>
      </c>
      <c r="Y432" s="107" t="str">
        <f>[2]Plan1!$C502</f>
        <v>Paixão de Cristo</v>
      </c>
      <c r="Z432" s="94"/>
      <c r="AA432" s="1"/>
      <c r="AB432" s="3"/>
      <c r="AC432" s="3"/>
      <c r="AD432" s="3"/>
      <c r="AE432" s="3"/>
      <c r="AF432" s="3"/>
      <c r="AG432" s="11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</row>
    <row r="433" spans="1:154" x14ac:dyDescent="0.15">
      <c r="A433" s="88">
        <f t="shared" si="175"/>
        <v>45506</v>
      </c>
      <c r="B433" s="89">
        <f t="shared" ca="1" si="156"/>
        <v>872.76021675999993</v>
      </c>
      <c r="C433" s="14">
        <f t="shared" si="157"/>
        <v>871.45739753999999</v>
      </c>
      <c r="D433" s="62">
        <f t="shared" si="173"/>
        <v>45503</v>
      </c>
      <c r="E433" s="60">
        <f ca="1">IF(D433&lt;$B$1,VLOOKUP(D433,[1]DI!$A$4:$B$15000,2,FALSE),0)</f>
        <v>0.104</v>
      </c>
      <c r="F433" s="14">
        <f t="shared" ca="1" si="158"/>
        <v>1.0003926999999999</v>
      </c>
      <c r="G433" s="91">
        <f t="shared" ca="1" si="159"/>
        <v>1.2157625533401599</v>
      </c>
      <c r="H433" s="91">
        <f t="shared" ca="1" si="160"/>
        <v>1.21433138766071</v>
      </c>
      <c r="I433" s="14">
        <f t="shared" ca="1" si="161"/>
        <v>1.0011785600000001</v>
      </c>
      <c r="J433" s="13">
        <f t="shared" si="174"/>
        <v>2.69E-2</v>
      </c>
      <c r="K433" s="29">
        <f t="shared" si="162"/>
        <v>45503</v>
      </c>
      <c r="L433" s="2">
        <f t="shared" si="163"/>
        <v>3</v>
      </c>
      <c r="M433" s="17">
        <f t="shared" si="164"/>
        <v>3</v>
      </c>
      <c r="N433" s="12">
        <f t="shared" si="165"/>
        <v>1.000316057</v>
      </c>
      <c r="O433" s="12">
        <f t="shared" ca="1" si="166"/>
        <v>1.001494989</v>
      </c>
      <c r="P433" s="17">
        <f t="shared" si="167"/>
        <v>0</v>
      </c>
      <c r="Q433" s="14">
        <f t="shared" ca="1" si="168"/>
        <v>1.3028192199999999</v>
      </c>
      <c r="R433" s="20">
        <f t="shared" si="172"/>
        <v>0</v>
      </c>
      <c r="S433" s="14">
        <f t="shared" si="169"/>
        <v>0</v>
      </c>
      <c r="T433" s="4" t="str">
        <f t="shared" si="170"/>
        <v>A+J=</v>
      </c>
      <c r="U433" s="29">
        <f t="shared" si="171"/>
        <v>45534</v>
      </c>
      <c r="V433" s="3"/>
      <c r="W433" s="3"/>
      <c r="X433" s="106">
        <f>[2]Plan1!$A503</f>
        <v>51612</v>
      </c>
      <c r="Y433" s="107" t="str">
        <f>[2]Plan1!$C503</f>
        <v>Tiradentes</v>
      </c>
      <c r="Z433" s="94"/>
      <c r="AA433" s="1"/>
      <c r="AB433" s="3"/>
      <c r="AC433" s="3"/>
      <c r="AD433" s="3"/>
      <c r="AE433" s="3"/>
      <c r="AF433" s="3"/>
      <c r="AG433" s="11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</row>
    <row r="434" spans="1:154" x14ac:dyDescent="0.15">
      <c r="A434" s="88">
        <f t="shared" si="175"/>
        <v>45509</v>
      </c>
      <c r="B434" s="89">
        <f t="shared" ca="1" si="156"/>
        <v>873.19492934000004</v>
      </c>
      <c r="C434" s="14">
        <f t="shared" si="157"/>
        <v>871.45739753999999</v>
      </c>
      <c r="D434" s="62">
        <f t="shared" si="173"/>
        <v>45504</v>
      </c>
      <c r="E434" s="60">
        <f ca="1">IF(D434&lt;$B$1,VLOOKUP(D434,[1]DI!$A$4:$B$15000,2,FALSE),0)</f>
        <v>0.104</v>
      </c>
      <c r="F434" s="14">
        <f t="shared" ca="1" si="158"/>
        <v>1.0003926999999999</v>
      </c>
      <c r="G434" s="91">
        <f t="shared" ca="1" si="159"/>
        <v>1.21623998329486</v>
      </c>
      <c r="H434" s="91">
        <f t="shared" ca="1" si="160"/>
        <v>1.21433138766071</v>
      </c>
      <c r="I434" s="14">
        <f t="shared" ca="1" si="161"/>
        <v>1.00157173</v>
      </c>
      <c r="J434" s="13">
        <f t="shared" si="174"/>
        <v>2.69E-2</v>
      </c>
      <c r="K434" s="29">
        <f t="shared" si="162"/>
        <v>45503</v>
      </c>
      <c r="L434" s="2">
        <f t="shared" si="163"/>
        <v>4</v>
      </c>
      <c r="M434" s="17">
        <f t="shared" si="164"/>
        <v>4</v>
      </c>
      <c r="N434" s="12">
        <f t="shared" si="165"/>
        <v>1.0004214309999999</v>
      </c>
      <c r="O434" s="12">
        <f t="shared" ca="1" si="166"/>
        <v>1.0019938230000001</v>
      </c>
      <c r="P434" s="17">
        <f t="shared" si="167"/>
        <v>0</v>
      </c>
      <c r="Q434" s="14">
        <f t="shared" ca="1" si="168"/>
        <v>1.7375318</v>
      </c>
      <c r="R434" s="20">
        <f t="shared" si="172"/>
        <v>0</v>
      </c>
      <c r="S434" s="14">
        <f t="shared" si="169"/>
        <v>0</v>
      </c>
      <c r="T434" s="4" t="str">
        <f t="shared" si="170"/>
        <v>A+J=</v>
      </c>
      <c r="U434" s="29">
        <f t="shared" si="171"/>
        <v>45534</v>
      </c>
      <c r="V434" s="3"/>
      <c r="W434" s="3"/>
      <c r="X434" s="106">
        <f>[2]Plan1!$A504</f>
        <v>51622</v>
      </c>
      <c r="Y434" s="107" t="str">
        <f>[2]Plan1!$C504</f>
        <v>Dia do Trabalho</v>
      </c>
      <c r="Z434" s="94"/>
      <c r="AA434" s="1"/>
      <c r="AB434" s="3"/>
      <c r="AC434" s="3"/>
      <c r="AD434" s="3"/>
      <c r="AE434" s="3"/>
      <c r="AF434" s="3"/>
      <c r="AG434" s="11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</row>
    <row r="435" spans="1:154" x14ac:dyDescent="0.15">
      <c r="A435" s="88">
        <f t="shared" si="175"/>
        <v>45510</v>
      </c>
      <c r="B435" s="89">
        <f t="shared" ca="1" si="156"/>
        <v>873.62984584000003</v>
      </c>
      <c r="C435" s="14">
        <f t="shared" si="157"/>
        <v>871.45739753999999</v>
      </c>
      <c r="D435" s="62">
        <f t="shared" si="173"/>
        <v>45505</v>
      </c>
      <c r="E435" s="60">
        <f ca="1">IF(D435&lt;$B$1,VLOOKUP(D435,[1]DI!$A$4:$B$15000,2,FALSE),0)</f>
        <v>0.104</v>
      </c>
      <c r="F435" s="14">
        <f t="shared" ca="1" si="158"/>
        <v>1.0003926999999999</v>
      </c>
      <c r="G435" s="91">
        <f t="shared" ca="1" si="159"/>
        <v>1.2167176007363001</v>
      </c>
      <c r="H435" s="91">
        <f t="shared" ca="1" si="160"/>
        <v>1.21433138766071</v>
      </c>
      <c r="I435" s="14">
        <f t="shared" ca="1" si="161"/>
        <v>1.00196504</v>
      </c>
      <c r="J435" s="13">
        <f t="shared" si="174"/>
        <v>2.69E-2</v>
      </c>
      <c r="K435" s="29">
        <f t="shared" si="162"/>
        <v>45503</v>
      </c>
      <c r="L435" s="2">
        <f t="shared" si="163"/>
        <v>5</v>
      </c>
      <c r="M435" s="17">
        <f t="shared" si="164"/>
        <v>5</v>
      </c>
      <c r="N435" s="12">
        <f t="shared" si="165"/>
        <v>1.000526816</v>
      </c>
      <c r="O435" s="12">
        <f t="shared" ca="1" si="166"/>
        <v>1.0024928909999999</v>
      </c>
      <c r="P435" s="17">
        <f t="shared" si="167"/>
        <v>0</v>
      </c>
      <c r="Q435" s="14">
        <f t="shared" ca="1" si="168"/>
        <v>2.1724483000000001</v>
      </c>
      <c r="R435" s="20">
        <f t="shared" si="172"/>
        <v>0</v>
      </c>
      <c r="S435" s="14">
        <f t="shared" si="169"/>
        <v>0</v>
      </c>
      <c r="T435" s="4" t="str">
        <f t="shared" si="170"/>
        <v>A+J=</v>
      </c>
      <c r="U435" s="29">
        <f t="shared" si="171"/>
        <v>45534</v>
      </c>
      <c r="V435" s="3"/>
      <c r="W435" s="3"/>
      <c r="X435" s="106">
        <f>[2]Plan1!$A505</f>
        <v>51672</v>
      </c>
      <c r="Y435" s="107" t="str">
        <f>[2]Plan1!$C505</f>
        <v>Corpus Christi</v>
      </c>
      <c r="Z435" s="94"/>
      <c r="AA435" s="1"/>
      <c r="AB435" s="3"/>
      <c r="AC435" s="3"/>
      <c r="AD435" s="3"/>
      <c r="AE435" s="3"/>
      <c r="AF435" s="3"/>
      <c r="AG435" s="11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</row>
    <row r="436" spans="1:154" x14ac:dyDescent="0.15">
      <c r="A436" s="88">
        <f t="shared" si="175"/>
        <v>45511</v>
      </c>
      <c r="B436" s="89">
        <f t="shared" ca="1" si="156"/>
        <v>874.06498455999997</v>
      </c>
      <c r="C436" s="14">
        <f t="shared" si="157"/>
        <v>871.45739753999999</v>
      </c>
      <c r="D436" s="62">
        <f t="shared" si="173"/>
        <v>45506</v>
      </c>
      <c r="E436" s="60">
        <f ca="1">IF(D436&lt;$B$1,VLOOKUP(D436,[1]DI!$A$4:$B$15000,2,FALSE),0)</f>
        <v>0.104</v>
      </c>
      <c r="F436" s="14">
        <f t="shared" ca="1" si="158"/>
        <v>1.0003926999999999</v>
      </c>
      <c r="G436" s="91">
        <f t="shared" ca="1" si="159"/>
        <v>1.21719540573811</v>
      </c>
      <c r="H436" s="91">
        <f t="shared" ca="1" si="160"/>
        <v>1.21433138766071</v>
      </c>
      <c r="I436" s="14">
        <f t="shared" ca="1" si="161"/>
        <v>1.0023585100000001</v>
      </c>
      <c r="J436" s="13">
        <f t="shared" si="174"/>
        <v>2.69E-2</v>
      </c>
      <c r="K436" s="29">
        <f t="shared" si="162"/>
        <v>45503</v>
      </c>
      <c r="L436" s="2">
        <f t="shared" si="163"/>
        <v>6</v>
      </c>
      <c r="M436" s="17">
        <f t="shared" si="164"/>
        <v>6</v>
      </c>
      <c r="N436" s="12">
        <f t="shared" si="165"/>
        <v>1.000632213</v>
      </c>
      <c r="O436" s="12">
        <f t="shared" ca="1" si="166"/>
        <v>1.002992214</v>
      </c>
      <c r="P436" s="17">
        <f t="shared" si="167"/>
        <v>0</v>
      </c>
      <c r="Q436" s="14">
        <f t="shared" ca="1" si="168"/>
        <v>2.60758702</v>
      </c>
      <c r="R436" s="20">
        <f t="shared" si="172"/>
        <v>0</v>
      </c>
      <c r="S436" s="14">
        <f t="shared" si="169"/>
        <v>0</v>
      </c>
      <c r="T436" s="4" t="str">
        <f t="shared" si="170"/>
        <v>A+J=</v>
      </c>
      <c r="U436" s="29">
        <f t="shared" si="171"/>
        <v>45534</v>
      </c>
      <c r="V436" s="3"/>
      <c r="W436" s="3"/>
      <c r="X436" s="106">
        <f>[2]Plan1!$A506</f>
        <v>51751</v>
      </c>
      <c r="Y436" s="107" t="str">
        <f>[2]Plan1!$C506</f>
        <v>Independência do Brasil</v>
      </c>
      <c r="Z436" s="94"/>
      <c r="AA436" s="1"/>
      <c r="AB436" s="3"/>
      <c r="AC436" s="3"/>
      <c r="AD436" s="3"/>
      <c r="AE436" s="3"/>
      <c r="AF436" s="3"/>
      <c r="AG436" s="11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</row>
    <row r="437" spans="1:154" x14ac:dyDescent="0.15">
      <c r="A437" s="88">
        <f t="shared" si="175"/>
        <v>45512</v>
      </c>
      <c r="B437" s="89">
        <f t="shared" ca="1" si="156"/>
        <v>874.50034462999997</v>
      </c>
      <c r="C437" s="14">
        <f t="shared" si="157"/>
        <v>871.45739753999999</v>
      </c>
      <c r="D437" s="62">
        <f t="shared" si="173"/>
        <v>45509</v>
      </c>
      <c r="E437" s="60">
        <f ca="1">IF(D437&lt;$B$1,VLOOKUP(D437,[1]DI!$A$4:$B$15000,2,FALSE),0)</f>
        <v>0.104</v>
      </c>
      <c r="F437" s="14">
        <f t="shared" ca="1" si="158"/>
        <v>1.0003926999999999</v>
      </c>
      <c r="G437" s="91">
        <f t="shared" ca="1" si="159"/>
        <v>1.2176733983739401</v>
      </c>
      <c r="H437" s="91">
        <f t="shared" ca="1" si="160"/>
        <v>1.21433138766071</v>
      </c>
      <c r="I437" s="14">
        <f t="shared" ca="1" si="161"/>
        <v>1.0027521399999999</v>
      </c>
      <c r="J437" s="13">
        <f t="shared" si="174"/>
        <v>2.69E-2</v>
      </c>
      <c r="K437" s="29">
        <f t="shared" si="162"/>
        <v>45503</v>
      </c>
      <c r="L437" s="2">
        <f t="shared" si="163"/>
        <v>7</v>
      </c>
      <c r="M437" s="17">
        <f t="shared" si="164"/>
        <v>7</v>
      </c>
      <c r="N437" s="12">
        <f t="shared" si="165"/>
        <v>1.0007376210000001</v>
      </c>
      <c r="O437" s="12">
        <f t="shared" ca="1" si="166"/>
        <v>1.0034917910000001</v>
      </c>
      <c r="P437" s="17">
        <f t="shared" si="167"/>
        <v>0</v>
      </c>
      <c r="Q437" s="14">
        <f t="shared" ca="1" si="168"/>
        <v>3.0429470900000002</v>
      </c>
      <c r="R437" s="20">
        <f t="shared" si="172"/>
        <v>0</v>
      </c>
      <c r="S437" s="14">
        <f t="shared" si="169"/>
        <v>0</v>
      </c>
      <c r="T437" s="4" t="str">
        <f t="shared" si="170"/>
        <v>A+J=</v>
      </c>
      <c r="U437" s="29">
        <f t="shared" si="171"/>
        <v>45534</v>
      </c>
      <c r="V437" s="3"/>
      <c r="W437" s="3"/>
      <c r="X437" s="106">
        <f>[2]Plan1!$A507</f>
        <v>51786</v>
      </c>
      <c r="Y437" s="107" t="str">
        <f>[2]Plan1!$C507</f>
        <v>Nossa Sr.a Aparecida - Padroeira do Brasil</v>
      </c>
      <c r="Z437" s="94"/>
      <c r="AA437" s="1"/>
      <c r="AB437" s="3"/>
      <c r="AC437" s="3"/>
      <c r="AD437" s="3"/>
      <c r="AE437" s="3"/>
      <c r="AF437" s="3"/>
      <c r="AG437" s="11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</row>
    <row r="438" spans="1:154" x14ac:dyDescent="0.15">
      <c r="A438" s="88">
        <f t="shared" si="175"/>
        <v>45513</v>
      </c>
      <c r="B438" s="89">
        <f t="shared" ca="1" si="156"/>
        <v>874.93591646999994</v>
      </c>
      <c r="C438" s="14">
        <f t="shared" si="157"/>
        <v>871.45739753999999</v>
      </c>
      <c r="D438" s="62">
        <f t="shared" si="173"/>
        <v>45510</v>
      </c>
      <c r="E438" s="60">
        <f ca="1">IF(D438&lt;$B$1,VLOOKUP(D438,[1]DI!$A$4:$B$15000,2,FALSE),0)</f>
        <v>0.104</v>
      </c>
      <c r="F438" s="14">
        <f t="shared" ca="1" si="158"/>
        <v>1.0003926999999999</v>
      </c>
      <c r="G438" s="91">
        <f t="shared" ca="1" si="159"/>
        <v>1.2181515787174799</v>
      </c>
      <c r="H438" s="91">
        <f t="shared" ca="1" si="160"/>
        <v>1.21433138766071</v>
      </c>
      <c r="I438" s="14">
        <f t="shared" ca="1" si="161"/>
        <v>1.0031459199999999</v>
      </c>
      <c r="J438" s="13">
        <f t="shared" si="174"/>
        <v>2.69E-2</v>
      </c>
      <c r="K438" s="29">
        <f t="shared" si="162"/>
        <v>45503</v>
      </c>
      <c r="L438" s="2">
        <f t="shared" si="163"/>
        <v>8</v>
      </c>
      <c r="M438" s="17">
        <f t="shared" si="164"/>
        <v>8</v>
      </c>
      <c r="N438" s="12">
        <f t="shared" si="165"/>
        <v>1.000843039</v>
      </c>
      <c r="O438" s="12">
        <f t="shared" ca="1" si="166"/>
        <v>1.003991611</v>
      </c>
      <c r="P438" s="17">
        <f t="shared" si="167"/>
        <v>0</v>
      </c>
      <c r="Q438" s="14">
        <f t="shared" ca="1" si="168"/>
        <v>3.4785189299999999</v>
      </c>
      <c r="R438" s="20">
        <f t="shared" si="172"/>
        <v>0</v>
      </c>
      <c r="S438" s="14">
        <f t="shared" si="169"/>
        <v>0</v>
      </c>
      <c r="T438" s="4" t="str">
        <f t="shared" si="170"/>
        <v>A+J=</v>
      </c>
      <c r="U438" s="29">
        <f t="shared" si="171"/>
        <v>45534</v>
      </c>
      <c r="V438" s="3"/>
      <c r="W438" s="3"/>
      <c r="X438" s="106">
        <f>[2]Plan1!$A508</f>
        <v>51807</v>
      </c>
      <c r="Y438" s="107" t="str">
        <f>[2]Plan1!$C508</f>
        <v>Finados</v>
      </c>
      <c r="Z438" s="94"/>
      <c r="AA438" s="1"/>
      <c r="AB438" s="3"/>
      <c r="AC438" s="3"/>
      <c r="AD438" s="3"/>
      <c r="AE438" s="3"/>
      <c r="AF438" s="3"/>
      <c r="AG438" s="11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</row>
    <row r="439" spans="1:154" x14ac:dyDescent="0.15">
      <c r="A439" s="88">
        <f t="shared" si="175"/>
        <v>45516</v>
      </c>
      <c r="B439" s="89">
        <f t="shared" ca="1" si="156"/>
        <v>875.37171052999997</v>
      </c>
      <c r="C439" s="14">
        <f t="shared" si="157"/>
        <v>871.45739753999999</v>
      </c>
      <c r="D439" s="62">
        <f t="shared" si="173"/>
        <v>45511</v>
      </c>
      <c r="E439" s="60">
        <f ca="1">IF(D439&lt;$B$1,VLOOKUP(D439,[1]DI!$A$4:$B$15000,2,FALSE),0)</f>
        <v>0.104</v>
      </c>
      <c r="F439" s="14">
        <f t="shared" ca="1" si="158"/>
        <v>1.0003926999999999</v>
      </c>
      <c r="G439" s="91">
        <f t="shared" ca="1" si="159"/>
        <v>1.21862994684244</v>
      </c>
      <c r="H439" s="91">
        <f t="shared" ca="1" si="160"/>
        <v>1.21433138766071</v>
      </c>
      <c r="I439" s="14">
        <f t="shared" ca="1" si="161"/>
        <v>1.0035398600000001</v>
      </c>
      <c r="J439" s="13">
        <f t="shared" si="174"/>
        <v>2.69E-2</v>
      </c>
      <c r="K439" s="29">
        <f t="shared" si="162"/>
        <v>45503</v>
      </c>
      <c r="L439" s="2">
        <f t="shared" si="163"/>
        <v>9</v>
      </c>
      <c r="M439" s="17">
        <f t="shared" si="164"/>
        <v>9</v>
      </c>
      <c r="N439" s="12">
        <f t="shared" si="165"/>
        <v>1.0009484689999999</v>
      </c>
      <c r="O439" s="12">
        <f t="shared" ca="1" si="166"/>
        <v>1.0044916859999999</v>
      </c>
      <c r="P439" s="17">
        <f t="shared" si="167"/>
        <v>0</v>
      </c>
      <c r="Q439" s="14">
        <f t="shared" ca="1" si="168"/>
        <v>3.91431299</v>
      </c>
      <c r="R439" s="20">
        <f t="shared" si="172"/>
        <v>0</v>
      </c>
      <c r="S439" s="14">
        <f t="shared" si="169"/>
        <v>0</v>
      </c>
      <c r="T439" s="4" t="str">
        <f t="shared" si="170"/>
        <v>A+J=</v>
      </c>
      <c r="U439" s="29">
        <f t="shared" si="171"/>
        <v>45534</v>
      </c>
      <c r="V439" s="3"/>
      <c r="W439" s="3"/>
      <c r="X439" s="106">
        <f>[2]Plan1!$A509</f>
        <v>51820</v>
      </c>
      <c r="Y439" s="107" t="str">
        <f>[2]Plan1!$C509</f>
        <v>Proclamação da República</v>
      </c>
      <c r="Z439" s="94"/>
      <c r="AA439" s="1"/>
      <c r="AB439" s="3"/>
      <c r="AC439" s="3"/>
      <c r="AD439" s="3"/>
      <c r="AE439" s="3"/>
      <c r="AF439" s="3"/>
      <c r="AG439" s="11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</row>
    <row r="440" spans="1:154" x14ac:dyDescent="0.15">
      <c r="A440" s="88">
        <f t="shared" si="175"/>
        <v>45517</v>
      </c>
      <c r="B440" s="89">
        <f t="shared" ca="1" si="156"/>
        <v>875.80771808999998</v>
      </c>
      <c r="C440" s="14">
        <f t="shared" si="157"/>
        <v>871.45739753999999</v>
      </c>
      <c r="D440" s="62">
        <f t="shared" si="173"/>
        <v>45512</v>
      </c>
      <c r="E440" s="60">
        <f ca="1">IF(D440&lt;$B$1,VLOOKUP(D440,[1]DI!$A$4:$B$15000,2,FALSE),0)</f>
        <v>0.104</v>
      </c>
      <c r="F440" s="14">
        <f t="shared" ca="1" si="158"/>
        <v>1.0003926999999999</v>
      </c>
      <c r="G440" s="91">
        <f t="shared" ca="1" si="159"/>
        <v>1.2191085028225599</v>
      </c>
      <c r="H440" s="91">
        <f t="shared" ca="1" si="160"/>
        <v>1.21433138766071</v>
      </c>
      <c r="I440" s="14">
        <f t="shared" ca="1" si="161"/>
        <v>1.00393395</v>
      </c>
      <c r="J440" s="13">
        <f t="shared" si="174"/>
        <v>2.69E-2</v>
      </c>
      <c r="K440" s="29">
        <f t="shared" si="162"/>
        <v>45503</v>
      </c>
      <c r="L440" s="2">
        <f t="shared" si="163"/>
        <v>10</v>
      </c>
      <c r="M440" s="17">
        <f t="shared" si="164"/>
        <v>10</v>
      </c>
      <c r="N440" s="12">
        <f t="shared" si="165"/>
        <v>1.00105391</v>
      </c>
      <c r="O440" s="12">
        <f t="shared" ca="1" si="166"/>
        <v>1.0049920059999999</v>
      </c>
      <c r="P440" s="17">
        <f t="shared" si="167"/>
        <v>0</v>
      </c>
      <c r="Q440" s="14">
        <f t="shared" ca="1" si="168"/>
        <v>4.3503205500000002</v>
      </c>
      <c r="R440" s="20">
        <f t="shared" si="172"/>
        <v>0</v>
      </c>
      <c r="S440" s="14">
        <f t="shared" si="169"/>
        <v>0</v>
      </c>
      <c r="T440" s="4" t="str">
        <f t="shared" si="170"/>
        <v>A+J=</v>
      </c>
      <c r="U440" s="29">
        <f t="shared" si="171"/>
        <v>45534</v>
      </c>
      <c r="V440" s="3"/>
      <c r="W440" s="3"/>
      <c r="X440" s="106">
        <f>[2]Plan1!$A510</f>
        <v>51825</v>
      </c>
      <c r="Y440" s="107" t="str">
        <f>[2]Plan1!$C510</f>
        <v>Dia Nacional de Zumbi e da Consciência Negra</v>
      </c>
      <c r="Z440" s="94"/>
      <c r="AA440" s="1"/>
      <c r="AB440" s="3"/>
      <c r="AC440" s="3"/>
      <c r="AD440" s="3"/>
      <c r="AE440" s="3"/>
      <c r="AF440" s="3"/>
      <c r="AG440" s="11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</row>
    <row r="441" spans="1:154" x14ac:dyDescent="0.15">
      <c r="A441" s="88">
        <f t="shared" si="175"/>
        <v>45518</v>
      </c>
      <c r="B441" s="89">
        <f t="shared" ca="1" si="156"/>
        <v>876.24393828999996</v>
      </c>
      <c r="C441" s="14">
        <f t="shared" si="157"/>
        <v>871.45739753999999</v>
      </c>
      <c r="D441" s="62">
        <f t="shared" si="173"/>
        <v>45513</v>
      </c>
      <c r="E441" s="60">
        <f ca="1">IF(D441&lt;$B$1,VLOOKUP(D441,[1]DI!$A$4:$B$15000,2,FALSE),0)</f>
        <v>0.104</v>
      </c>
      <c r="F441" s="14">
        <f t="shared" ca="1" si="158"/>
        <v>1.0003926999999999</v>
      </c>
      <c r="G441" s="91">
        <f t="shared" ca="1" si="159"/>
        <v>1.21958724673162</v>
      </c>
      <c r="H441" s="91">
        <f t="shared" ca="1" si="160"/>
        <v>1.21433138766071</v>
      </c>
      <c r="I441" s="14">
        <f t="shared" ca="1" si="161"/>
        <v>1.0043281900000001</v>
      </c>
      <c r="J441" s="13">
        <f t="shared" si="174"/>
        <v>2.69E-2</v>
      </c>
      <c r="K441" s="29">
        <f t="shared" si="162"/>
        <v>45503</v>
      </c>
      <c r="L441" s="2">
        <f t="shared" si="163"/>
        <v>11</v>
      </c>
      <c r="M441" s="17">
        <f t="shared" si="164"/>
        <v>11</v>
      </c>
      <c r="N441" s="12">
        <f t="shared" si="165"/>
        <v>1.0011593620000001</v>
      </c>
      <c r="O441" s="12">
        <f t="shared" ca="1" si="166"/>
        <v>1.0054925699999999</v>
      </c>
      <c r="P441" s="17">
        <f t="shared" si="167"/>
        <v>0</v>
      </c>
      <c r="Q441" s="14">
        <f t="shared" ca="1" si="168"/>
        <v>4.7865407500000003</v>
      </c>
      <c r="R441" s="20">
        <f t="shared" si="172"/>
        <v>0</v>
      </c>
      <c r="S441" s="14">
        <f t="shared" si="169"/>
        <v>0</v>
      </c>
      <c r="T441" s="4" t="str">
        <f t="shared" si="170"/>
        <v>A+J=</v>
      </c>
      <c r="U441" s="29">
        <f t="shared" si="171"/>
        <v>45534</v>
      </c>
      <c r="V441" s="3"/>
      <c r="W441" s="3"/>
      <c r="X441" s="106">
        <f>[2]Plan1!$A511</f>
        <v>51860</v>
      </c>
      <c r="Y441" s="107" t="str">
        <f>[2]Plan1!$C511</f>
        <v>Natal</v>
      </c>
      <c r="Z441" s="94"/>
      <c r="AA441" s="1"/>
      <c r="AB441" s="3"/>
      <c r="AC441" s="3"/>
      <c r="AD441" s="3"/>
      <c r="AE441" s="3"/>
      <c r="AF441" s="3"/>
      <c r="AG441" s="11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</row>
    <row r="442" spans="1:154" x14ac:dyDescent="0.15">
      <c r="A442" s="88">
        <f t="shared" si="175"/>
        <v>45519</v>
      </c>
      <c r="B442" s="89">
        <f t="shared" ca="1" si="156"/>
        <v>876.68038072000002</v>
      </c>
      <c r="C442" s="14">
        <f t="shared" si="157"/>
        <v>871.45739753999999</v>
      </c>
      <c r="D442" s="62">
        <f t="shared" si="173"/>
        <v>45516</v>
      </c>
      <c r="E442" s="60">
        <f ca="1">IF(D442&lt;$B$1,VLOOKUP(D442,[1]DI!$A$4:$B$15000,2,FALSE),0)</f>
        <v>0.104</v>
      </c>
      <c r="F442" s="14">
        <f t="shared" ca="1" si="158"/>
        <v>1.0003926999999999</v>
      </c>
      <c r="G442" s="91">
        <f t="shared" ca="1" si="159"/>
        <v>1.2200661786434099</v>
      </c>
      <c r="H442" s="91">
        <f t="shared" ca="1" si="160"/>
        <v>1.21433138766071</v>
      </c>
      <c r="I442" s="14">
        <f t="shared" ca="1" si="161"/>
        <v>1.0047225900000001</v>
      </c>
      <c r="J442" s="13">
        <f t="shared" si="174"/>
        <v>2.69E-2</v>
      </c>
      <c r="K442" s="29">
        <f t="shared" si="162"/>
        <v>45503</v>
      </c>
      <c r="L442" s="2">
        <f t="shared" si="163"/>
        <v>12</v>
      </c>
      <c r="M442" s="17">
        <f t="shared" si="164"/>
        <v>12</v>
      </c>
      <c r="N442" s="12">
        <f t="shared" si="165"/>
        <v>1.0012648260000001</v>
      </c>
      <c r="O442" s="12">
        <f t="shared" ca="1" si="166"/>
        <v>1.0059933889999999</v>
      </c>
      <c r="P442" s="17">
        <f t="shared" si="167"/>
        <v>0</v>
      </c>
      <c r="Q442" s="14">
        <f t="shared" ca="1" si="168"/>
        <v>5.2229831799999999</v>
      </c>
      <c r="R442" s="20">
        <f t="shared" si="172"/>
        <v>0</v>
      </c>
      <c r="S442" s="14">
        <f t="shared" si="169"/>
        <v>0</v>
      </c>
      <c r="T442" s="4" t="str">
        <f t="shared" si="170"/>
        <v>A+J=</v>
      </c>
      <c r="U442" s="29">
        <f t="shared" si="171"/>
        <v>45534</v>
      </c>
      <c r="V442" s="3"/>
      <c r="W442" s="3"/>
      <c r="X442" s="106">
        <f>[2]Plan1!$A512</f>
        <v>51867</v>
      </c>
      <c r="Y442" s="107" t="str">
        <f>[2]Plan1!$C512</f>
        <v>Confraternização Universal</v>
      </c>
      <c r="Z442" s="94"/>
      <c r="AA442" s="1"/>
      <c r="AB442" s="3"/>
      <c r="AC442" s="3"/>
      <c r="AD442" s="3"/>
      <c r="AE442" s="3"/>
      <c r="AF442" s="3"/>
      <c r="AG442" s="11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</row>
    <row r="443" spans="1:154" x14ac:dyDescent="0.15">
      <c r="A443" s="88">
        <f t="shared" si="175"/>
        <v>45520</v>
      </c>
      <c r="B443" s="89">
        <f t="shared" ca="1" si="156"/>
        <v>877.11704449000001</v>
      </c>
      <c r="C443" s="14">
        <f t="shared" si="157"/>
        <v>871.45739753999999</v>
      </c>
      <c r="D443" s="62">
        <f t="shared" si="173"/>
        <v>45517</v>
      </c>
      <c r="E443" s="60">
        <f ca="1">IF(D443&lt;$B$1,VLOOKUP(D443,[1]DI!$A$4:$B$15000,2,FALSE),0)</f>
        <v>0.104</v>
      </c>
      <c r="F443" s="14">
        <f t="shared" ca="1" si="158"/>
        <v>1.0003926999999999</v>
      </c>
      <c r="G443" s="91">
        <f t="shared" ca="1" si="159"/>
        <v>1.22054529863176</v>
      </c>
      <c r="H443" s="91">
        <f t="shared" ca="1" si="160"/>
        <v>1.21433138766071</v>
      </c>
      <c r="I443" s="14">
        <f t="shared" ca="1" si="161"/>
        <v>1.00511715</v>
      </c>
      <c r="J443" s="13">
        <f t="shared" si="174"/>
        <v>2.69E-2</v>
      </c>
      <c r="K443" s="29">
        <f t="shared" si="162"/>
        <v>45503</v>
      </c>
      <c r="L443" s="2">
        <f t="shared" si="163"/>
        <v>13</v>
      </c>
      <c r="M443" s="17">
        <f t="shared" si="164"/>
        <v>13</v>
      </c>
      <c r="N443" s="12">
        <f t="shared" si="165"/>
        <v>1.0013703</v>
      </c>
      <c r="O443" s="12">
        <f t="shared" ca="1" si="166"/>
        <v>1.006494462</v>
      </c>
      <c r="P443" s="17">
        <f t="shared" si="167"/>
        <v>0</v>
      </c>
      <c r="Q443" s="14">
        <f t="shared" ca="1" si="168"/>
        <v>5.65964695</v>
      </c>
      <c r="R443" s="20">
        <f t="shared" si="172"/>
        <v>0</v>
      </c>
      <c r="S443" s="14">
        <f t="shared" si="169"/>
        <v>0</v>
      </c>
      <c r="T443" s="4" t="str">
        <f t="shared" si="170"/>
        <v>A+J=</v>
      </c>
      <c r="U443" s="29">
        <f t="shared" si="171"/>
        <v>45534</v>
      </c>
      <c r="V443" s="3"/>
      <c r="W443" s="3"/>
      <c r="X443" s="106">
        <f>[2]Plan1!$A513</f>
        <v>51914</v>
      </c>
      <c r="Y443" s="107" t="str">
        <f>[2]Plan1!$C513</f>
        <v>Carnaval</v>
      </c>
      <c r="Z443" s="94"/>
      <c r="AA443" s="1"/>
      <c r="AB443" s="3"/>
      <c r="AC443" s="3"/>
      <c r="AD443" s="3"/>
      <c r="AE443" s="3"/>
      <c r="AF443" s="3"/>
      <c r="AG443" s="11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</row>
    <row r="444" spans="1:154" x14ac:dyDescent="0.15">
      <c r="A444" s="88">
        <f t="shared" si="175"/>
        <v>45523</v>
      </c>
      <c r="B444" s="89">
        <f t="shared" ca="1" si="156"/>
        <v>877.55392089999998</v>
      </c>
      <c r="C444" s="14">
        <f t="shared" si="157"/>
        <v>871.45739753999999</v>
      </c>
      <c r="D444" s="62">
        <f t="shared" si="173"/>
        <v>45518</v>
      </c>
      <c r="E444" s="60">
        <f ca="1">IF(D444&lt;$B$1,VLOOKUP(D444,[1]DI!$A$4:$B$15000,2,FALSE),0)</f>
        <v>0.104</v>
      </c>
      <c r="F444" s="14">
        <f t="shared" ca="1" si="158"/>
        <v>1.0003926999999999</v>
      </c>
      <c r="G444" s="91">
        <f t="shared" ca="1" si="159"/>
        <v>1.2210246067705299</v>
      </c>
      <c r="H444" s="91">
        <f t="shared" ca="1" si="160"/>
        <v>1.21433138766071</v>
      </c>
      <c r="I444" s="14">
        <f t="shared" ca="1" si="161"/>
        <v>1.0055118599999999</v>
      </c>
      <c r="J444" s="13">
        <f t="shared" si="174"/>
        <v>2.69E-2</v>
      </c>
      <c r="K444" s="29">
        <f t="shared" si="162"/>
        <v>45503</v>
      </c>
      <c r="L444" s="2">
        <f t="shared" si="163"/>
        <v>14</v>
      </c>
      <c r="M444" s="17">
        <f t="shared" si="164"/>
        <v>14</v>
      </c>
      <c r="N444" s="12">
        <f t="shared" si="165"/>
        <v>1.001475785</v>
      </c>
      <c r="O444" s="12">
        <f t="shared" ca="1" si="166"/>
        <v>1.0069957789999999</v>
      </c>
      <c r="P444" s="17">
        <f t="shared" si="167"/>
        <v>0</v>
      </c>
      <c r="Q444" s="14">
        <f t="shared" ca="1" si="168"/>
        <v>6.0965233599999999</v>
      </c>
      <c r="R444" s="20">
        <f t="shared" si="172"/>
        <v>0</v>
      </c>
      <c r="S444" s="14">
        <f t="shared" si="169"/>
        <v>0</v>
      </c>
      <c r="T444" s="4" t="str">
        <f t="shared" si="170"/>
        <v>A+J=</v>
      </c>
      <c r="U444" s="29">
        <f t="shared" si="171"/>
        <v>45534</v>
      </c>
      <c r="V444" s="3"/>
      <c r="W444" s="3"/>
      <c r="X444" s="106">
        <f>[2]Plan1!$A514</f>
        <v>51915</v>
      </c>
      <c r="Y444" s="107" t="str">
        <f>[2]Plan1!$C514</f>
        <v>Carnaval</v>
      </c>
      <c r="Z444" s="94"/>
      <c r="AA444" s="1"/>
      <c r="AB444" s="3"/>
      <c r="AC444" s="3"/>
      <c r="AD444" s="3"/>
      <c r="AE444" s="3"/>
      <c r="AF444" s="3"/>
      <c r="AG444" s="11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</row>
    <row r="445" spans="1:154" x14ac:dyDescent="0.15">
      <c r="A445" s="88">
        <f t="shared" si="175"/>
        <v>45524</v>
      </c>
      <c r="B445" s="89">
        <f t="shared" ca="1" si="156"/>
        <v>877.99101168000004</v>
      </c>
      <c r="C445" s="14">
        <f t="shared" si="157"/>
        <v>871.45739753999999</v>
      </c>
      <c r="D445" s="62">
        <f t="shared" si="173"/>
        <v>45519</v>
      </c>
      <c r="E445" s="60">
        <f ca="1">IF(D445&lt;$B$1,VLOOKUP(D445,[1]DI!$A$4:$B$15000,2,FALSE),0)</f>
        <v>0.104</v>
      </c>
      <c r="F445" s="14">
        <f t="shared" ca="1" si="158"/>
        <v>1.0003926999999999</v>
      </c>
      <c r="G445" s="91">
        <f t="shared" ca="1" si="159"/>
        <v>1.22150410313361</v>
      </c>
      <c r="H445" s="91">
        <f t="shared" ca="1" si="160"/>
        <v>1.21433138766071</v>
      </c>
      <c r="I445" s="14">
        <f t="shared" ca="1" si="161"/>
        <v>1.00590672</v>
      </c>
      <c r="J445" s="13">
        <f t="shared" si="174"/>
        <v>2.69E-2</v>
      </c>
      <c r="K445" s="29">
        <f t="shared" si="162"/>
        <v>45503</v>
      </c>
      <c r="L445" s="2">
        <f t="shared" si="163"/>
        <v>15</v>
      </c>
      <c r="M445" s="17">
        <f t="shared" si="164"/>
        <v>15</v>
      </c>
      <c r="N445" s="12">
        <f t="shared" si="165"/>
        <v>1.0015812820000001</v>
      </c>
      <c r="O445" s="12">
        <f t="shared" ca="1" si="166"/>
        <v>1.007497342</v>
      </c>
      <c r="P445" s="17">
        <f t="shared" si="167"/>
        <v>0</v>
      </c>
      <c r="Q445" s="14">
        <f t="shared" ca="1" si="168"/>
        <v>6.5336141400000001</v>
      </c>
      <c r="R445" s="20">
        <f t="shared" si="172"/>
        <v>0</v>
      </c>
      <c r="S445" s="14">
        <f t="shared" si="169"/>
        <v>0</v>
      </c>
      <c r="T445" s="4" t="str">
        <f t="shared" si="170"/>
        <v>A+J=</v>
      </c>
      <c r="U445" s="29">
        <f t="shared" si="171"/>
        <v>45534</v>
      </c>
      <c r="V445" s="3"/>
      <c r="W445" s="3"/>
      <c r="X445" s="106">
        <f>[2]Plan1!$A515</f>
        <v>51960</v>
      </c>
      <c r="Y445" s="107" t="str">
        <f>[2]Plan1!$C515</f>
        <v>Paixão de Cristo</v>
      </c>
      <c r="Z445" s="94"/>
      <c r="AA445" s="1"/>
      <c r="AB445" s="3"/>
      <c r="AC445" s="3"/>
      <c r="AD445" s="3"/>
      <c r="AE445" s="3"/>
      <c r="AF445" s="3"/>
      <c r="AG445" s="11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</row>
    <row r="446" spans="1:154" x14ac:dyDescent="0.15">
      <c r="A446" s="88">
        <f t="shared" si="175"/>
        <v>45525</v>
      </c>
      <c r="B446" s="89">
        <f t="shared" ca="1" si="156"/>
        <v>878.42832468999995</v>
      </c>
      <c r="C446" s="14">
        <f t="shared" si="157"/>
        <v>871.45739753999999</v>
      </c>
      <c r="D446" s="62">
        <f t="shared" si="173"/>
        <v>45520</v>
      </c>
      <c r="E446" s="60">
        <f ca="1">IF(D446&lt;$B$1,VLOOKUP(D446,[1]DI!$A$4:$B$15000,2,FALSE),0)</f>
        <v>0.104</v>
      </c>
      <c r="F446" s="14">
        <f t="shared" ca="1" si="158"/>
        <v>1.0003926999999999</v>
      </c>
      <c r="G446" s="91">
        <f t="shared" ca="1" si="159"/>
        <v>1.22198378779491</v>
      </c>
      <c r="H446" s="91">
        <f t="shared" ca="1" si="160"/>
        <v>1.21433138766071</v>
      </c>
      <c r="I446" s="14">
        <f t="shared" ca="1" si="161"/>
        <v>1.0063017400000001</v>
      </c>
      <c r="J446" s="13">
        <f t="shared" si="174"/>
        <v>2.69E-2</v>
      </c>
      <c r="K446" s="29">
        <f t="shared" si="162"/>
        <v>45503</v>
      </c>
      <c r="L446" s="2">
        <f t="shared" si="163"/>
        <v>16</v>
      </c>
      <c r="M446" s="17">
        <f t="shared" si="164"/>
        <v>16</v>
      </c>
      <c r="N446" s="12">
        <f t="shared" si="165"/>
        <v>1.0016867899999999</v>
      </c>
      <c r="O446" s="12">
        <f t="shared" ca="1" si="166"/>
        <v>1.00799916</v>
      </c>
      <c r="P446" s="17">
        <f t="shared" si="167"/>
        <v>0</v>
      </c>
      <c r="Q446" s="14">
        <f t="shared" ca="1" si="168"/>
        <v>6.9709271499999996</v>
      </c>
      <c r="R446" s="20">
        <f t="shared" si="172"/>
        <v>0</v>
      </c>
      <c r="S446" s="14">
        <f t="shared" si="169"/>
        <v>0</v>
      </c>
      <c r="T446" s="4" t="str">
        <f t="shared" si="170"/>
        <v>A+J=</v>
      </c>
      <c r="U446" s="29">
        <f t="shared" si="171"/>
        <v>45534</v>
      </c>
      <c r="V446" s="3"/>
      <c r="W446" s="3"/>
      <c r="X446" s="106">
        <f>[2]Plan1!$A516</f>
        <v>51977</v>
      </c>
      <c r="Y446" s="107" t="str">
        <f>[2]Plan1!$C516</f>
        <v>Tiradentes</v>
      </c>
      <c r="Z446" s="94"/>
      <c r="AA446" s="1"/>
      <c r="AB446" s="3"/>
      <c r="AC446" s="3"/>
      <c r="AD446" s="3"/>
      <c r="AE446" s="3"/>
      <c r="AF446" s="3"/>
      <c r="AG446" s="11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</row>
    <row r="447" spans="1:154" x14ac:dyDescent="0.15">
      <c r="A447" s="88">
        <f t="shared" si="175"/>
        <v>45526</v>
      </c>
      <c r="B447" s="89">
        <f t="shared" ca="1" si="156"/>
        <v>878.86584945999994</v>
      </c>
      <c r="C447" s="14">
        <f t="shared" si="157"/>
        <v>871.45739753999999</v>
      </c>
      <c r="D447" s="62">
        <f t="shared" si="173"/>
        <v>45523</v>
      </c>
      <c r="E447" s="60">
        <f ca="1">IF(D447&lt;$B$1,VLOOKUP(D447,[1]DI!$A$4:$B$15000,2,FALSE),0)</f>
        <v>0.104</v>
      </c>
      <c r="F447" s="14">
        <f t="shared" ca="1" si="158"/>
        <v>1.0003926999999999</v>
      </c>
      <c r="G447" s="91">
        <f t="shared" ca="1" si="159"/>
        <v>1.2224636608283801</v>
      </c>
      <c r="H447" s="91">
        <f t="shared" ca="1" si="160"/>
        <v>1.21433138766071</v>
      </c>
      <c r="I447" s="14">
        <f t="shared" ca="1" si="161"/>
        <v>1.0066969100000001</v>
      </c>
      <c r="J447" s="13">
        <f t="shared" si="174"/>
        <v>2.69E-2</v>
      </c>
      <c r="K447" s="29">
        <f t="shared" si="162"/>
        <v>45503</v>
      </c>
      <c r="L447" s="2">
        <f t="shared" si="163"/>
        <v>17</v>
      </c>
      <c r="M447" s="17">
        <f t="shared" si="164"/>
        <v>17</v>
      </c>
      <c r="N447" s="12">
        <f t="shared" si="165"/>
        <v>1.001792308</v>
      </c>
      <c r="O447" s="12">
        <f t="shared" ca="1" si="166"/>
        <v>1.0085012209999999</v>
      </c>
      <c r="P447" s="17">
        <f t="shared" si="167"/>
        <v>0</v>
      </c>
      <c r="Q447" s="14">
        <f t="shared" ca="1" si="168"/>
        <v>7.4084519200000001</v>
      </c>
      <c r="R447" s="20">
        <f t="shared" si="172"/>
        <v>0</v>
      </c>
      <c r="S447" s="14">
        <f t="shared" si="169"/>
        <v>0</v>
      </c>
      <c r="T447" s="4" t="str">
        <f t="shared" si="170"/>
        <v>A+J=</v>
      </c>
      <c r="U447" s="29">
        <f t="shared" si="171"/>
        <v>45534</v>
      </c>
      <c r="V447" s="3"/>
      <c r="W447" s="3"/>
      <c r="X447" s="106">
        <f>[2]Plan1!$A517</f>
        <v>51987</v>
      </c>
      <c r="Y447" s="107" t="str">
        <f>[2]Plan1!$C517</f>
        <v>Dia do Trabalho</v>
      </c>
      <c r="Z447" s="94"/>
      <c r="AA447" s="1"/>
      <c r="AB447" s="3"/>
      <c r="AC447" s="3"/>
      <c r="AD447" s="3"/>
      <c r="AE447" s="3"/>
      <c r="AF447" s="3"/>
      <c r="AG447" s="11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</row>
    <row r="448" spans="1:154" x14ac:dyDescent="0.15">
      <c r="A448" s="88">
        <f t="shared" si="175"/>
        <v>45527</v>
      </c>
      <c r="B448" s="89">
        <f t="shared" ca="1" si="156"/>
        <v>879.30359733</v>
      </c>
      <c r="C448" s="14">
        <f t="shared" si="157"/>
        <v>871.45739753999999</v>
      </c>
      <c r="D448" s="62">
        <f t="shared" si="173"/>
        <v>45524</v>
      </c>
      <c r="E448" s="60">
        <f ca="1">IF(D448&lt;$B$1,VLOOKUP(D448,[1]DI!$A$4:$B$15000,2,FALSE),0)</f>
        <v>0.104</v>
      </c>
      <c r="F448" s="14">
        <f t="shared" ca="1" si="158"/>
        <v>1.0003926999999999</v>
      </c>
      <c r="G448" s="91">
        <f t="shared" ca="1" si="159"/>
        <v>1.22294372230799</v>
      </c>
      <c r="H448" s="91">
        <f t="shared" ca="1" si="160"/>
        <v>1.21433138766071</v>
      </c>
      <c r="I448" s="14">
        <f t="shared" ca="1" si="161"/>
        <v>1.00709224</v>
      </c>
      <c r="J448" s="13">
        <f t="shared" si="174"/>
        <v>2.69E-2</v>
      </c>
      <c r="K448" s="29">
        <f t="shared" si="162"/>
        <v>45503</v>
      </c>
      <c r="L448" s="2">
        <f t="shared" si="163"/>
        <v>18</v>
      </c>
      <c r="M448" s="17">
        <f t="shared" si="164"/>
        <v>18</v>
      </c>
      <c r="N448" s="12">
        <f t="shared" si="165"/>
        <v>1.0018978380000001</v>
      </c>
      <c r="O448" s="12">
        <f t="shared" ca="1" si="166"/>
        <v>1.009003538</v>
      </c>
      <c r="P448" s="17">
        <f t="shared" si="167"/>
        <v>0</v>
      </c>
      <c r="Q448" s="14">
        <f t="shared" ca="1" si="168"/>
        <v>7.84619979</v>
      </c>
      <c r="R448" s="20">
        <f t="shared" si="172"/>
        <v>0</v>
      </c>
      <c r="S448" s="14">
        <f t="shared" si="169"/>
        <v>0</v>
      </c>
      <c r="T448" s="4" t="str">
        <f t="shared" si="170"/>
        <v>A+J=</v>
      </c>
      <c r="U448" s="29">
        <f t="shared" si="171"/>
        <v>45534</v>
      </c>
      <c r="V448" s="3"/>
      <c r="W448" s="3"/>
      <c r="X448" s="106">
        <f>[2]Plan1!$A518</f>
        <v>52022</v>
      </c>
      <c r="Y448" s="107" t="str">
        <f>[2]Plan1!$C518</f>
        <v>Corpus Christi</v>
      </c>
      <c r="Z448" s="94"/>
      <c r="AA448" s="1"/>
      <c r="AB448" s="3"/>
      <c r="AC448" s="3"/>
      <c r="AD448" s="3"/>
      <c r="AE448" s="3"/>
      <c r="AF448" s="3"/>
      <c r="AG448" s="11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</row>
    <row r="449" spans="1:154" x14ac:dyDescent="0.15">
      <c r="A449" s="88">
        <f t="shared" si="175"/>
        <v>45530</v>
      </c>
      <c r="B449" s="89">
        <f t="shared" ca="1" si="156"/>
        <v>879.74156742000002</v>
      </c>
      <c r="C449" s="14">
        <f t="shared" si="157"/>
        <v>871.45739753999999</v>
      </c>
      <c r="D449" s="62">
        <f t="shared" si="173"/>
        <v>45525</v>
      </c>
      <c r="E449" s="60">
        <f ca="1">IF(D449&lt;$B$1,VLOOKUP(D449,[1]DI!$A$4:$B$15000,2,FALSE),0)</f>
        <v>0.104</v>
      </c>
      <c r="F449" s="14">
        <f t="shared" ca="1" si="158"/>
        <v>1.0003926999999999</v>
      </c>
      <c r="G449" s="91">
        <f t="shared" ca="1" si="159"/>
        <v>1.22342397230774</v>
      </c>
      <c r="H449" s="91">
        <f t="shared" ca="1" si="160"/>
        <v>1.21433138766071</v>
      </c>
      <c r="I449" s="14">
        <f t="shared" ca="1" si="161"/>
        <v>1.00748773</v>
      </c>
      <c r="J449" s="13">
        <f t="shared" si="174"/>
        <v>2.69E-2</v>
      </c>
      <c r="K449" s="29">
        <f t="shared" si="162"/>
        <v>45503</v>
      </c>
      <c r="L449" s="2">
        <f t="shared" si="163"/>
        <v>19</v>
      </c>
      <c r="M449" s="17">
        <f t="shared" si="164"/>
        <v>19</v>
      </c>
      <c r="N449" s="12">
        <f t="shared" si="165"/>
        <v>1.002003379</v>
      </c>
      <c r="O449" s="12">
        <f t="shared" ca="1" si="166"/>
        <v>1.00950611</v>
      </c>
      <c r="P449" s="17">
        <f t="shared" si="167"/>
        <v>0</v>
      </c>
      <c r="Q449" s="14">
        <f t="shared" ca="1" si="168"/>
        <v>8.2841698800000003</v>
      </c>
      <c r="R449" s="20">
        <f t="shared" si="172"/>
        <v>0</v>
      </c>
      <c r="S449" s="14">
        <f t="shared" si="169"/>
        <v>0</v>
      </c>
      <c r="T449" s="4" t="str">
        <f t="shared" si="170"/>
        <v>A+J=</v>
      </c>
      <c r="U449" s="29">
        <f t="shared" si="171"/>
        <v>45534</v>
      </c>
      <c r="V449" s="3"/>
      <c r="W449" s="3"/>
      <c r="X449" s="106">
        <f>[2]Plan1!$A519</f>
        <v>52116</v>
      </c>
      <c r="Y449" s="107" t="str">
        <f>[2]Plan1!$C519</f>
        <v>Independência do Brasil</v>
      </c>
      <c r="Z449" s="94"/>
      <c r="AA449" s="1"/>
      <c r="AB449" s="3"/>
      <c r="AC449" s="3"/>
      <c r="AD449" s="3"/>
      <c r="AE449" s="3"/>
      <c r="AF449" s="3"/>
      <c r="AG449" s="11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</row>
    <row r="450" spans="1:154" x14ac:dyDescent="0.15">
      <c r="A450" s="88">
        <f t="shared" si="175"/>
        <v>45531</v>
      </c>
      <c r="B450" s="89">
        <f t="shared" ca="1" si="156"/>
        <v>880.17975014000001</v>
      </c>
      <c r="C450" s="14">
        <f t="shared" si="157"/>
        <v>871.45739753999999</v>
      </c>
      <c r="D450" s="62">
        <f t="shared" si="173"/>
        <v>45526</v>
      </c>
      <c r="E450" s="60">
        <f ca="1">IF(D450&lt;$B$1,VLOOKUP(D450,[1]DI!$A$4:$B$15000,2,FALSE),0)</f>
        <v>0.104</v>
      </c>
      <c r="F450" s="14">
        <f t="shared" ca="1" si="158"/>
        <v>1.0003926999999999</v>
      </c>
      <c r="G450" s="91">
        <f t="shared" ca="1" si="159"/>
        <v>1.2239044109016699</v>
      </c>
      <c r="H450" s="91">
        <f t="shared" ca="1" si="160"/>
        <v>1.21433138766071</v>
      </c>
      <c r="I450" s="14">
        <f t="shared" ca="1" si="161"/>
        <v>1.0078833700000001</v>
      </c>
      <c r="J450" s="13">
        <f t="shared" si="174"/>
        <v>2.69E-2</v>
      </c>
      <c r="K450" s="29">
        <f t="shared" si="162"/>
        <v>45503</v>
      </c>
      <c r="L450" s="2">
        <f t="shared" si="163"/>
        <v>20</v>
      </c>
      <c r="M450" s="17">
        <f t="shared" si="164"/>
        <v>20</v>
      </c>
      <c r="N450" s="12">
        <f t="shared" si="165"/>
        <v>1.002108931</v>
      </c>
      <c r="O450" s="12">
        <f t="shared" ca="1" si="166"/>
        <v>1.010008926</v>
      </c>
      <c r="P450" s="17">
        <f t="shared" si="167"/>
        <v>0</v>
      </c>
      <c r="Q450" s="14">
        <f t="shared" ca="1" si="168"/>
        <v>8.7223526000000007</v>
      </c>
      <c r="R450" s="20">
        <f t="shared" si="172"/>
        <v>0</v>
      </c>
      <c r="S450" s="14">
        <f t="shared" si="169"/>
        <v>0</v>
      </c>
      <c r="T450" s="4" t="str">
        <f t="shared" si="170"/>
        <v>A+J=</v>
      </c>
      <c r="U450" s="29">
        <f t="shared" si="171"/>
        <v>45534</v>
      </c>
      <c r="V450" s="3"/>
      <c r="W450" s="3"/>
      <c r="X450" s="106">
        <f>[2]Plan1!$A520</f>
        <v>52151</v>
      </c>
      <c r="Y450" s="107" t="str">
        <f>[2]Plan1!$C520</f>
        <v>Nossa Sr.a Aparecida - Padroeira do Brasil</v>
      </c>
      <c r="Z450" s="94"/>
      <c r="AA450" s="1"/>
      <c r="AB450" s="3"/>
      <c r="AC450" s="3"/>
      <c r="AD450" s="3"/>
      <c r="AE450" s="3"/>
      <c r="AF450" s="3"/>
      <c r="AG450" s="11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</row>
    <row r="451" spans="1:154" x14ac:dyDescent="0.15">
      <c r="A451" s="88">
        <f t="shared" si="175"/>
        <v>45532</v>
      </c>
      <c r="B451" s="89">
        <f t="shared" ca="1" si="156"/>
        <v>880.61815682999998</v>
      </c>
      <c r="C451" s="14">
        <f t="shared" si="157"/>
        <v>871.45739753999999</v>
      </c>
      <c r="D451" s="62">
        <f t="shared" si="173"/>
        <v>45527</v>
      </c>
      <c r="E451" s="60">
        <f ca="1">IF(D451&lt;$B$1,VLOOKUP(D451,[1]DI!$A$4:$B$15000,2,FALSE),0)</f>
        <v>0.104</v>
      </c>
      <c r="F451" s="14">
        <f t="shared" ca="1" si="158"/>
        <v>1.0003926999999999</v>
      </c>
      <c r="G451" s="91">
        <f t="shared" ca="1" si="159"/>
        <v>1.2243850381638299</v>
      </c>
      <c r="H451" s="91">
        <f t="shared" ca="1" si="160"/>
        <v>1.21433138766071</v>
      </c>
      <c r="I451" s="14">
        <f t="shared" ca="1" si="161"/>
        <v>1.00827917</v>
      </c>
      <c r="J451" s="13">
        <f t="shared" si="174"/>
        <v>2.69E-2</v>
      </c>
      <c r="K451" s="29">
        <f t="shared" si="162"/>
        <v>45503</v>
      </c>
      <c r="L451" s="2">
        <f t="shared" si="163"/>
        <v>21</v>
      </c>
      <c r="M451" s="17">
        <f t="shared" si="164"/>
        <v>21</v>
      </c>
      <c r="N451" s="12">
        <f t="shared" si="165"/>
        <v>1.002214495</v>
      </c>
      <c r="O451" s="12">
        <f t="shared" ca="1" si="166"/>
        <v>1.010511999</v>
      </c>
      <c r="P451" s="17">
        <f t="shared" si="167"/>
        <v>0</v>
      </c>
      <c r="Q451" s="14">
        <f t="shared" ca="1" si="168"/>
        <v>9.1607592899999997</v>
      </c>
      <c r="R451" s="20">
        <f t="shared" si="172"/>
        <v>0</v>
      </c>
      <c r="S451" s="14">
        <f t="shared" si="169"/>
        <v>0</v>
      </c>
      <c r="T451" s="4" t="str">
        <f t="shared" si="170"/>
        <v>A+J=</v>
      </c>
      <c r="U451" s="29">
        <f t="shared" si="171"/>
        <v>45534</v>
      </c>
      <c r="V451" s="3"/>
      <c r="W451" s="3"/>
      <c r="X451" s="106">
        <f>[2]Plan1!$A521</f>
        <v>52172</v>
      </c>
      <c r="Y451" s="107" t="str">
        <f>[2]Plan1!$C521</f>
        <v>Finados</v>
      </c>
      <c r="Z451" s="94"/>
      <c r="AA451" s="1"/>
      <c r="AB451" s="3"/>
      <c r="AC451" s="3"/>
      <c r="AD451" s="3"/>
      <c r="AE451" s="3"/>
      <c r="AF451" s="3"/>
      <c r="AG451" s="11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</row>
    <row r="452" spans="1:154" x14ac:dyDescent="0.15">
      <c r="A452" s="88">
        <f t="shared" si="175"/>
        <v>45533</v>
      </c>
      <c r="B452" s="89">
        <f t="shared" ca="1" si="156"/>
        <v>881.05677615000002</v>
      </c>
      <c r="C452" s="14">
        <f t="shared" si="157"/>
        <v>871.45739753999999</v>
      </c>
      <c r="D452" s="62">
        <f t="shared" si="173"/>
        <v>45530</v>
      </c>
      <c r="E452" s="60">
        <f ca="1">IF(D452&lt;$B$1,VLOOKUP(D452,[1]DI!$A$4:$B$15000,2,FALSE),0)</f>
        <v>0.104</v>
      </c>
      <c r="F452" s="14">
        <f t="shared" ca="1" si="158"/>
        <v>1.0003926999999999</v>
      </c>
      <c r="G452" s="91">
        <f t="shared" ca="1" si="159"/>
        <v>1.2248658541683199</v>
      </c>
      <c r="H452" s="91">
        <f t="shared" ca="1" si="160"/>
        <v>1.21433138766071</v>
      </c>
      <c r="I452" s="14">
        <f t="shared" ca="1" si="161"/>
        <v>1.0086751199999999</v>
      </c>
      <c r="J452" s="13">
        <f t="shared" si="174"/>
        <v>2.69E-2</v>
      </c>
      <c r="K452" s="29">
        <f t="shared" si="162"/>
        <v>45503</v>
      </c>
      <c r="L452" s="2">
        <f t="shared" si="163"/>
        <v>22</v>
      </c>
      <c r="M452" s="17">
        <f t="shared" si="164"/>
        <v>22</v>
      </c>
      <c r="N452" s="12">
        <f t="shared" si="165"/>
        <v>1.002320069</v>
      </c>
      <c r="O452" s="12">
        <f t="shared" ca="1" si="166"/>
        <v>1.0110153159999999</v>
      </c>
      <c r="P452" s="17">
        <f t="shared" si="167"/>
        <v>0</v>
      </c>
      <c r="Q452" s="14">
        <f t="shared" ca="1" si="168"/>
        <v>9.5993786100000005</v>
      </c>
      <c r="R452" s="20">
        <f t="shared" si="172"/>
        <v>0</v>
      </c>
      <c r="S452" s="14">
        <f t="shared" si="169"/>
        <v>0</v>
      </c>
      <c r="T452" s="4" t="str">
        <f t="shared" si="170"/>
        <v>A+J=</v>
      </c>
      <c r="U452" s="29">
        <f t="shared" si="171"/>
        <v>45534</v>
      </c>
      <c r="V452" s="3"/>
      <c r="W452" s="3"/>
      <c r="X452" s="106">
        <f>[2]Plan1!$A522</f>
        <v>52185</v>
      </c>
      <c r="Y452" s="107" t="str">
        <f>[2]Plan1!$C522</f>
        <v>Proclamação da República</v>
      </c>
      <c r="Z452" s="94"/>
      <c r="AA452" s="1"/>
      <c r="AB452" s="3"/>
      <c r="AC452" s="3"/>
      <c r="AD452" s="3"/>
      <c r="AE452" s="3"/>
      <c r="AF452" s="3"/>
      <c r="AG452" s="11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</row>
    <row r="453" spans="1:154" x14ac:dyDescent="0.15">
      <c r="A453" s="88">
        <f t="shared" si="175"/>
        <v>45534</v>
      </c>
      <c r="B453" s="89">
        <f t="shared" ca="1" si="156"/>
        <v>881.49560898000004</v>
      </c>
      <c r="C453" s="14">
        <f t="shared" si="157"/>
        <v>871.45739753999999</v>
      </c>
      <c r="D453" s="62">
        <f t="shared" si="173"/>
        <v>45531</v>
      </c>
      <c r="E453" s="60">
        <f ca="1">IF(D453&lt;$B$1,VLOOKUP(D453,[1]DI!$A$4:$B$15000,2,FALSE),0)</f>
        <v>0.104</v>
      </c>
      <c r="F453" s="14">
        <f t="shared" ca="1" si="158"/>
        <v>1.0003926999999999</v>
      </c>
      <c r="G453" s="91">
        <f t="shared" ca="1" si="159"/>
        <v>1.22534685898925</v>
      </c>
      <c r="H453" s="91">
        <f t="shared" ca="1" si="160"/>
        <v>1.21433138766071</v>
      </c>
      <c r="I453" s="14">
        <f t="shared" ca="1" si="161"/>
        <v>1.00907122</v>
      </c>
      <c r="J453" s="13">
        <f t="shared" si="174"/>
        <v>2.69E-2</v>
      </c>
      <c r="K453" s="29">
        <f t="shared" si="162"/>
        <v>45503</v>
      </c>
      <c r="L453" s="2">
        <f t="shared" si="163"/>
        <v>23</v>
      </c>
      <c r="M453" s="17">
        <f t="shared" si="164"/>
        <v>23</v>
      </c>
      <c r="N453" s="12">
        <f t="shared" si="165"/>
        <v>1.0024256540000001</v>
      </c>
      <c r="O453" s="12">
        <f t="shared" ca="1" si="166"/>
        <v>1.011518878</v>
      </c>
      <c r="P453" s="17">
        <f t="shared" si="167"/>
        <v>21</v>
      </c>
      <c r="Q453" s="14">
        <f t="shared" ca="1" si="168"/>
        <v>10.03821144</v>
      </c>
      <c r="R453" s="20">
        <f t="shared" si="172"/>
        <v>1.9255000000000001E-2</v>
      </c>
      <c r="S453" s="14">
        <f t="shared" si="169"/>
        <v>16.77991218</v>
      </c>
      <c r="T453" s="4" t="str">
        <f t="shared" si="170"/>
        <v>A+J=</v>
      </c>
      <c r="U453" s="29">
        <f t="shared" si="171"/>
        <v>45534</v>
      </c>
      <c r="V453" s="3"/>
      <c r="W453" s="3"/>
      <c r="X453" s="106">
        <f>[2]Plan1!$A523</f>
        <v>52190</v>
      </c>
      <c r="Y453" s="107" t="str">
        <f>[2]Plan1!$C523</f>
        <v>Dia Nacional de Zumbi e da Consciência Negra</v>
      </c>
      <c r="Z453" s="94"/>
      <c r="AA453" s="1"/>
      <c r="AB453" s="3"/>
      <c r="AC453" s="3"/>
      <c r="AD453" s="3"/>
      <c r="AE453" s="3"/>
      <c r="AF453" s="3"/>
      <c r="AG453" s="11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</row>
    <row r="454" spans="1:154" x14ac:dyDescent="0.15">
      <c r="A454" s="88">
        <f t="shared" si="175"/>
        <v>45537</v>
      </c>
      <c r="B454" s="89">
        <f t="shared" ref="B454:B517" ca="1" si="176">IF(A454&lt;=TODAY(),C454+Q454,IF(AND(A454&gt;TODAY(),A454&lt;=$B$1),IF(VLOOKUP(TODAY(),$A$10:$E$5000,4,FALSE)=0,"n.d",C454+Q454),"n.d"))</f>
        <v>855.10318483000003</v>
      </c>
      <c r="C454" s="14">
        <f t="shared" ref="C454:C517" si="177">(C453-S453)</f>
        <v>854.67748535999999</v>
      </c>
      <c r="D454" s="62">
        <f t="shared" si="173"/>
        <v>45532</v>
      </c>
      <c r="E454" s="60">
        <f ca="1">IF(D454&lt;$B$1,VLOOKUP(D454,[1]DI!$A$4:$B$15000,2,FALSE),0)</f>
        <v>0.104</v>
      </c>
      <c r="F454" s="14">
        <f t="shared" ref="F454:F517" ca="1" si="178">ROUND(1+ROUND(((1+E454)^(1/252))-1,8),16)</f>
        <v>1.0003926999999999</v>
      </c>
      <c r="G454" s="91">
        <f t="shared" ref="G454:G517" ca="1" si="179">ROUND(F453*G453,16)</f>
        <v>1.2258280527007701</v>
      </c>
      <c r="H454" s="91">
        <f t="shared" ref="H454:H517" ca="1" si="180">IF(P453&gt;0,G453,H453)</f>
        <v>1.22534685898925</v>
      </c>
      <c r="I454" s="14">
        <f t="shared" ref="I454:I517" ca="1" si="181">ROUND(G454/H454,8)</f>
        <v>1.0003926999999999</v>
      </c>
      <c r="J454" s="13">
        <f t="shared" si="174"/>
        <v>2.69E-2</v>
      </c>
      <c r="K454" s="29">
        <f t="shared" ref="K454:K517" si="182">IF(P453&gt;0,VLOOKUP(P453,X$12:AH$150,2),K453)</f>
        <v>45534</v>
      </c>
      <c r="L454" s="2">
        <f t="shared" ref="L454:L517" si="183">IF(A454&gt;K454,IF(NETWORKDAYS(K454,A454,$X$160:$X$544)-1=0,1,NETWORKDAYS(K454,A454,$X$160:$X$544)-1),0)</f>
        <v>1</v>
      </c>
      <c r="M454" s="17">
        <f t="shared" ref="M454:M517" si="184">IF(AND(L454=1,L453=1),1,IF(L454&gt;0,IF(L454=L453,L454+1,L454),0))</f>
        <v>1</v>
      </c>
      <c r="N454" s="12">
        <f t="shared" ref="N454:N517" si="185">ROUND((J454+1)^(M454/252),9)</f>
        <v>1.000105341</v>
      </c>
      <c r="O454" s="12">
        <f t="shared" ref="O454:O517" ca="1" si="186">ROUND(I454*N454,9)</f>
        <v>1.000498082</v>
      </c>
      <c r="P454" s="17">
        <f t="shared" ref="P454:P517" si="187">IF(VLOOKUP(A454,Y$12:AF$150,8)=VLOOKUP(A453,Y$12:AF$150,8),0,VLOOKUP(A454,Y$12:AF$150,8))</f>
        <v>0</v>
      </c>
      <c r="Q454" s="14">
        <f t="shared" ref="Q454:Q517" ca="1" si="188">TRUNC(((O454-1)*C454),8)</f>
        <v>0.42569947000000002</v>
      </c>
      <c r="R454" s="20">
        <f t="shared" si="172"/>
        <v>0</v>
      </c>
      <c r="S454" s="14">
        <f t="shared" ref="S454:S517" si="189">IF(R454&gt;0,TRUNC(R454*C454,8),0)</f>
        <v>0</v>
      </c>
      <c r="T454" s="4" t="str">
        <f t="shared" ref="T454:T517" si="190">IF(P453&gt;0,VLOOKUP(P453,X$12:AH$150,10),T453)</f>
        <v>A+J=</v>
      </c>
      <c r="U454" s="29">
        <f t="shared" ref="U454:U517" si="191">IF(P453&gt;0,VLOOKUP(P453,X$12:AH$150,11),U453)</f>
        <v>45565</v>
      </c>
      <c r="V454" s="3"/>
      <c r="W454" s="3"/>
      <c r="X454" s="106">
        <f>[2]Plan1!$A524</f>
        <v>52225</v>
      </c>
      <c r="Y454" s="107" t="str">
        <f>[2]Plan1!$C524</f>
        <v>Natal</v>
      </c>
      <c r="Z454" s="94"/>
      <c r="AA454" s="1"/>
      <c r="AB454" s="3"/>
      <c r="AC454" s="3"/>
      <c r="AD454" s="3"/>
      <c r="AE454" s="3"/>
      <c r="AF454" s="3"/>
      <c r="AG454" s="11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</row>
    <row r="455" spans="1:154" x14ac:dyDescent="0.15">
      <c r="A455" s="88">
        <f t="shared" si="175"/>
        <v>45538</v>
      </c>
      <c r="B455" s="89">
        <f t="shared" ca="1" si="176"/>
        <v>855.52909368999997</v>
      </c>
      <c r="C455" s="14">
        <f t="shared" si="177"/>
        <v>854.67748535999999</v>
      </c>
      <c r="D455" s="62">
        <f t="shared" si="173"/>
        <v>45533</v>
      </c>
      <c r="E455" s="60">
        <f ca="1">IF(D455&lt;$B$1,VLOOKUP(D455,[1]DI!$A$4:$B$15000,2,FALSE),0)</f>
        <v>0.104</v>
      </c>
      <c r="F455" s="14">
        <f t="shared" ca="1" si="178"/>
        <v>1.0003926999999999</v>
      </c>
      <c r="G455" s="91">
        <f t="shared" ca="1" si="179"/>
        <v>1.22630943537707</v>
      </c>
      <c r="H455" s="91">
        <f t="shared" ca="1" si="180"/>
        <v>1.22534685898925</v>
      </c>
      <c r="I455" s="14">
        <f t="shared" ca="1" si="181"/>
        <v>1.00078555</v>
      </c>
      <c r="J455" s="13">
        <f t="shared" si="174"/>
        <v>2.69E-2</v>
      </c>
      <c r="K455" s="29">
        <f t="shared" si="182"/>
        <v>45534</v>
      </c>
      <c r="L455" s="2">
        <f t="shared" si="183"/>
        <v>2</v>
      </c>
      <c r="M455" s="17">
        <f t="shared" si="184"/>
        <v>2</v>
      </c>
      <c r="N455" s="12">
        <f t="shared" si="185"/>
        <v>1.0002106930000001</v>
      </c>
      <c r="O455" s="12">
        <f t="shared" ca="1" si="186"/>
        <v>1.0009964090000001</v>
      </c>
      <c r="P455" s="17">
        <f t="shared" si="187"/>
        <v>0</v>
      </c>
      <c r="Q455" s="14">
        <f t="shared" ca="1" si="188"/>
        <v>0.85160833000000002</v>
      </c>
      <c r="R455" s="20">
        <f t="shared" si="172"/>
        <v>0</v>
      </c>
      <c r="S455" s="14">
        <f t="shared" si="189"/>
        <v>0</v>
      </c>
      <c r="T455" s="4" t="str">
        <f t="shared" si="190"/>
        <v>A+J=</v>
      </c>
      <c r="U455" s="29">
        <f t="shared" si="191"/>
        <v>45565</v>
      </c>
      <c r="V455" s="3"/>
      <c r="W455" s="3"/>
      <c r="X455" s="106">
        <f>[2]Plan1!$A525</f>
        <v>52232</v>
      </c>
      <c r="Y455" s="107" t="str">
        <f>[2]Plan1!$C525</f>
        <v>Confraternização Universal</v>
      </c>
      <c r="Z455" s="94"/>
      <c r="AA455" s="1"/>
      <c r="AB455" s="3"/>
      <c r="AC455" s="3"/>
      <c r="AD455" s="3"/>
      <c r="AE455" s="3"/>
      <c r="AF455" s="3"/>
      <c r="AG455" s="11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</row>
    <row r="456" spans="1:154" x14ac:dyDescent="0.15">
      <c r="A456" s="88">
        <f t="shared" si="175"/>
        <v>45539</v>
      </c>
      <c r="B456" s="89">
        <f t="shared" ca="1" si="176"/>
        <v>855.95521879</v>
      </c>
      <c r="C456" s="14">
        <f t="shared" si="177"/>
        <v>854.67748535999999</v>
      </c>
      <c r="D456" s="62">
        <f t="shared" si="173"/>
        <v>45534</v>
      </c>
      <c r="E456" s="60">
        <f ca="1">IF(D456&lt;$B$1,VLOOKUP(D456,[1]DI!$A$4:$B$15000,2,FALSE),0)</f>
        <v>0.104</v>
      </c>
      <c r="F456" s="14">
        <f t="shared" ca="1" si="178"/>
        <v>1.0003926999999999</v>
      </c>
      <c r="G456" s="91">
        <f t="shared" ca="1" si="179"/>
        <v>1.22679100709234</v>
      </c>
      <c r="H456" s="91">
        <f t="shared" ca="1" si="180"/>
        <v>1.22534685898925</v>
      </c>
      <c r="I456" s="14">
        <f t="shared" ca="1" si="181"/>
        <v>1.0011785600000001</v>
      </c>
      <c r="J456" s="13">
        <f t="shared" si="174"/>
        <v>2.69E-2</v>
      </c>
      <c r="K456" s="29">
        <f t="shared" si="182"/>
        <v>45534</v>
      </c>
      <c r="L456" s="2">
        <f t="shared" si="183"/>
        <v>3</v>
      </c>
      <c r="M456" s="17">
        <f t="shared" si="184"/>
        <v>3</v>
      </c>
      <c r="N456" s="12">
        <f t="shared" si="185"/>
        <v>1.000316057</v>
      </c>
      <c r="O456" s="12">
        <f t="shared" ca="1" si="186"/>
        <v>1.001494989</v>
      </c>
      <c r="P456" s="17">
        <f t="shared" si="187"/>
        <v>0</v>
      </c>
      <c r="Q456" s="14">
        <f t="shared" ca="1" si="188"/>
        <v>1.2777334300000001</v>
      </c>
      <c r="R456" s="20">
        <f t="shared" si="172"/>
        <v>0</v>
      </c>
      <c r="S456" s="14">
        <f t="shared" si="189"/>
        <v>0</v>
      </c>
      <c r="T456" s="4" t="str">
        <f t="shared" si="190"/>
        <v>A+J=</v>
      </c>
      <c r="U456" s="29">
        <f t="shared" si="191"/>
        <v>45565</v>
      </c>
      <c r="V456" s="3"/>
      <c r="W456" s="3"/>
      <c r="X456" s="106">
        <f>[2]Plan1!$A526</f>
        <v>52271</v>
      </c>
      <c r="Y456" s="107" t="str">
        <f>[2]Plan1!$C526</f>
        <v>Carnaval</v>
      </c>
      <c r="Z456" s="94"/>
      <c r="AA456" s="1"/>
      <c r="AB456" s="3"/>
      <c r="AC456" s="3"/>
      <c r="AD456" s="3"/>
      <c r="AE456" s="3"/>
      <c r="AF456" s="3"/>
      <c r="AG456" s="11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</row>
    <row r="457" spans="1:154" x14ac:dyDescent="0.15">
      <c r="A457" s="88">
        <f t="shared" si="175"/>
        <v>45540</v>
      </c>
      <c r="B457" s="89">
        <f t="shared" ca="1" si="176"/>
        <v>856.38156098000002</v>
      </c>
      <c r="C457" s="14">
        <f t="shared" si="177"/>
        <v>854.67748535999999</v>
      </c>
      <c r="D457" s="62">
        <f t="shared" si="173"/>
        <v>45537</v>
      </c>
      <c r="E457" s="60">
        <f ca="1">IF(D457&lt;$B$1,VLOOKUP(D457,[1]DI!$A$4:$B$15000,2,FALSE),0)</f>
        <v>0.104</v>
      </c>
      <c r="F457" s="14">
        <f t="shared" ca="1" si="178"/>
        <v>1.0003926999999999</v>
      </c>
      <c r="G457" s="91">
        <f t="shared" ca="1" si="179"/>
        <v>1.22727276792083</v>
      </c>
      <c r="H457" s="91">
        <f t="shared" ca="1" si="180"/>
        <v>1.22534685898925</v>
      </c>
      <c r="I457" s="14">
        <f t="shared" ca="1" si="181"/>
        <v>1.00157173</v>
      </c>
      <c r="J457" s="13">
        <f t="shared" si="174"/>
        <v>2.69E-2</v>
      </c>
      <c r="K457" s="29">
        <f t="shared" si="182"/>
        <v>45534</v>
      </c>
      <c r="L457" s="2">
        <f t="shared" si="183"/>
        <v>4</v>
      </c>
      <c r="M457" s="17">
        <f t="shared" si="184"/>
        <v>4</v>
      </c>
      <c r="N457" s="12">
        <f t="shared" si="185"/>
        <v>1.0004214309999999</v>
      </c>
      <c r="O457" s="12">
        <f t="shared" ca="1" si="186"/>
        <v>1.0019938230000001</v>
      </c>
      <c r="P457" s="17">
        <f t="shared" si="187"/>
        <v>0</v>
      </c>
      <c r="Q457" s="14">
        <f t="shared" ca="1" si="188"/>
        <v>1.70407562</v>
      </c>
      <c r="R457" s="20">
        <f t="shared" si="172"/>
        <v>0</v>
      </c>
      <c r="S457" s="14">
        <f t="shared" si="189"/>
        <v>0</v>
      </c>
      <c r="T457" s="4" t="str">
        <f t="shared" si="190"/>
        <v>A+J=</v>
      </c>
      <c r="U457" s="29">
        <f t="shared" si="191"/>
        <v>45565</v>
      </c>
      <c r="V457" s="3"/>
      <c r="W457" s="3"/>
      <c r="X457" s="106">
        <f>[2]Plan1!$A527</f>
        <v>52272</v>
      </c>
      <c r="Y457" s="107" t="str">
        <f>[2]Plan1!$C527</f>
        <v>Carnaval</v>
      </c>
      <c r="Z457" s="94"/>
      <c r="AA457" s="1"/>
      <c r="AB457" s="3"/>
      <c r="AC457" s="3"/>
      <c r="AD457" s="3"/>
      <c r="AE457" s="3"/>
      <c r="AF457" s="3"/>
      <c r="AG457" s="11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</row>
    <row r="458" spans="1:154" x14ac:dyDescent="0.15">
      <c r="A458" s="88">
        <f t="shared" si="175"/>
        <v>45541</v>
      </c>
      <c r="B458" s="89">
        <f t="shared" ca="1" si="176"/>
        <v>856.80810316999998</v>
      </c>
      <c r="C458" s="14">
        <f t="shared" si="177"/>
        <v>854.67748535999999</v>
      </c>
      <c r="D458" s="62">
        <f t="shared" si="173"/>
        <v>45538</v>
      </c>
      <c r="E458" s="60">
        <f ca="1">IF(D458&lt;$B$1,VLOOKUP(D458,[1]DI!$A$4:$B$15000,2,FALSE),0)</f>
        <v>0.104</v>
      </c>
      <c r="F458" s="14">
        <f t="shared" ca="1" si="178"/>
        <v>1.0003926999999999</v>
      </c>
      <c r="G458" s="91">
        <f t="shared" ca="1" si="179"/>
        <v>1.22775471793679</v>
      </c>
      <c r="H458" s="91">
        <f t="shared" ca="1" si="180"/>
        <v>1.22534685898925</v>
      </c>
      <c r="I458" s="14">
        <f t="shared" ca="1" si="181"/>
        <v>1.00196504</v>
      </c>
      <c r="J458" s="13">
        <f t="shared" si="174"/>
        <v>2.69E-2</v>
      </c>
      <c r="K458" s="29">
        <f t="shared" si="182"/>
        <v>45534</v>
      </c>
      <c r="L458" s="2">
        <f t="shared" si="183"/>
        <v>5</v>
      </c>
      <c r="M458" s="17">
        <f t="shared" si="184"/>
        <v>5</v>
      </c>
      <c r="N458" s="12">
        <f t="shared" si="185"/>
        <v>1.000526816</v>
      </c>
      <c r="O458" s="12">
        <f t="shared" ca="1" si="186"/>
        <v>1.0024928909999999</v>
      </c>
      <c r="P458" s="17">
        <f t="shared" si="187"/>
        <v>0</v>
      </c>
      <c r="Q458" s="14">
        <f t="shared" ca="1" si="188"/>
        <v>2.1306178099999999</v>
      </c>
      <c r="R458" s="20">
        <f t="shared" si="172"/>
        <v>0</v>
      </c>
      <c r="S458" s="14">
        <f t="shared" si="189"/>
        <v>0</v>
      </c>
      <c r="T458" s="4" t="str">
        <f t="shared" si="190"/>
        <v>A+J=</v>
      </c>
      <c r="U458" s="29">
        <f t="shared" si="191"/>
        <v>45565</v>
      </c>
      <c r="V458" s="3"/>
      <c r="W458" s="3"/>
      <c r="X458" s="106">
        <f>[2]Plan1!$A528</f>
        <v>52317</v>
      </c>
      <c r="Y458" s="107" t="str">
        <f>[2]Plan1!$C528</f>
        <v>Paixão de Cristo</v>
      </c>
      <c r="Z458" s="94"/>
      <c r="AA458" s="1"/>
      <c r="AB458" s="3"/>
      <c r="AC458" s="3"/>
      <c r="AD458" s="3"/>
      <c r="AE458" s="3"/>
      <c r="AF458" s="3"/>
      <c r="AG458" s="11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</row>
    <row r="459" spans="1:154" x14ac:dyDescent="0.15">
      <c r="A459" s="88">
        <f t="shared" si="175"/>
        <v>45544</v>
      </c>
      <c r="B459" s="89">
        <f t="shared" ca="1" si="176"/>
        <v>857.23486329000002</v>
      </c>
      <c r="C459" s="14">
        <f t="shared" si="177"/>
        <v>854.67748535999999</v>
      </c>
      <c r="D459" s="62">
        <f t="shared" si="173"/>
        <v>45539</v>
      </c>
      <c r="E459" s="60">
        <f ca="1">IF(D459&lt;$B$1,VLOOKUP(D459,[1]DI!$A$4:$B$15000,2,FALSE),0)</f>
        <v>0.104</v>
      </c>
      <c r="F459" s="14">
        <f t="shared" ca="1" si="178"/>
        <v>1.0003926999999999</v>
      </c>
      <c r="G459" s="91">
        <f t="shared" ca="1" si="179"/>
        <v>1.2282368572145199</v>
      </c>
      <c r="H459" s="91">
        <f t="shared" ca="1" si="180"/>
        <v>1.22534685898925</v>
      </c>
      <c r="I459" s="14">
        <f t="shared" ca="1" si="181"/>
        <v>1.0023585100000001</v>
      </c>
      <c r="J459" s="13">
        <f t="shared" si="174"/>
        <v>2.69E-2</v>
      </c>
      <c r="K459" s="29">
        <f t="shared" si="182"/>
        <v>45534</v>
      </c>
      <c r="L459" s="2">
        <f t="shared" si="183"/>
        <v>6</v>
      </c>
      <c r="M459" s="17">
        <f t="shared" si="184"/>
        <v>6</v>
      </c>
      <c r="N459" s="12">
        <f t="shared" si="185"/>
        <v>1.000632213</v>
      </c>
      <c r="O459" s="12">
        <f t="shared" ca="1" si="186"/>
        <v>1.002992214</v>
      </c>
      <c r="P459" s="17">
        <f t="shared" si="187"/>
        <v>0</v>
      </c>
      <c r="Q459" s="14">
        <f t="shared" ca="1" si="188"/>
        <v>2.5573779299999999</v>
      </c>
      <c r="R459" s="20">
        <f t="shared" si="172"/>
        <v>0</v>
      </c>
      <c r="S459" s="14">
        <f t="shared" si="189"/>
        <v>0</v>
      </c>
      <c r="T459" s="4" t="str">
        <f t="shared" si="190"/>
        <v>A+J=</v>
      </c>
      <c r="U459" s="29">
        <f t="shared" si="191"/>
        <v>45565</v>
      </c>
      <c r="V459" s="3"/>
      <c r="W459" s="3"/>
      <c r="X459" s="106">
        <f>[2]Plan1!$A529</f>
        <v>52342</v>
      </c>
      <c r="Y459" s="107" t="str">
        <f>[2]Plan1!$C529</f>
        <v>Tiradentes</v>
      </c>
      <c r="Z459" s="94"/>
      <c r="AA459" s="1"/>
      <c r="AB459" s="3"/>
      <c r="AC459" s="3"/>
      <c r="AD459" s="3"/>
      <c r="AE459" s="3"/>
      <c r="AF459" s="3"/>
      <c r="AG459" s="11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</row>
    <row r="460" spans="1:154" x14ac:dyDescent="0.15">
      <c r="A460" s="88">
        <f t="shared" si="175"/>
        <v>45545</v>
      </c>
      <c r="B460" s="89">
        <f t="shared" ca="1" si="176"/>
        <v>857.66184051000005</v>
      </c>
      <c r="C460" s="14">
        <f t="shared" si="177"/>
        <v>854.67748535999999</v>
      </c>
      <c r="D460" s="62">
        <f t="shared" si="173"/>
        <v>45540</v>
      </c>
      <c r="E460" s="60">
        <f ca="1">IF(D460&lt;$B$1,VLOOKUP(D460,[1]DI!$A$4:$B$15000,2,FALSE),0)</f>
        <v>0.104</v>
      </c>
      <c r="F460" s="14">
        <f t="shared" ca="1" si="178"/>
        <v>1.0003926999999999</v>
      </c>
      <c r="G460" s="91">
        <f t="shared" ca="1" si="179"/>
        <v>1.2287191858283499</v>
      </c>
      <c r="H460" s="91">
        <f t="shared" ca="1" si="180"/>
        <v>1.22534685898925</v>
      </c>
      <c r="I460" s="14">
        <f t="shared" ca="1" si="181"/>
        <v>1.0027521399999999</v>
      </c>
      <c r="J460" s="13">
        <f t="shared" si="174"/>
        <v>2.69E-2</v>
      </c>
      <c r="K460" s="29">
        <f t="shared" si="182"/>
        <v>45534</v>
      </c>
      <c r="L460" s="2">
        <f t="shared" si="183"/>
        <v>7</v>
      </c>
      <c r="M460" s="17">
        <f t="shared" si="184"/>
        <v>7</v>
      </c>
      <c r="N460" s="12">
        <f t="shared" si="185"/>
        <v>1.0007376210000001</v>
      </c>
      <c r="O460" s="12">
        <f t="shared" ca="1" si="186"/>
        <v>1.0034917910000001</v>
      </c>
      <c r="P460" s="17">
        <f t="shared" si="187"/>
        <v>0</v>
      </c>
      <c r="Q460" s="14">
        <f t="shared" ca="1" si="188"/>
        <v>2.9843551499999998</v>
      </c>
      <c r="R460" s="20">
        <f t="shared" ref="R460:R523" si="192">IF($P460&gt;0,VLOOKUP($P460,$X$12:$AD$150,7),0)</f>
        <v>0</v>
      </c>
      <c r="S460" s="14">
        <f t="shared" si="189"/>
        <v>0</v>
      </c>
      <c r="T460" s="4" t="str">
        <f t="shared" si="190"/>
        <v>A+J=</v>
      </c>
      <c r="U460" s="29">
        <f t="shared" si="191"/>
        <v>45565</v>
      </c>
      <c r="V460" s="3"/>
      <c r="W460" s="3"/>
      <c r="X460" s="106">
        <f>[2]Plan1!$A530</f>
        <v>52352</v>
      </c>
      <c r="Y460" s="107" t="str">
        <f>[2]Plan1!$C530</f>
        <v>Dia do Trabalho</v>
      </c>
      <c r="Z460" s="94"/>
      <c r="AA460" s="1"/>
      <c r="AB460" s="3"/>
      <c r="AC460" s="3"/>
      <c r="AD460" s="3"/>
      <c r="AE460" s="3"/>
      <c r="AF460" s="3"/>
      <c r="AG460" s="11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</row>
    <row r="461" spans="1:154" x14ac:dyDescent="0.15">
      <c r="A461" s="88">
        <f t="shared" si="175"/>
        <v>45546</v>
      </c>
      <c r="B461" s="89">
        <f t="shared" ca="1" si="176"/>
        <v>858.08902540999998</v>
      </c>
      <c r="C461" s="14">
        <f t="shared" si="177"/>
        <v>854.67748535999999</v>
      </c>
      <c r="D461" s="62">
        <f t="shared" ref="D461:D524" si="193">WORKDAY($A461,-3,$X$160:$X$544)</f>
        <v>45541</v>
      </c>
      <c r="E461" s="60">
        <f ca="1">IF(D461&lt;$B$1,VLOOKUP(D461,[1]DI!$A$4:$B$15000,2,FALSE),0)</f>
        <v>0.104</v>
      </c>
      <c r="F461" s="14">
        <f t="shared" ca="1" si="178"/>
        <v>1.0003926999999999</v>
      </c>
      <c r="G461" s="91">
        <f t="shared" ca="1" si="179"/>
        <v>1.22920170385262</v>
      </c>
      <c r="H461" s="91">
        <f t="shared" ca="1" si="180"/>
        <v>1.22534685898925</v>
      </c>
      <c r="I461" s="14">
        <f t="shared" ca="1" si="181"/>
        <v>1.0031459199999999</v>
      </c>
      <c r="J461" s="13">
        <f t="shared" ref="J461:J524" si="194">J460</f>
        <v>2.69E-2</v>
      </c>
      <c r="K461" s="29">
        <f t="shared" si="182"/>
        <v>45534</v>
      </c>
      <c r="L461" s="2">
        <f t="shared" si="183"/>
        <v>8</v>
      </c>
      <c r="M461" s="17">
        <f t="shared" si="184"/>
        <v>8</v>
      </c>
      <c r="N461" s="12">
        <f t="shared" si="185"/>
        <v>1.000843039</v>
      </c>
      <c r="O461" s="12">
        <f t="shared" ca="1" si="186"/>
        <v>1.003991611</v>
      </c>
      <c r="P461" s="17">
        <f t="shared" si="187"/>
        <v>0</v>
      </c>
      <c r="Q461" s="14">
        <f t="shared" ca="1" si="188"/>
        <v>3.4115400500000002</v>
      </c>
      <c r="R461" s="20">
        <f t="shared" si="192"/>
        <v>0</v>
      </c>
      <c r="S461" s="14">
        <f t="shared" si="189"/>
        <v>0</v>
      </c>
      <c r="T461" s="4" t="str">
        <f t="shared" si="190"/>
        <v>A+J=</v>
      </c>
      <c r="U461" s="29">
        <f t="shared" si="191"/>
        <v>45565</v>
      </c>
      <c r="V461" s="3"/>
      <c r="W461" s="3"/>
      <c r="X461" s="106">
        <f>[2]Plan1!$A531</f>
        <v>52379</v>
      </c>
      <c r="Y461" s="107" t="str">
        <f>[2]Plan1!$C531</f>
        <v>Corpus Christi</v>
      </c>
      <c r="Z461" s="94"/>
      <c r="AA461" s="1"/>
      <c r="AB461" s="3"/>
      <c r="AC461" s="3"/>
      <c r="AD461" s="3"/>
      <c r="AE461" s="3"/>
      <c r="AF461" s="3"/>
      <c r="AG461" s="11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</row>
    <row r="462" spans="1:154" x14ac:dyDescent="0.15">
      <c r="A462" s="88">
        <f t="shared" ref="A462:A525" si="195">WORKDAY($A461,1,$X$166:$X$544)</f>
        <v>45547</v>
      </c>
      <c r="B462" s="89">
        <f t="shared" ca="1" si="176"/>
        <v>858.51642824999999</v>
      </c>
      <c r="C462" s="14">
        <f t="shared" si="177"/>
        <v>854.67748535999999</v>
      </c>
      <c r="D462" s="62">
        <f t="shared" si="193"/>
        <v>45544</v>
      </c>
      <c r="E462" s="60">
        <f ca="1">IF(D462&lt;$B$1,VLOOKUP(D462,[1]DI!$A$4:$B$15000,2,FALSE),0)</f>
        <v>0.104</v>
      </c>
      <c r="F462" s="14">
        <f t="shared" ca="1" si="178"/>
        <v>1.0003926999999999</v>
      </c>
      <c r="G462" s="91">
        <f t="shared" ca="1" si="179"/>
        <v>1.22968441136172</v>
      </c>
      <c r="H462" s="91">
        <f t="shared" ca="1" si="180"/>
        <v>1.22534685898925</v>
      </c>
      <c r="I462" s="14">
        <f t="shared" ca="1" si="181"/>
        <v>1.0035398600000001</v>
      </c>
      <c r="J462" s="13">
        <f t="shared" si="194"/>
        <v>2.69E-2</v>
      </c>
      <c r="K462" s="29">
        <f t="shared" si="182"/>
        <v>45534</v>
      </c>
      <c r="L462" s="2">
        <f t="shared" si="183"/>
        <v>9</v>
      </c>
      <c r="M462" s="17">
        <f t="shared" si="184"/>
        <v>9</v>
      </c>
      <c r="N462" s="12">
        <f t="shared" si="185"/>
        <v>1.0009484689999999</v>
      </c>
      <c r="O462" s="12">
        <f t="shared" ca="1" si="186"/>
        <v>1.0044916859999999</v>
      </c>
      <c r="P462" s="17">
        <f t="shared" si="187"/>
        <v>0</v>
      </c>
      <c r="Q462" s="14">
        <f t="shared" ca="1" si="188"/>
        <v>3.8389428900000002</v>
      </c>
      <c r="R462" s="20">
        <f t="shared" si="192"/>
        <v>0</v>
      </c>
      <c r="S462" s="14">
        <f t="shared" si="189"/>
        <v>0</v>
      </c>
      <c r="T462" s="4" t="str">
        <f t="shared" si="190"/>
        <v>A+J=</v>
      </c>
      <c r="U462" s="29">
        <f t="shared" si="191"/>
        <v>45565</v>
      </c>
      <c r="V462" s="3"/>
      <c r="W462" s="3"/>
      <c r="X462" s="106">
        <f>[2]Plan1!$A532</f>
        <v>52481</v>
      </c>
      <c r="Y462" s="107" t="str">
        <f>[2]Plan1!$C532</f>
        <v>Independência do Brasil</v>
      </c>
      <c r="Z462" s="94"/>
      <c r="AA462" s="1"/>
      <c r="AB462" s="3"/>
      <c r="AC462" s="3"/>
      <c r="AD462" s="3"/>
      <c r="AE462" s="3"/>
      <c r="AF462" s="3"/>
      <c r="AG462" s="11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</row>
    <row r="463" spans="1:154" x14ac:dyDescent="0.15">
      <c r="A463" s="88">
        <f t="shared" si="195"/>
        <v>45548</v>
      </c>
      <c r="B463" s="89">
        <f t="shared" ca="1" si="176"/>
        <v>858.94404049000002</v>
      </c>
      <c r="C463" s="14">
        <f t="shared" si="177"/>
        <v>854.67748535999999</v>
      </c>
      <c r="D463" s="62">
        <f t="shared" si="193"/>
        <v>45545</v>
      </c>
      <c r="E463" s="60">
        <f ca="1">IF(D463&lt;$B$1,VLOOKUP(D463,[1]DI!$A$4:$B$15000,2,FALSE),0)</f>
        <v>0.104</v>
      </c>
      <c r="F463" s="14">
        <f t="shared" ca="1" si="178"/>
        <v>1.0003926999999999</v>
      </c>
      <c r="G463" s="91">
        <f t="shared" ca="1" si="179"/>
        <v>1.2301673084300599</v>
      </c>
      <c r="H463" s="91">
        <f t="shared" ca="1" si="180"/>
        <v>1.22534685898925</v>
      </c>
      <c r="I463" s="14">
        <f t="shared" ca="1" si="181"/>
        <v>1.00393395</v>
      </c>
      <c r="J463" s="13">
        <f t="shared" si="194"/>
        <v>2.69E-2</v>
      </c>
      <c r="K463" s="29">
        <f t="shared" si="182"/>
        <v>45534</v>
      </c>
      <c r="L463" s="2">
        <f t="shared" si="183"/>
        <v>10</v>
      </c>
      <c r="M463" s="17">
        <f t="shared" si="184"/>
        <v>10</v>
      </c>
      <c r="N463" s="12">
        <f t="shared" si="185"/>
        <v>1.00105391</v>
      </c>
      <c r="O463" s="12">
        <f t="shared" ca="1" si="186"/>
        <v>1.0049920059999999</v>
      </c>
      <c r="P463" s="17">
        <f t="shared" si="187"/>
        <v>0</v>
      </c>
      <c r="Q463" s="14">
        <f t="shared" ca="1" si="188"/>
        <v>4.2665551300000004</v>
      </c>
      <c r="R463" s="20">
        <f t="shared" si="192"/>
        <v>0</v>
      </c>
      <c r="S463" s="14">
        <f t="shared" si="189"/>
        <v>0</v>
      </c>
      <c r="T463" s="4" t="str">
        <f t="shared" si="190"/>
        <v>A+J=</v>
      </c>
      <c r="U463" s="29">
        <f t="shared" si="191"/>
        <v>45565</v>
      </c>
      <c r="V463" s="3"/>
      <c r="W463" s="3"/>
      <c r="X463" s="106">
        <f>[2]Plan1!$A533</f>
        <v>52516</v>
      </c>
      <c r="Y463" s="107" t="str">
        <f>[2]Plan1!$C533</f>
        <v>Nossa Sr.a Aparecida - Padroeira do Brasil</v>
      </c>
      <c r="Z463" s="94"/>
      <c r="AA463" s="1"/>
      <c r="AB463" s="3"/>
      <c r="AC463" s="3"/>
      <c r="AD463" s="3"/>
      <c r="AE463" s="3"/>
      <c r="AF463" s="3"/>
      <c r="AG463" s="11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</row>
    <row r="464" spans="1:154" x14ac:dyDescent="0.15">
      <c r="A464" s="88">
        <f t="shared" si="195"/>
        <v>45551</v>
      </c>
      <c r="B464" s="89">
        <f t="shared" ca="1" si="176"/>
        <v>859.37186126999995</v>
      </c>
      <c r="C464" s="14">
        <f t="shared" si="177"/>
        <v>854.67748535999999</v>
      </c>
      <c r="D464" s="62">
        <f t="shared" si="193"/>
        <v>45546</v>
      </c>
      <c r="E464" s="60">
        <f ca="1">IF(D464&lt;$B$1,VLOOKUP(D464,[1]DI!$A$4:$B$15000,2,FALSE),0)</f>
        <v>0.104</v>
      </c>
      <c r="F464" s="14">
        <f t="shared" ca="1" si="178"/>
        <v>1.0003926999999999</v>
      </c>
      <c r="G464" s="91">
        <f t="shared" ca="1" si="179"/>
        <v>1.23065039513208</v>
      </c>
      <c r="H464" s="91">
        <f t="shared" ca="1" si="180"/>
        <v>1.22534685898925</v>
      </c>
      <c r="I464" s="14">
        <f t="shared" ca="1" si="181"/>
        <v>1.0043281900000001</v>
      </c>
      <c r="J464" s="13">
        <f t="shared" si="194"/>
        <v>2.69E-2</v>
      </c>
      <c r="K464" s="29">
        <f t="shared" si="182"/>
        <v>45534</v>
      </c>
      <c r="L464" s="2">
        <f t="shared" si="183"/>
        <v>11</v>
      </c>
      <c r="M464" s="17">
        <f t="shared" si="184"/>
        <v>11</v>
      </c>
      <c r="N464" s="12">
        <f t="shared" si="185"/>
        <v>1.0011593620000001</v>
      </c>
      <c r="O464" s="12">
        <f t="shared" ca="1" si="186"/>
        <v>1.0054925699999999</v>
      </c>
      <c r="P464" s="17">
        <f t="shared" si="187"/>
        <v>0</v>
      </c>
      <c r="Q464" s="14">
        <f t="shared" ca="1" si="188"/>
        <v>4.6943759099999998</v>
      </c>
      <c r="R464" s="20">
        <f t="shared" si="192"/>
        <v>0</v>
      </c>
      <c r="S464" s="14">
        <f t="shared" si="189"/>
        <v>0</v>
      </c>
      <c r="T464" s="4" t="str">
        <f t="shared" si="190"/>
        <v>A+J=</v>
      </c>
      <c r="U464" s="29">
        <f t="shared" si="191"/>
        <v>45565</v>
      </c>
      <c r="V464" s="3"/>
      <c r="W464" s="3"/>
      <c r="X464" s="106">
        <f>[2]Plan1!$A534</f>
        <v>52537</v>
      </c>
      <c r="Y464" s="107" t="str">
        <f>[2]Plan1!$C534</f>
        <v>Finados</v>
      </c>
      <c r="Z464" s="94"/>
      <c r="AA464" s="1"/>
      <c r="AB464" s="3"/>
      <c r="AC464" s="3"/>
      <c r="AD464" s="3"/>
      <c r="AE464" s="3"/>
      <c r="AF464" s="3"/>
      <c r="AG464" s="11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</row>
    <row r="465" spans="1:154" x14ac:dyDescent="0.15">
      <c r="A465" s="88">
        <f t="shared" si="195"/>
        <v>45552</v>
      </c>
      <c r="B465" s="89">
        <f t="shared" ca="1" si="176"/>
        <v>859.79989998999997</v>
      </c>
      <c r="C465" s="14">
        <f t="shared" si="177"/>
        <v>854.67748535999999</v>
      </c>
      <c r="D465" s="62">
        <f t="shared" si="193"/>
        <v>45547</v>
      </c>
      <c r="E465" s="60">
        <f ca="1">IF(D465&lt;$B$1,VLOOKUP(D465,[1]DI!$A$4:$B$15000,2,FALSE),0)</f>
        <v>0.104</v>
      </c>
      <c r="F465" s="14">
        <f t="shared" ca="1" si="178"/>
        <v>1.0003926999999999</v>
      </c>
      <c r="G465" s="91">
        <f t="shared" ca="1" si="179"/>
        <v>1.2311336715422501</v>
      </c>
      <c r="H465" s="91">
        <f t="shared" ca="1" si="180"/>
        <v>1.22534685898925</v>
      </c>
      <c r="I465" s="14">
        <f t="shared" ca="1" si="181"/>
        <v>1.0047225900000001</v>
      </c>
      <c r="J465" s="13">
        <f t="shared" si="194"/>
        <v>2.69E-2</v>
      </c>
      <c r="K465" s="29">
        <f t="shared" si="182"/>
        <v>45534</v>
      </c>
      <c r="L465" s="2">
        <f t="shared" si="183"/>
        <v>12</v>
      </c>
      <c r="M465" s="17">
        <f t="shared" si="184"/>
        <v>12</v>
      </c>
      <c r="N465" s="12">
        <f t="shared" si="185"/>
        <v>1.0012648260000001</v>
      </c>
      <c r="O465" s="12">
        <f t="shared" ca="1" si="186"/>
        <v>1.0059933889999999</v>
      </c>
      <c r="P465" s="17">
        <f t="shared" si="187"/>
        <v>0</v>
      </c>
      <c r="Q465" s="14">
        <f t="shared" ca="1" si="188"/>
        <v>5.1224146299999997</v>
      </c>
      <c r="R465" s="20">
        <f t="shared" si="192"/>
        <v>0</v>
      </c>
      <c r="S465" s="14">
        <f t="shared" si="189"/>
        <v>0</v>
      </c>
      <c r="T465" s="4" t="str">
        <f t="shared" si="190"/>
        <v>A+J=</v>
      </c>
      <c r="U465" s="29">
        <f t="shared" si="191"/>
        <v>45565</v>
      </c>
      <c r="V465" s="3"/>
      <c r="W465" s="3"/>
      <c r="X465" s="106">
        <f>[2]Plan1!$A535</f>
        <v>52550</v>
      </c>
      <c r="Y465" s="107" t="str">
        <f>[2]Plan1!$C535</f>
        <v>Proclamação da República</v>
      </c>
      <c r="Z465" s="94"/>
      <c r="AA465" s="1"/>
      <c r="AB465" s="3"/>
      <c r="AC465" s="3"/>
      <c r="AD465" s="3"/>
      <c r="AE465" s="3"/>
      <c r="AF465" s="3"/>
      <c r="AG465" s="11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</row>
    <row r="466" spans="1:154" x14ac:dyDescent="0.15">
      <c r="A466" s="88">
        <f t="shared" si="195"/>
        <v>45553</v>
      </c>
      <c r="B466" s="89">
        <f t="shared" ca="1" si="176"/>
        <v>860.22815580999998</v>
      </c>
      <c r="C466" s="14">
        <f t="shared" si="177"/>
        <v>854.67748535999999</v>
      </c>
      <c r="D466" s="62">
        <f t="shared" si="193"/>
        <v>45548</v>
      </c>
      <c r="E466" s="60">
        <f ca="1">IF(D466&lt;$B$1,VLOOKUP(D466,[1]DI!$A$4:$B$15000,2,FALSE),0)</f>
        <v>0.104</v>
      </c>
      <c r="F466" s="14">
        <f t="shared" ca="1" si="178"/>
        <v>1.0003926999999999</v>
      </c>
      <c r="G466" s="91">
        <f t="shared" ca="1" si="179"/>
        <v>1.23161713773506</v>
      </c>
      <c r="H466" s="91">
        <f t="shared" ca="1" si="180"/>
        <v>1.22534685898925</v>
      </c>
      <c r="I466" s="14">
        <f t="shared" ca="1" si="181"/>
        <v>1.00511715</v>
      </c>
      <c r="J466" s="13">
        <f t="shared" si="194"/>
        <v>2.69E-2</v>
      </c>
      <c r="K466" s="29">
        <f t="shared" si="182"/>
        <v>45534</v>
      </c>
      <c r="L466" s="2">
        <f t="shared" si="183"/>
        <v>13</v>
      </c>
      <c r="M466" s="17">
        <f t="shared" si="184"/>
        <v>13</v>
      </c>
      <c r="N466" s="12">
        <f t="shared" si="185"/>
        <v>1.0013703</v>
      </c>
      <c r="O466" s="12">
        <f t="shared" ca="1" si="186"/>
        <v>1.006494462</v>
      </c>
      <c r="P466" s="17">
        <f t="shared" si="187"/>
        <v>0</v>
      </c>
      <c r="Q466" s="14">
        <f t="shared" ca="1" si="188"/>
        <v>5.5506704500000001</v>
      </c>
      <c r="R466" s="20">
        <f t="shared" si="192"/>
        <v>0</v>
      </c>
      <c r="S466" s="14">
        <f t="shared" si="189"/>
        <v>0</v>
      </c>
      <c r="T466" s="4" t="str">
        <f t="shared" si="190"/>
        <v>A+J=</v>
      </c>
      <c r="U466" s="29">
        <f t="shared" si="191"/>
        <v>45565</v>
      </c>
      <c r="V466" s="3"/>
      <c r="W466" s="3"/>
      <c r="X466" s="106">
        <f>[2]Plan1!$A536</f>
        <v>52555</v>
      </c>
      <c r="Y466" s="107" t="str">
        <f>[2]Plan1!$C536</f>
        <v>Dia Nacional de Zumbi e da Consciência Negra</v>
      </c>
      <c r="Z466" s="94"/>
      <c r="AA466" s="1"/>
      <c r="AB466" s="3"/>
      <c r="AC466" s="3"/>
      <c r="AD466" s="3"/>
      <c r="AE466" s="3"/>
      <c r="AF466" s="3"/>
      <c r="AG466" s="11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</row>
    <row r="467" spans="1:154" x14ac:dyDescent="0.15">
      <c r="A467" s="88">
        <f t="shared" si="195"/>
        <v>45554</v>
      </c>
      <c r="B467" s="89">
        <f t="shared" ca="1" si="176"/>
        <v>860.65662015999999</v>
      </c>
      <c r="C467" s="14">
        <f t="shared" si="177"/>
        <v>854.67748535999999</v>
      </c>
      <c r="D467" s="62">
        <f t="shared" si="193"/>
        <v>45551</v>
      </c>
      <c r="E467" s="60">
        <f ca="1">IF(D467&lt;$B$1,VLOOKUP(D467,[1]DI!$A$4:$B$15000,2,FALSE),0)</f>
        <v>0.104</v>
      </c>
      <c r="F467" s="14">
        <f t="shared" ca="1" si="178"/>
        <v>1.0003926999999999</v>
      </c>
      <c r="G467" s="91">
        <f t="shared" ca="1" si="179"/>
        <v>1.2321007937850501</v>
      </c>
      <c r="H467" s="91">
        <f t="shared" ca="1" si="180"/>
        <v>1.22534685898925</v>
      </c>
      <c r="I467" s="14">
        <f t="shared" ca="1" si="181"/>
        <v>1.0055118599999999</v>
      </c>
      <c r="J467" s="13">
        <f t="shared" si="194"/>
        <v>2.69E-2</v>
      </c>
      <c r="K467" s="29">
        <f t="shared" si="182"/>
        <v>45534</v>
      </c>
      <c r="L467" s="2">
        <f t="shared" si="183"/>
        <v>14</v>
      </c>
      <c r="M467" s="17">
        <f t="shared" si="184"/>
        <v>14</v>
      </c>
      <c r="N467" s="12">
        <f t="shared" si="185"/>
        <v>1.001475785</v>
      </c>
      <c r="O467" s="12">
        <f t="shared" ca="1" si="186"/>
        <v>1.0069957789999999</v>
      </c>
      <c r="P467" s="17">
        <f t="shared" si="187"/>
        <v>0</v>
      </c>
      <c r="Q467" s="14">
        <f t="shared" ca="1" si="188"/>
        <v>5.9791347999999997</v>
      </c>
      <c r="R467" s="20">
        <f t="shared" si="192"/>
        <v>0</v>
      </c>
      <c r="S467" s="14">
        <f t="shared" si="189"/>
        <v>0</v>
      </c>
      <c r="T467" s="4" t="str">
        <f t="shared" si="190"/>
        <v>A+J=</v>
      </c>
      <c r="U467" s="29">
        <f t="shared" si="191"/>
        <v>45565</v>
      </c>
      <c r="V467" s="3"/>
      <c r="W467" s="3"/>
      <c r="X467" s="106">
        <f>[2]Plan1!$A537</f>
        <v>52590</v>
      </c>
      <c r="Y467" s="107" t="str">
        <f>[2]Plan1!$C537</f>
        <v>Natal</v>
      </c>
      <c r="Z467" s="94"/>
      <c r="AA467" s="1"/>
      <c r="AB467" s="3"/>
      <c r="AC467" s="3"/>
      <c r="AD467" s="3"/>
      <c r="AE467" s="3"/>
      <c r="AF467" s="3"/>
      <c r="AG467" s="11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</row>
    <row r="468" spans="1:154" x14ac:dyDescent="0.15">
      <c r="A468" s="88">
        <f t="shared" si="195"/>
        <v>45555</v>
      </c>
      <c r="B468" s="89">
        <f t="shared" ca="1" si="176"/>
        <v>861.08529476000001</v>
      </c>
      <c r="C468" s="14">
        <f t="shared" si="177"/>
        <v>854.67748535999999</v>
      </c>
      <c r="D468" s="62">
        <f t="shared" si="193"/>
        <v>45552</v>
      </c>
      <c r="E468" s="60">
        <f ca="1">IF(D468&lt;$B$1,VLOOKUP(D468,[1]DI!$A$4:$B$15000,2,FALSE),0)</f>
        <v>0.104</v>
      </c>
      <c r="F468" s="14">
        <f t="shared" ca="1" si="178"/>
        <v>1.0003926999999999</v>
      </c>
      <c r="G468" s="91">
        <f t="shared" ca="1" si="179"/>
        <v>1.2325846397667699</v>
      </c>
      <c r="H468" s="91">
        <f t="shared" ca="1" si="180"/>
        <v>1.22534685898925</v>
      </c>
      <c r="I468" s="14">
        <f t="shared" ca="1" si="181"/>
        <v>1.00590672</v>
      </c>
      <c r="J468" s="13">
        <f t="shared" si="194"/>
        <v>2.69E-2</v>
      </c>
      <c r="K468" s="29">
        <f t="shared" si="182"/>
        <v>45534</v>
      </c>
      <c r="L468" s="2">
        <f t="shared" si="183"/>
        <v>15</v>
      </c>
      <c r="M468" s="17">
        <f t="shared" si="184"/>
        <v>15</v>
      </c>
      <c r="N468" s="12">
        <f t="shared" si="185"/>
        <v>1.0015812820000001</v>
      </c>
      <c r="O468" s="12">
        <f t="shared" ca="1" si="186"/>
        <v>1.007497342</v>
      </c>
      <c r="P468" s="17">
        <f t="shared" si="187"/>
        <v>0</v>
      </c>
      <c r="Q468" s="14">
        <f t="shared" ca="1" si="188"/>
        <v>6.4078093999999997</v>
      </c>
      <c r="R468" s="20">
        <f t="shared" si="192"/>
        <v>0</v>
      </c>
      <c r="S468" s="14">
        <f t="shared" si="189"/>
        <v>0</v>
      </c>
      <c r="T468" s="4" t="str">
        <f t="shared" si="190"/>
        <v>A+J=</v>
      </c>
      <c r="U468" s="29">
        <f t="shared" si="191"/>
        <v>45565</v>
      </c>
      <c r="V468" s="3"/>
      <c r="W468" s="3"/>
      <c r="X468" s="106">
        <f>[2]Plan1!$A538</f>
        <v>52597</v>
      </c>
      <c r="Y468" s="107" t="str">
        <f>[2]Plan1!$C538</f>
        <v>Confraternização Universal</v>
      </c>
      <c r="Z468" s="94"/>
      <c r="AA468" s="1"/>
      <c r="AB468" s="3"/>
      <c r="AC468" s="3"/>
      <c r="AD468" s="3"/>
      <c r="AE468" s="3"/>
      <c r="AF468" s="3"/>
      <c r="AG468" s="11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</row>
    <row r="469" spans="1:154" x14ac:dyDescent="0.15">
      <c r="A469" s="88">
        <f t="shared" si="195"/>
        <v>45558</v>
      </c>
      <c r="B469" s="89">
        <f t="shared" ca="1" si="176"/>
        <v>861.51418731000001</v>
      </c>
      <c r="C469" s="14">
        <f t="shared" si="177"/>
        <v>854.67748535999999</v>
      </c>
      <c r="D469" s="62">
        <f t="shared" si="193"/>
        <v>45553</v>
      </c>
      <c r="E469" s="60">
        <f ca="1">IF(D469&lt;$B$1,VLOOKUP(D469,[1]DI!$A$4:$B$15000,2,FALSE),0)</f>
        <v>0.104</v>
      </c>
      <c r="F469" s="14">
        <f t="shared" ca="1" si="178"/>
        <v>1.0003926999999999</v>
      </c>
      <c r="G469" s="91">
        <f t="shared" ca="1" si="179"/>
        <v>1.2330686757548099</v>
      </c>
      <c r="H469" s="91">
        <f t="shared" ca="1" si="180"/>
        <v>1.22534685898925</v>
      </c>
      <c r="I469" s="14">
        <f t="shared" ca="1" si="181"/>
        <v>1.0063017400000001</v>
      </c>
      <c r="J469" s="13">
        <f t="shared" si="194"/>
        <v>2.69E-2</v>
      </c>
      <c r="K469" s="29">
        <f t="shared" si="182"/>
        <v>45534</v>
      </c>
      <c r="L469" s="2">
        <f t="shared" si="183"/>
        <v>16</v>
      </c>
      <c r="M469" s="17">
        <f t="shared" si="184"/>
        <v>16</v>
      </c>
      <c r="N469" s="12">
        <f t="shared" si="185"/>
        <v>1.0016867899999999</v>
      </c>
      <c r="O469" s="12">
        <f t="shared" ca="1" si="186"/>
        <v>1.00799916</v>
      </c>
      <c r="P469" s="17">
        <f t="shared" si="187"/>
        <v>0</v>
      </c>
      <c r="Q469" s="14">
        <f t="shared" ca="1" si="188"/>
        <v>6.8367019500000001</v>
      </c>
      <c r="R469" s="20">
        <f t="shared" si="192"/>
        <v>0</v>
      </c>
      <c r="S469" s="14">
        <f t="shared" si="189"/>
        <v>0</v>
      </c>
      <c r="T469" s="4" t="str">
        <f t="shared" si="190"/>
        <v>A+J=</v>
      </c>
      <c r="U469" s="29">
        <f t="shared" si="191"/>
        <v>45565</v>
      </c>
      <c r="V469" s="3"/>
      <c r="W469" s="3"/>
      <c r="X469" s="106">
        <f>[2]Plan1!$A539</f>
        <v>52656</v>
      </c>
      <c r="Y469" s="107" t="str">
        <f>[2]Plan1!$C539</f>
        <v>Carnaval</v>
      </c>
      <c r="Z469" s="94"/>
      <c r="AA469" s="1"/>
      <c r="AB469" s="3"/>
      <c r="AC469" s="3"/>
      <c r="AD469" s="3"/>
      <c r="AE469" s="3"/>
      <c r="AF469" s="3"/>
      <c r="AG469" s="11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</row>
    <row r="470" spans="1:154" x14ac:dyDescent="0.15">
      <c r="A470" s="88">
        <f t="shared" si="195"/>
        <v>45559</v>
      </c>
      <c r="B470" s="89">
        <f t="shared" ca="1" si="176"/>
        <v>861.94328754000003</v>
      </c>
      <c r="C470" s="14">
        <f t="shared" si="177"/>
        <v>854.67748535999999</v>
      </c>
      <c r="D470" s="62">
        <f t="shared" si="193"/>
        <v>45554</v>
      </c>
      <c r="E470" s="60">
        <f ca="1">IF(D470&lt;$B$1,VLOOKUP(D470,[1]DI!$A$4:$B$15000,2,FALSE),0)</f>
        <v>0.1065</v>
      </c>
      <c r="F470" s="14">
        <f t="shared" ca="1" si="178"/>
        <v>1.00040168</v>
      </c>
      <c r="G470" s="91">
        <f t="shared" ca="1" si="179"/>
        <v>1.2335529018237801</v>
      </c>
      <c r="H470" s="91">
        <f t="shared" ca="1" si="180"/>
        <v>1.22534685898925</v>
      </c>
      <c r="I470" s="14">
        <f t="shared" ca="1" si="181"/>
        <v>1.0066969100000001</v>
      </c>
      <c r="J470" s="13">
        <f t="shared" si="194"/>
        <v>2.69E-2</v>
      </c>
      <c r="K470" s="29">
        <f t="shared" si="182"/>
        <v>45534</v>
      </c>
      <c r="L470" s="2">
        <f t="shared" si="183"/>
        <v>17</v>
      </c>
      <c r="M470" s="17">
        <f t="shared" si="184"/>
        <v>17</v>
      </c>
      <c r="N470" s="12">
        <f t="shared" si="185"/>
        <v>1.001792308</v>
      </c>
      <c r="O470" s="12">
        <f t="shared" ca="1" si="186"/>
        <v>1.0085012209999999</v>
      </c>
      <c r="P470" s="17">
        <f t="shared" si="187"/>
        <v>0</v>
      </c>
      <c r="Q470" s="14">
        <f t="shared" ca="1" si="188"/>
        <v>7.2658021799999997</v>
      </c>
      <c r="R470" s="20">
        <f t="shared" si="192"/>
        <v>0</v>
      </c>
      <c r="S470" s="14">
        <f t="shared" si="189"/>
        <v>0</v>
      </c>
      <c r="T470" s="4" t="str">
        <f t="shared" si="190"/>
        <v>A+J=</v>
      </c>
      <c r="U470" s="29">
        <f t="shared" si="191"/>
        <v>45565</v>
      </c>
      <c r="V470" s="3"/>
      <c r="W470" s="3"/>
      <c r="X470" s="106">
        <f>[2]Plan1!$A540</f>
        <v>52657</v>
      </c>
      <c r="Y470" s="107" t="str">
        <f>[2]Plan1!$C540</f>
        <v>Carnaval</v>
      </c>
      <c r="Z470" s="94"/>
      <c r="AA470" s="1"/>
      <c r="AB470" s="3"/>
      <c r="AC470" s="3"/>
      <c r="AD470" s="3"/>
      <c r="AE470" s="3"/>
      <c r="AF470" s="3"/>
      <c r="AG470" s="11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</row>
    <row r="471" spans="1:154" x14ac:dyDescent="0.15">
      <c r="A471" s="88">
        <f t="shared" si="195"/>
        <v>45560</v>
      </c>
      <c r="B471" s="89">
        <f t="shared" ca="1" si="176"/>
        <v>862.38034739</v>
      </c>
      <c r="C471" s="14">
        <f t="shared" si="177"/>
        <v>854.67748535999999</v>
      </c>
      <c r="D471" s="62">
        <f t="shared" si="193"/>
        <v>45555</v>
      </c>
      <c r="E471" s="60">
        <f ca="1">IF(D471&lt;$B$1,VLOOKUP(D471,[1]DI!$A$4:$B$15000,2,FALSE),0)</f>
        <v>0.1065</v>
      </c>
      <c r="F471" s="14">
        <f t="shared" ca="1" si="178"/>
        <v>1.00040168</v>
      </c>
      <c r="G471" s="91">
        <f t="shared" ca="1" si="179"/>
        <v>1.2340483953533801</v>
      </c>
      <c r="H471" s="91">
        <f t="shared" ca="1" si="180"/>
        <v>1.22534685898925</v>
      </c>
      <c r="I471" s="14">
        <f t="shared" ca="1" si="181"/>
        <v>1.0071012800000001</v>
      </c>
      <c r="J471" s="13">
        <f t="shared" si="194"/>
        <v>2.69E-2</v>
      </c>
      <c r="K471" s="29">
        <f t="shared" si="182"/>
        <v>45534</v>
      </c>
      <c r="L471" s="2">
        <f t="shared" si="183"/>
        <v>18</v>
      </c>
      <c r="M471" s="17">
        <f t="shared" si="184"/>
        <v>18</v>
      </c>
      <c r="N471" s="12">
        <f t="shared" si="185"/>
        <v>1.0018978380000001</v>
      </c>
      <c r="O471" s="12">
        <f t="shared" ca="1" si="186"/>
        <v>1.009012595</v>
      </c>
      <c r="P471" s="17">
        <f t="shared" si="187"/>
        <v>0</v>
      </c>
      <c r="Q471" s="14">
        <f t="shared" ca="1" si="188"/>
        <v>7.7028620300000004</v>
      </c>
      <c r="R471" s="20">
        <f t="shared" si="192"/>
        <v>0</v>
      </c>
      <c r="S471" s="14">
        <f t="shared" si="189"/>
        <v>0</v>
      </c>
      <c r="T471" s="4" t="str">
        <f t="shared" si="190"/>
        <v>A+J=</v>
      </c>
      <c r="U471" s="29">
        <f t="shared" si="191"/>
        <v>45565</v>
      </c>
      <c r="V471" s="3"/>
      <c r="W471" s="3"/>
      <c r="X471" s="106">
        <f>[2]Plan1!$A541</f>
        <v>52702</v>
      </c>
      <c r="Y471" s="107" t="str">
        <f>[2]Plan1!$C541</f>
        <v>Paixão de Cristo</v>
      </c>
      <c r="Z471" s="94"/>
      <c r="AA471" s="1"/>
      <c r="AB471" s="3"/>
      <c r="AC471" s="3"/>
      <c r="AD471" s="3"/>
      <c r="AE471" s="3"/>
      <c r="AF471" s="3"/>
      <c r="AG471" s="11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</row>
    <row r="472" spans="1:154" x14ac:dyDescent="0.15">
      <c r="A472" s="88">
        <f t="shared" si="195"/>
        <v>45561</v>
      </c>
      <c r="B472" s="89">
        <f t="shared" ca="1" si="176"/>
        <v>862.81763543</v>
      </c>
      <c r="C472" s="14">
        <f t="shared" si="177"/>
        <v>854.67748535999999</v>
      </c>
      <c r="D472" s="62">
        <f t="shared" si="193"/>
        <v>45558</v>
      </c>
      <c r="E472" s="60">
        <f ca="1">IF(D472&lt;$B$1,VLOOKUP(D472,[1]DI!$A$4:$B$15000,2,FALSE),0)</f>
        <v>0.1065</v>
      </c>
      <c r="F472" s="14">
        <f t="shared" ca="1" si="178"/>
        <v>1.00040168</v>
      </c>
      <c r="G472" s="91">
        <f t="shared" ca="1" si="179"/>
        <v>1.23454408791283</v>
      </c>
      <c r="H472" s="91">
        <f t="shared" ca="1" si="180"/>
        <v>1.22534685898925</v>
      </c>
      <c r="I472" s="14">
        <f t="shared" ca="1" si="181"/>
        <v>1.00750582</v>
      </c>
      <c r="J472" s="13">
        <f t="shared" si="194"/>
        <v>2.69E-2</v>
      </c>
      <c r="K472" s="29">
        <f t="shared" si="182"/>
        <v>45534</v>
      </c>
      <c r="L472" s="2">
        <f t="shared" si="183"/>
        <v>19</v>
      </c>
      <c r="M472" s="17">
        <f t="shared" si="184"/>
        <v>19</v>
      </c>
      <c r="N472" s="12">
        <f t="shared" si="185"/>
        <v>1.002003379</v>
      </c>
      <c r="O472" s="12">
        <f t="shared" ca="1" si="186"/>
        <v>1.0095242360000001</v>
      </c>
      <c r="P472" s="17">
        <f t="shared" si="187"/>
        <v>0</v>
      </c>
      <c r="Q472" s="14">
        <f t="shared" ca="1" si="188"/>
        <v>8.1401500700000007</v>
      </c>
      <c r="R472" s="20">
        <f t="shared" si="192"/>
        <v>0</v>
      </c>
      <c r="S472" s="14">
        <f t="shared" si="189"/>
        <v>0</v>
      </c>
      <c r="T472" s="4" t="str">
        <f t="shared" si="190"/>
        <v>A+J=</v>
      </c>
      <c r="U472" s="29">
        <f t="shared" si="191"/>
        <v>45565</v>
      </c>
      <c r="V472" s="3"/>
      <c r="W472" s="3"/>
      <c r="X472" s="106">
        <f>[2]Plan1!$A542</f>
        <v>52708</v>
      </c>
      <c r="Y472" s="107" t="str">
        <f>[2]Plan1!$C542</f>
        <v>Tiradentes</v>
      </c>
      <c r="Z472" s="94"/>
      <c r="AA472" s="1"/>
      <c r="AB472" s="3"/>
      <c r="AC472" s="3"/>
      <c r="AD472" s="3"/>
      <c r="AE472" s="3"/>
      <c r="AF472" s="3"/>
      <c r="AG472" s="11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</row>
    <row r="473" spans="1:154" x14ac:dyDescent="0.15">
      <c r="A473" s="88">
        <f t="shared" si="195"/>
        <v>45562</v>
      </c>
      <c r="B473" s="89">
        <f t="shared" ca="1" si="176"/>
        <v>863.25513458</v>
      </c>
      <c r="C473" s="14">
        <f t="shared" si="177"/>
        <v>854.67748535999999</v>
      </c>
      <c r="D473" s="62">
        <f t="shared" si="193"/>
        <v>45559</v>
      </c>
      <c r="E473" s="60">
        <f ca="1">IF(D473&lt;$B$1,VLOOKUP(D473,[1]DI!$A$4:$B$15000,2,FALSE),0)</f>
        <v>0.1065</v>
      </c>
      <c r="F473" s="14">
        <f t="shared" ca="1" si="178"/>
        <v>1.00040168</v>
      </c>
      <c r="G473" s="91">
        <f t="shared" ca="1" si="179"/>
        <v>1.2350399795820599</v>
      </c>
      <c r="H473" s="91">
        <f t="shared" ca="1" si="180"/>
        <v>1.22534685898925</v>
      </c>
      <c r="I473" s="14">
        <f t="shared" ca="1" si="181"/>
        <v>1.0079105100000001</v>
      </c>
      <c r="J473" s="13">
        <f t="shared" si="194"/>
        <v>2.69E-2</v>
      </c>
      <c r="K473" s="29">
        <f t="shared" si="182"/>
        <v>45534</v>
      </c>
      <c r="L473" s="2">
        <f t="shared" si="183"/>
        <v>20</v>
      </c>
      <c r="M473" s="17">
        <f t="shared" si="184"/>
        <v>20</v>
      </c>
      <c r="N473" s="12">
        <f t="shared" si="185"/>
        <v>1.002108931</v>
      </c>
      <c r="O473" s="12">
        <f t="shared" ca="1" si="186"/>
        <v>1.010036124</v>
      </c>
      <c r="P473" s="17">
        <f t="shared" si="187"/>
        <v>0</v>
      </c>
      <c r="Q473" s="14">
        <f t="shared" ca="1" si="188"/>
        <v>8.5776492199999996</v>
      </c>
      <c r="R473" s="20">
        <f t="shared" si="192"/>
        <v>0</v>
      </c>
      <c r="S473" s="14">
        <f t="shared" si="189"/>
        <v>0</v>
      </c>
      <c r="T473" s="4" t="str">
        <f t="shared" si="190"/>
        <v>A+J=</v>
      </c>
      <c r="U473" s="29">
        <f t="shared" si="191"/>
        <v>45565</v>
      </c>
      <c r="V473" s="3"/>
      <c r="W473" s="3"/>
      <c r="X473" s="106">
        <f>[2]Plan1!$A543</f>
        <v>52718</v>
      </c>
      <c r="Y473" s="107" t="str">
        <f>[2]Plan1!$C543</f>
        <v>Dia do Trabalho</v>
      </c>
      <c r="Z473" s="94"/>
      <c r="AA473" s="1"/>
      <c r="AB473" s="3"/>
      <c r="AC473" s="3"/>
      <c r="AD473" s="3"/>
      <c r="AE473" s="3"/>
      <c r="AF473" s="3"/>
      <c r="AG473" s="11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</row>
    <row r="474" spans="1:154" x14ac:dyDescent="0.15">
      <c r="A474" s="88">
        <f t="shared" si="195"/>
        <v>45565</v>
      </c>
      <c r="B474" s="89">
        <f t="shared" ca="1" si="176"/>
        <v>863.69286192999994</v>
      </c>
      <c r="C474" s="14">
        <f t="shared" si="177"/>
        <v>854.67748535999999</v>
      </c>
      <c r="D474" s="62">
        <f t="shared" si="193"/>
        <v>45560</v>
      </c>
      <c r="E474" s="60">
        <f ca="1">IF(D474&lt;$B$1,VLOOKUP(D474,[1]DI!$A$4:$B$15000,2,FALSE),0)</f>
        <v>0.1065</v>
      </c>
      <c r="F474" s="14">
        <f t="shared" ca="1" si="178"/>
        <v>1.00040168</v>
      </c>
      <c r="G474" s="91">
        <f t="shared" ca="1" si="179"/>
        <v>1.2355360704410601</v>
      </c>
      <c r="H474" s="91">
        <f t="shared" ca="1" si="180"/>
        <v>1.22534685898925</v>
      </c>
      <c r="I474" s="14">
        <f t="shared" ca="1" si="181"/>
        <v>1.00831537</v>
      </c>
      <c r="J474" s="13">
        <f t="shared" si="194"/>
        <v>2.69E-2</v>
      </c>
      <c r="K474" s="29">
        <f t="shared" si="182"/>
        <v>45534</v>
      </c>
      <c r="L474" s="2">
        <f t="shared" si="183"/>
        <v>21</v>
      </c>
      <c r="M474" s="17">
        <f t="shared" si="184"/>
        <v>21</v>
      </c>
      <c r="N474" s="12">
        <f t="shared" si="185"/>
        <v>1.002214495</v>
      </c>
      <c r="O474" s="12">
        <f t="shared" ca="1" si="186"/>
        <v>1.010548279</v>
      </c>
      <c r="P474" s="17">
        <f t="shared" si="187"/>
        <v>22</v>
      </c>
      <c r="Q474" s="14">
        <f t="shared" ca="1" si="188"/>
        <v>9.0153765700000008</v>
      </c>
      <c r="R474" s="20">
        <f t="shared" si="192"/>
        <v>1.9266999999999999E-2</v>
      </c>
      <c r="S474" s="14">
        <f t="shared" si="189"/>
        <v>16.467071109999999</v>
      </c>
      <c r="T474" s="4" t="str">
        <f t="shared" si="190"/>
        <v>A+J=</v>
      </c>
      <c r="U474" s="29">
        <f t="shared" si="191"/>
        <v>45565</v>
      </c>
      <c r="V474" s="3"/>
      <c r="W474" s="3"/>
      <c r="X474" s="106">
        <f>[2]Plan1!$A544</f>
        <v>52764</v>
      </c>
      <c r="Y474" s="107" t="str">
        <f>[2]Plan1!$C544</f>
        <v>Corpus Christi</v>
      </c>
      <c r="Z474" s="94"/>
      <c r="AA474" s="1"/>
      <c r="AB474" s="3"/>
      <c r="AC474" s="3"/>
      <c r="AD474" s="3"/>
      <c r="AE474" s="3"/>
      <c r="AF474" s="3"/>
      <c r="AG474" s="11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</row>
    <row r="475" spans="1:154" x14ac:dyDescent="0.15">
      <c r="A475" s="88">
        <f t="shared" si="195"/>
        <v>45566</v>
      </c>
      <c r="B475" s="89">
        <f t="shared" ca="1" si="176"/>
        <v>838.63543973000003</v>
      </c>
      <c r="C475" s="14">
        <f t="shared" si="177"/>
        <v>838.21041424999999</v>
      </c>
      <c r="D475" s="62">
        <f t="shared" si="193"/>
        <v>45561</v>
      </c>
      <c r="E475" s="60">
        <f ca="1">IF(D475&lt;$B$1,VLOOKUP(D475,[1]DI!$A$4:$B$15000,2,FALSE),0)</f>
        <v>0.1065</v>
      </c>
      <c r="F475" s="14">
        <f t="shared" ca="1" si="178"/>
        <v>1.00040168</v>
      </c>
      <c r="G475" s="91">
        <f t="shared" ca="1" si="179"/>
        <v>1.23603236056983</v>
      </c>
      <c r="H475" s="91">
        <f t="shared" ca="1" si="180"/>
        <v>1.2355360704410601</v>
      </c>
      <c r="I475" s="14">
        <f t="shared" ca="1" si="181"/>
        <v>1.00040168</v>
      </c>
      <c r="J475" s="13">
        <f t="shared" si="194"/>
        <v>2.69E-2</v>
      </c>
      <c r="K475" s="29">
        <f t="shared" si="182"/>
        <v>45565</v>
      </c>
      <c r="L475" s="2">
        <f t="shared" si="183"/>
        <v>1</v>
      </c>
      <c r="M475" s="17">
        <f t="shared" si="184"/>
        <v>1</v>
      </c>
      <c r="N475" s="12">
        <f t="shared" si="185"/>
        <v>1.000105341</v>
      </c>
      <c r="O475" s="12">
        <f t="shared" ca="1" si="186"/>
        <v>1.0005070629999999</v>
      </c>
      <c r="P475" s="17">
        <f t="shared" si="187"/>
        <v>0</v>
      </c>
      <c r="Q475" s="14">
        <f t="shared" ca="1" si="188"/>
        <v>0.42502548000000001</v>
      </c>
      <c r="R475" s="20">
        <f t="shared" si="192"/>
        <v>0</v>
      </c>
      <c r="S475" s="14">
        <f t="shared" si="189"/>
        <v>0</v>
      </c>
      <c r="T475" s="4" t="str">
        <f t="shared" si="190"/>
        <v>A+J=</v>
      </c>
      <c r="U475" s="29">
        <f t="shared" si="191"/>
        <v>45595</v>
      </c>
      <c r="V475" s="3"/>
      <c r="W475" s="3"/>
      <c r="X475" s="106">
        <f>[2]Plan1!$A545</f>
        <v>52847</v>
      </c>
      <c r="Y475" s="107" t="str">
        <f>[2]Plan1!$C545</f>
        <v>Independência do Brasil</v>
      </c>
      <c r="Z475" s="94"/>
      <c r="AA475" s="1"/>
      <c r="AB475" s="3"/>
      <c r="AC475" s="3"/>
      <c r="AD475" s="3"/>
      <c r="AE475" s="3"/>
      <c r="AF475" s="3"/>
      <c r="AG475" s="11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</row>
    <row r="476" spans="1:154" x14ac:dyDescent="0.15">
      <c r="A476" s="88">
        <f t="shared" si="195"/>
        <v>45567</v>
      </c>
      <c r="B476" s="89">
        <f t="shared" ca="1" si="176"/>
        <v>839.0606798</v>
      </c>
      <c r="C476" s="14">
        <f t="shared" si="177"/>
        <v>838.21041424999999</v>
      </c>
      <c r="D476" s="62">
        <f t="shared" si="193"/>
        <v>45562</v>
      </c>
      <c r="E476" s="60">
        <f ca="1">IF(D476&lt;$B$1,VLOOKUP(D476,[1]DI!$A$4:$B$15000,2,FALSE),0)</f>
        <v>0.1065</v>
      </c>
      <c r="F476" s="14">
        <f t="shared" ca="1" si="178"/>
        <v>1.00040168</v>
      </c>
      <c r="G476" s="91">
        <f t="shared" ca="1" si="179"/>
        <v>1.2365288500484199</v>
      </c>
      <c r="H476" s="91">
        <f t="shared" ca="1" si="180"/>
        <v>1.2355360704410601</v>
      </c>
      <c r="I476" s="14">
        <f t="shared" ca="1" si="181"/>
        <v>1.0008035200000001</v>
      </c>
      <c r="J476" s="13">
        <f t="shared" si="194"/>
        <v>2.69E-2</v>
      </c>
      <c r="K476" s="29">
        <f t="shared" si="182"/>
        <v>45565</v>
      </c>
      <c r="L476" s="2">
        <f t="shared" si="183"/>
        <v>2</v>
      </c>
      <c r="M476" s="17">
        <f t="shared" si="184"/>
        <v>2</v>
      </c>
      <c r="N476" s="12">
        <f t="shared" si="185"/>
        <v>1.0002106930000001</v>
      </c>
      <c r="O476" s="12">
        <f t="shared" ca="1" si="186"/>
        <v>1.0010143819999999</v>
      </c>
      <c r="P476" s="17">
        <f t="shared" si="187"/>
        <v>0</v>
      </c>
      <c r="Q476" s="14">
        <f t="shared" ca="1" si="188"/>
        <v>0.85026555000000004</v>
      </c>
      <c r="R476" s="20">
        <f t="shared" si="192"/>
        <v>0</v>
      </c>
      <c r="S476" s="14">
        <f t="shared" si="189"/>
        <v>0</v>
      </c>
      <c r="T476" s="4" t="str">
        <f t="shared" si="190"/>
        <v>A+J=</v>
      </c>
      <c r="U476" s="29">
        <f t="shared" si="191"/>
        <v>45595</v>
      </c>
      <c r="V476" s="3"/>
      <c r="W476" s="3"/>
      <c r="X476" s="106">
        <f>[2]Plan1!$A546</f>
        <v>52882</v>
      </c>
      <c r="Y476" s="107" t="str">
        <f>[2]Plan1!$C546</f>
        <v>Nossa Sr.a Aparecida - Padroeira do Brasil</v>
      </c>
      <c r="Z476" s="94"/>
      <c r="AA476" s="1"/>
      <c r="AB476" s="3"/>
      <c r="AC476" s="3"/>
      <c r="AD476" s="3"/>
      <c r="AE476" s="3"/>
      <c r="AF476" s="3"/>
      <c r="AG476" s="11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</row>
    <row r="477" spans="1:154" x14ac:dyDescent="0.15">
      <c r="A477" s="88">
        <f t="shared" si="195"/>
        <v>45568</v>
      </c>
      <c r="B477" s="89">
        <f t="shared" ca="1" si="176"/>
        <v>839.48613528999999</v>
      </c>
      <c r="C477" s="14">
        <f t="shared" si="177"/>
        <v>838.21041424999999</v>
      </c>
      <c r="D477" s="62">
        <f t="shared" si="193"/>
        <v>45565</v>
      </c>
      <c r="E477" s="60">
        <f ca="1">IF(D477&lt;$B$1,VLOOKUP(D477,[1]DI!$A$4:$B$15000,2,FALSE),0)</f>
        <v>0.1065</v>
      </c>
      <c r="F477" s="14">
        <f t="shared" ca="1" si="178"/>
        <v>1.00040168</v>
      </c>
      <c r="G477" s="91">
        <f t="shared" ca="1" si="179"/>
        <v>1.23702553895691</v>
      </c>
      <c r="H477" s="91">
        <f t="shared" ca="1" si="180"/>
        <v>1.2355360704410601</v>
      </c>
      <c r="I477" s="14">
        <f t="shared" ca="1" si="181"/>
        <v>1.0012055200000001</v>
      </c>
      <c r="J477" s="13">
        <f t="shared" si="194"/>
        <v>2.69E-2</v>
      </c>
      <c r="K477" s="29">
        <f t="shared" si="182"/>
        <v>45565</v>
      </c>
      <c r="L477" s="2">
        <f t="shared" si="183"/>
        <v>3</v>
      </c>
      <c r="M477" s="17">
        <f t="shared" si="184"/>
        <v>3</v>
      </c>
      <c r="N477" s="12">
        <f t="shared" si="185"/>
        <v>1.000316057</v>
      </c>
      <c r="O477" s="12">
        <f t="shared" ca="1" si="186"/>
        <v>1.0015219580000001</v>
      </c>
      <c r="P477" s="17">
        <f t="shared" si="187"/>
        <v>0</v>
      </c>
      <c r="Q477" s="14">
        <f t="shared" ca="1" si="188"/>
        <v>1.2757210400000001</v>
      </c>
      <c r="R477" s="20">
        <f t="shared" si="192"/>
        <v>0</v>
      </c>
      <c r="S477" s="14">
        <f t="shared" si="189"/>
        <v>0</v>
      </c>
      <c r="T477" s="4" t="str">
        <f t="shared" si="190"/>
        <v>A+J=</v>
      </c>
      <c r="U477" s="29">
        <f t="shared" si="191"/>
        <v>45595</v>
      </c>
      <c r="V477" s="3"/>
      <c r="W477" s="3"/>
      <c r="X477" s="106">
        <f>[2]Plan1!$A547</f>
        <v>52903</v>
      </c>
      <c r="Y477" s="107" t="str">
        <f>[2]Plan1!$C547</f>
        <v>Finados</v>
      </c>
      <c r="Z477" s="94"/>
      <c r="AA477" s="1"/>
      <c r="AB477" s="3"/>
      <c r="AC477" s="3"/>
      <c r="AD477" s="3"/>
      <c r="AE477" s="3"/>
      <c r="AF477" s="3"/>
      <c r="AG477" s="11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</row>
    <row r="478" spans="1:154" x14ac:dyDescent="0.15">
      <c r="A478" s="88">
        <f t="shared" si="195"/>
        <v>45569</v>
      </c>
      <c r="B478" s="89">
        <f t="shared" ca="1" si="176"/>
        <v>839.91181290999998</v>
      </c>
      <c r="C478" s="14">
        <f t="shared" si="177"/>
        <v>838.21041424999999</v>
      </c>
      <c r="D478" s="62">
        <f t="shared" si="193"/>
        <v>45566</v>
      </c>
      <c r="E478" s="60">
        <f ca="1">IF(D478&lt;$B$1,VLOOKUP(D478,[1]DI!$A$4:$B$15000,2,FALSE),0)</f>
        <v>0.1065</v>
      </c>
      <c r="F478" s="14">
        <f t="shared" ca="1" si="178"/>
        <v>1.00040168</v>
      </c>
      <c r="G478" s="91">
        <f t="shared" ca="1" si="179"/>
        <v>1.2375224273754</v>
      </c>
      <c r="H478" s="91">
        <f t="shared" ca="1" si="180"/>
        <v>1.2355360704410601</v>
      </c>
      <c r="I478" s="14">
        <f t="shared" ca="1" si="181"/>
        <v>1.0016076899999999</v>
      </c>
      <c r="J478" s="13">
        <f t="shared" si="194"/>
        <v>2.69E-2</v>
      </c>
      <c r="K478" s="29">
        <f t="shared" si="182"/>
        <v>45565</v>
      </c>
      <c r="L478" s="2">
        <f t="shared" si="183"/>
        <v>4</v>
      </c>
      <c r="M478" s="17">
        <f t="shared" si="184"/>
        <v>4</v>
      </c>
      <c r="N478" s="12">
        <f t="shared" si="185"/>
        <v>1.0004214309999999</v>
      </c>
      <c r="O478" s="12">
        <f t="shared" ca="1" si="186"/>
        <v>1.002029799</v>
      </c>
      <c r="P478" s="17">
        <f t="shared" si="187"/>
        <v>0</v>
      </c>
      <c r="Q478" s="14">
        <f t="shared" ca="1" si="188"/>
        <v>1.70139866</v>
      </c>
      <c r="R478" s="20">
        <f t="shared" si="192"/>
        <v>0</v>
      </c>
      <c r="S478" s="14">
        <f t="shared" si="189"/>
        <v>0</v>
      </c>
      <c r="T478" s="4" t="str">
        <f t="shared" si="190"/>
        <v>A+J=</v>
      </c>
      <c r="U478" s="29">
        <f t="shared" si="191"/>
        <v>45595</v>
      </c>
      <c r="V478" s="3"/>
      <c r="W478" s="3"/>
      <c r="X478" s="106">
        <f>[2]Plan1!$A548</f>
        <v>52916</v>
      </c>
      <c r="Y478" s="107" t="str">
        <f>[2]Plan1!$C548</f>
        <v>Proclamação da República</v>
      </c>
      <c r="Z478" s="94"/>
      <c r="AA478" s="1"/>
      <c r="AB478" s="3"/>
      <c r="AC478" s="3"/>
      <c r="AD478" s="3"/>
      <c r="AE478" s="3"/>
      <c r="AF478" s="3"/>
      <c r="AG478" s="11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</row>
    <row r="479" spans="1:154" x14ac:dyDescent="0.15">
      <c r="A479" s="88">
        <f t="shared" si="195"/>
        <v>45572</v>
      </c>
      <c r="B479" s="89">
        <f t="shared" ca="1" si="176"/>
        <v>840.33769587999996</v>
      </c>
      <c r="C479" s="14">
        <f t="shared" si="177"/>
        <v>838.21041424999999</v>
      </c>
      <c r="D479" s="62">
        <f t="shared" si="193"/>
        <v>45567</v>
      </c>
      <c r="E479" s="60">
        <f ca="1">IF(D479&lt;$B$1,VLOOKUP(D479,[1]DI!$A$4:$B$15000,2,FALSE),0)</f>
        <v>0.1065</v>
      </c>
      <c r="F479" s="14">
        <f t="shared" ca="1" si="178"/>
        <v>1.00040168</v>
      </c>
      <c r="G479" s="91">
        <f t="shared" ca="1" si="179"/>
        <v>1.2380195153840301</v>
      </c>
      <c r="H479" s="91">
        <f t="shared" ca="1" si="180"/>
        <v>1.2355360704410601</v>
      </c>
      <c r="I479" s="14">
        <f t="shared" ca="1" si="181"/>
        <v>1.00201001</v>
      </c>
      <c r="J479" s="13">
        <f t="shared" si="194"/>
        <v>2.69E-2</v>
      </c>
      <c r="K479" s="29">
        <f t="shared" si="182"/>
        <v>45565</v>
      </c>
      <c r="L479" s="2">
        <f t="shared" si="183"/>
        <v>5</v>
      </c>
      <c r="M479" s="17">
        <f t="shared" si="184"/>
        <v>5</v>
      </c>
      <c r="N479" s="12">
        <f t="shared" si="185"/>
        <v>1.000526816</v>
      </c>
      <c r="O479" s="12">
        <f t="shared" ca="1" si="186"/>
        <v>1.002537885</v>
      </c>
      <c r="P479" s="17">
        <f t="shared" si="187"/>
        <v>0</v>
      </c>
      <c r="Q479" s="14">
        <f t="shared" ca="1" si="188"/>
        <v>2.1272816300000001</v>
      </c>
      <c r="R479" s="20">
        <f t="shared" si="192"/>
        <v>0</v>
      </c>
      <c r="S479" s="14">
        <f t="shared" si="189"/>
        <v>0</v>
      </c>
      <c r="T479" s="4" t="str">
        <f t="shared" si="190"/>
        <v>A+J=</v>
      </c>
      <c r="U479" s="29">
        <f t="shared" si="191"/>
        <v>45595</v>
      </c>
      <c r="V479" s="3"/>
      <c r="W479" s="3"/>
      <c r="X479" s="106">
        <f>[2]Plan1!$A549</f>
        <v>52921</v>
      </c>
      <c r="Y479" s="107" t="str">
        <f>[2]Plan1!$C549</f>
        <v>Dia Nacional de Zumbi e da Consciência Negra</v>
      </c>
      <c r="Z479" s="94"/>
      <c r="AA479" s="1"/>
      <c r="AB479" s="3"/>
      <c r="AC479" s="3"/>
      <c r="AD479" s="3"/>
      <c r="AE479" s="3"/>
      <c r="AF479" s="3"/>
      <c r="AG479" s="11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</row>
    <row r="480" spans="1:154" x14ac:dyDescent="0.15">
      <c r="A480" s="88">
        <f t="shared" si="195"/>
        <v>45573</v>
      </c>
      <c r="B480" s="89">
        <f t="shared" ca="1" si="176"/>
        <v>840.76380266000001</v>
      </c>
      <c r="C480" s="14">
        <f t="shared" si="177"/>
        <v>838.21041424999999</v>
      </c>
      <c r="D480" s="62">
        <f t="shared" si="193"/>
        <v>45568</v>
      </c>
      <c r="E480" s="60">
        <f ca="1">IF(D480&lt;$B$1,VLOOKUP(D480,[1]DI!$A$4:$B$15000,2,FALSE),0)</f>
        <v>0.1065</v>
      </c>
      <c r="F480" s="14">
        <f t="shared" ca="1" si="178"/>
        <v>1.00040168</v>
      </c>
      <c r="G480" s="91">
        <f t="shared" ca="1" si="179"/>
        <v>1.2385168030629701</v>
      </c>
      <c r="H480" s="91">
        <f t="shared" ca="1" si="180"/>
        <v>1.2355360704410601</v>
      </c>
      <c r="I480" s="14">
        <f t="shared" ca="1" si="181"/>
        <v>1.0024124999999999</v>
      </c>
      <c r="J480" s="13">
        <f t="shared" si="194"/>
        <v>2.69E-2</v>
      </c>
      <c r="K480" s="29">
        <f t="shared" si="182"/>
        <v>45565</v>
      </c>
      <c r="L480" s="2">
        <f t="shared" si="183"/>
        <v>6</v>
      </c>
      <c r="M480" s="17">
        <f t="shared" si="184"/>
        <v>6</v>
      </c>
      <c r="N480" s="12">
        <f t="shared" si="185"/>
        <v>1.000632213</v>
      </c>
      <c r="O480" s="12">
        <f t="shared" ca="1" si="186"/>
        <v>1.003046238</v>
      </c>
      <c r="P480" s="17">
        <f t="shared" si="187"/>
        <v>0</v>
      </c>
      <c r="Q480" s="14">
        <f t="shared" ca="1" si="188"/>
        <v>2.5533884100000002</v>
      </c>
      <c r="R480" s="20">
        <f t="shared" si="192"/>
        <v>0</v>
      </c>
      <c r="S480" s="14">
        <f t="shared" si="189"/>
        <v>0</v>
      </c>
      <c r="T480" s="4" t="str">
        <f t="shared" si="190"/>
        <v>A+J=</v>
      </c>
      <c r="U480" s="29">
        <f t="shared" si="191"/>
        <v>45595</v>
      </c>
      <c r="V480" s="3"/>
      <c r="W480" s="3"/>
      <c r="X480" s="106">
        <f>[2]Plan1!$A550</f>
        <v>52956</v>
      </c>
      <c r="Y480" s="107" t="str">
        <f>[2]Plan1!$C550</f>
        <v>Natal</v>
      </c>
      <c r="Z480" s="94"/>
      <c r="AA480" s="1"/>
      <c r="AB480" s="3"/>
      <c r="AC480" s="3"/>
      <c r="AD480" s="3"/>
      <c r="AE480" s="3"/>
      <c r="AF480" s="3"/>
      <c r="AG480" s="11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</row>
    <row r="481" spans="1:154" x14ac:dyDescent="0.15">
      <c r="A481" s="88">
        <f t="shared" si="195"/>
        <v>45574</v>
      </c>
      <c r="B481" s="89">
        <f t="shared" ca="1" si="176"/>
        <v>841.19012485999997</v>
      </c>
      <c r="C481" s="14">
        <f t="shared" si="177"/>
        <v>838.21041424999999</v>
      </c>
      <c r="D481" s="62">
        <f t="shared" si="193"/>
        <v>45569</v>
      </c>
      <c r="E481" s="60">
        <f ca="1">IF(D481&lt;$B$1,VLOOKUP(D481,[1]DI!$A$4:$B$15000,2,FALSE),0)</f>
        <v>0.1065</v>
      </c>
      <c r="F481" s="14">
        <f t="shared" ca="1" si="178"/>
        <v>1.00040168</v>
      </c>
      <c r="G481" s="91">
        <f t="shared" ca="1" si="179"/>
        <v>1.23901429049242</v>
      </c>
      <c r="H481" s="91">
        <f t="shared" ca="1" si="180"/>
        <v>1.2355360704410601</v>
      </c>
      <c r="I481" s="14">
        <f t="shared" ca="1" si="181"/>
        <v>1.00281515</v>
      </c>
      <c r="J481" s="13">
        <f t="shared" si="194"/>
        <v>2.69E-2</v>
      </c>
      <c r="K481" s="29">
        <f t="shared" si="182"/>
        <v>45565</v>
      </c>
      <c r="L481" s="2">
        <f t="shared" si="183"/>
        <v>7</v>
      </c>
      <c r="M481" s="17">
        <f t="shared" si="184"/>
        <v>7</v>
      </c>
      <c r="N481" s="12">
        <f t="shared" si="185"/>
        <v>1.0007376210000001</v>
      </c>
      <c r="O481" s="12">
        <f t="shared" ca="1" si="186"/>
        <v>1.0035548480000001</v>
      </c>
      <c r="P481" s="17">
        <f t="shared" si="187"/>
        <v>0</v>
      </c>
      <c r="Q481" s="14">
        <f t="shared" ca="1" si="188"/>
        <v>2.9797106100000001</v>
      </c>
      <c r="R481" s="20">
        <f t="shared" si="192"/>
        <v>0</v>
      </c>
      <c r="S481" s="14">
        <f t="shared" si="189"/>
        <v>0</v>
      </c>
      <c r="T481" s="4" t="str">
        <f t="shared" si="190"/>
        <v>A+J=</v>
      </c>
      <c r="U481" s="29">
        <f t="shared" si="191"/>
        <v>45595</v>
      </c>
      <c r="V481" s="3"/>
      <c r="W481" s="3"/>
      <c r="X481" s="106">
        <f>[2]Plan1!$A551</f>
        <v>52963</v>
      </c>
      <c r="Y481" s="107" t="str">
        <f>[2]Plan1!$C551</f>
        <v>Confraternização Universal</v>
      </c>
      <c r="Z481" s="94"/>
      <c r="AA481" s="1"/>
      <c r="AB481" s="3"/>
      <c r="AC481" s="3"/>
      <c r="AD481" s="3"/>
      <c r="AE481" s="3"/>
      <c r="AF481" s="3"/>
      <c r="AG481" s="11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</row>
    <row r="482" spans="1:154" x14ac:dyDescent="0.15">
      <c r="A482" s="88">
        <f t="shared" si="195"/>
        <v>45575</v>
      </c>
      <c r="B482" s="89">
        <f t="shared" ca="1" si="176"/>
        <v>841.61665995999999</v>
      </c>
      <c r="C482" s="14">
        <f t="shared" si="177"/>
        <v>838.21041424999999</v>
      </c>
      <c r="D482" s="62">
        <f t="shared" si="193"/>
        <v>45572</v>
      </c>
      <c r="E482" s="60">
        <f ca="1">IF(D482&lt;$B$1,VLOOKUP(D482,[1]DI!$A$4:$B$15000,2,FALSE),0)</f>
        <v>0.1065</v>
      </c>
      <c r="F482" s="14">
        <f t="shared" ca="1" si="178"/>
        <v>1.00040168</v>
      </c>
      <c r="G482" s="91">
        <f t="shared" ca="1" si="179"/>
        <v>1.23951197775262</v>
      </c>
      <c r="H482" s="91">
        <f t="shared" ca="1" si="180"/>
        <v>1.2355360704410601</v>
      </c>
      <c r="I482" s="14">
        <f t="shared" ca="1" si="181"/>
        <v>1.00321796</v>
      </c>
      <c r="J482" s="13">
        <f t="shared" si="194"/>
        <v>2.69E-2</v>
      </c>
      <c r="K482" s="29">
        <f t="shared" si="182"/>
        <v>45565</v>
      </c>
      <c r="L482" s="2">
        <f t="shared" si="183"/>
        <v>8</v>
      </c>
      <c r="M482" s="17">
        <f t="shared" si="184"/>
        <v>8</v>
      </c>
      <c r="N482" s="12">
        <f t="shared" si="185"/>
        <v>1.000843039</v>
      </c>
      <c r="O482" s="12">
        <f t="shared" ca="1" si="186"/>
        <v>1.004063712</v>
      </c>
      <c r="P482" s="17">
        <f t="shared" si="187"/>
        <v>0</v>
      </c>
      <c r="Q482" s="14">
        <f t="shared" ca="1" si="188"/>
        <v>3.4062457099999999</v>
      </c>
      <c r="R482" s="20">
        <f t="shared" si="192"/>
        <v>0</v>
      </c>
      <c r="S482" s="14">
        <f t="shared" si="189"/>
        <v>0</v>
      </c>
      <c r="T482" s="4" t="str">
        <f t="shared" si="190"/>
        <v>A+J=</v>
      </c>
      <c r="U482" s="29">
        <f t="shared" si="191"/>
        <v>45595</v>
      </c>
      <c r="V482" s="3"/>
      <c r="W482" s="3"/>
      <c r="X482" s="106">
        <f>[2]Plan1!$A552</f>
        <v>53013</v>
      </c>
      <c r="Y482" s="107" t="str">
        <f>[2]Plan1!$C552</f>
        <v>Carnaval</v>
      </c>
      <c r="Z482" s="94"/>
      <c r="AA482" s="1"/>
      <c r="AB482" s="3"/>
      <c r="AC482" s="3"/>
      <c r="AD482" s="3"/>
      <c r="AE482" s="3"/>
      <c r="AF482" s="3"/>
      <c r="AG482" s="11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</row>
    <row r="483" spans="1:154" x14ac:dyDescent="0.15">
      <c r="A483" s="88">
        <f t="shared" si="195"/>
        <v>45576</v>
      </c>
      <c r="B483" s="89">
        <f t="shared" ca="1" si="176"/>
        <v>842.04341049000004</v>
      </c>
      <c r="C483" s="14">
        <f t="shared" si="177"/>
        <v>838.21041424999999</v>
      </c>
      <c r="D483" s="62">
        <f t="shared" si="193"/>
        <v>45573</v>
      </c>
      <c r="E483" s="60">
        <f ca="1">IF(D483&lt;$B$1,VLOOKUP(D483,[1]DI!$A$4:$B$15000,2,FALSE),0)</f>
        <v>0.1065</v>
      </c>
      <c r="F483" s="14">
        <f t="shared" ca="1" si="178"/>
        <v>1.00040168</v>
      </c>
      <c r="G483" s="91">
        <f t="shared" ca="1" si="179"/>
        <v>1.24000986492384</v>
      </c>
      <c r="H483" s="91">
        <f t="shared" ca="1" si="180"/>
        <v>1.2355360704410601</v>
      </c>
      <c r="I483" s="14">
        <f t="shared" ca="1" si="181"/>
        <v>1.0036209300000001</v>
      </c>
      <c r="J483" s="13">
        <f t="shared" si="194"/>
        <v>2.69E-2</v>
      </c>
      <c r="K483" s="29">
        <f t="shared" si="182"/>
        <v>45565</v>
      </c>
      <c r="L483" s="2">
        <f t="shared" si="183"/>
        <v>9</v>
      </c>
      <c r="M483" s="17">
        <f t="shared" si="184"/>
        <v>9</v>
      </c>
      <c r="N483" s="12">
        <f t="shared" si="185"/>
        <v>1.0009484689999999</v>
      </c>
      <c r="O483" s="12">
        <f t="shared" ca="1" si="186"/>
        <v>1.0045728330000001</v>
      </c>
      <c r="P483" s="17">
        <f t="shared" si="187"/>
        <v>0</v>
      </c>
      <c r="Q483" s="14">
        <f t="shared" ca="1" si="188"/>
        <v>3.8329962399999999</v>
      </c>
      <c r="R483" s="20">
        <f t="shared" si="192"/>
        <v>0</v>
      </c>
      <c r="S483" s="14">
        <f t="shared" si="189"/>
        <v>0</v>
      </c>
      <c r="T483" s="4" t="str">
        <f t="shared" si="190"/>
        <v>A+J=</v>
      </c>
      <c r="U483" s="29">
        <f t="shared" si="191"/>
        <v>45595</v>
      </c>
      <c r="V483" s="3"/>
      <c r="W483" s="3"/>
      <c r="X483" s="106">
        <f>[2]Plan1!$A553</f>
        <v>53014</v>
      </c>
      <c r="Y483" s="107" t="str">
        <f>[2]Plan1!$C553</f>
        <v>Carnaval</v>
      </c>
      <c r="Z483" s="94"/>
      <c r="AA483" s="1"/>
      <c r="AB483" s="3"/>
      <c r="AC483" s="3"/>
      <c r="AD483" s="3"/>
      <c r="AE483" s="3"/>
      <c r="AF483" s="3"/>
      <c r="AG483" s="11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</row>
    <row r="484" spans="1:154" x14ac:dyDescent="0.15">
      <c r="A484" s="88">
        <f t="shared" si="195"/>
        <v>45579</v>
      </c>
      <c r="B484" s="89">
        <f t="shared" ca="1" si="176"/>
        <v>842.47038481000004</v>
      </c>
      <c r="C484" s="14">
        <f t="shared" si="177"/>
        <v>838.21041424999999</v>
      </c>
      <c r="D484" s="62">
        <f t="shared" si="193"/>
        <v>45574</v>
      </c>
      <c r="E484" s="60">
        <f ca="1">IF(D484&lt;$B$1,VLOOKUP(D484,[1]DI!$A$4:$B$15000,2,FALSE),0)</f>
        <v>0.1065</v>
      </c>
      <c r="F484" s="14">
        <f t="shared" ca="1" si="178"/>
        <v>1.00040168</v>
      </c>
      <c r="G484" s="91">
        <f t="shared" ca="1" si="179"/>
        <v>1.24050795208638</v>
      </c>
      <c r="H484" s="91">
        <f t="shared" ca="1" si="180"/>
        <v>1.2355360704410601</v>
      </c>
      <c r="I484" s="14">
        <f t="shared" ca="1" si="181"/>
        <v>1.00402407</v>
      </c>
      <c r="J484" s="13">
        <f t="shared" si="194"/>
        <v>2.69E-2</v>
      </c>
      <c r="K484" s="29">
        <f t="shared" si="182"/>
        <v>45565</v>
      </c>
      <c r="L484" s="2">
        <f t="shared" si="183"/>
        <v>10</v>
      </c>
      <c r="M484" s="17">
        <f t="shared" si="184"/>
        <v>10</v>
      </c>
      <c r="N484" s="12">
        <f t="shared" si="185"/>
        <v>1.00105391</v>
      </c>
      <c r="O484" s="12">
        <f t="shared" ca="1" si="186"/>
        <v>1.0050822210000001</v>
      </c>
      <c r="P484" s="17">
        <f t="shared" si="187"/>
        <v>0</v>
      </c>
      <c r="Q484" s="14">
        <f t="shared" ca="1" si="188"/>
        <v>4.2599705600000002</v>
      </c>
      <c r="R484" s="20">
        <f t="shared" si="192"/>
        <v>0</v>
      </c>
      <c r="S484" s="14">
        <f t="shared" si="189"/>
        <v>0</v>
      </c>
      <c r="T484" s="4" t="str">
        <f t="shared" si="190"/>
        <v>A+J=</v>
      </c>
      <c r="U484" s="29">
        <f t="shared" si="191"/>
        <v>45595</v>
      </c>
      <c r="V484" s="3"/>
      <c r="W484" s="3"/>
      <c r="X484" s="107"/>
      <c r="Y484" s="107"/>
      <c r="Z484" s="94"/>
      <c r="AA484" s="1"/>
      <c r="AB484" s="3"/>
      <c r="AC484" s="3"/>
      <c r="AD484" s="3"/>
      <c r="AE484" s="3"/>
      <c r="AF484" s="3"/>
      <c r="AG484" s="11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</row>
    <row r="485" spans="1:154" x14ac:dyDescent="0.15">
      <c r="A485" s="88">
        <f t="shared" si="195"/>
        <v>45580</v>
      </c>
      <c r="B485" s="89">
        <f t="shared" ca="1" si="176"/>
        <v>842.89756534000003</v>
      </c>
      <c r="C485" s="14">
        <f t="shared" si="177"/>
        <v>838.21041424999999</v>
      </c>
      <c r="D485" s="62">
        <f t="shared" si="193"/>
        <v>45575</v>
      </c>
      <c r="E485" s="60">
        <f ca="1">IF(D485&lt;$B$1,VLOOKUP(D485,[1]DI!$A$4:$B$15000,2,FALSE),0)</f>
        <v>0.1065</v>
      </c>
      <c r="F485" s="14">
        <f t="shared" ca="1" si="178"/>
        <v>1.00040168</v>
      </c>
      <c r="G485" s="91">
        <f t="shared" ca="1" si="179"/>
        <v>1.2410062393205701</v>
      </c>
      <c r="H485" s="91">
        <f t="shared" ca="1" si="180"/>
        <v>1.2355360704410601</v>
      </c>
      <c r="I485" s="14">
        <f t="shared" ca="1" si="181"/>
        <v>1.00442736</v>
      </c>
      <c r="J485" s="13">
        <f t="shared" si="194"/>
        <v>2.69E-2</v>
      </c>
      <c r="K485" s="29">
        <f t="shared" si="182"/>
        <v>45565</v>
      </c>
      <c r="L485" s="2">
        <f t="shared" si="183"/>
        <v>11</v>
      </c>
      <c r="M485" s="17">
        <f t="shared" si="184"/>
        <v>11</v>
      </c>
      <c r="N485" s="12">
        <f t="shared" si="185"/>
        <v>1.0011593620000001</v>
      </c>
      <c r="O485" s="12">
        <f t="shared" ca="1" si="186"/>
        <v>1.005591855</v>
      </c>
      <c r="P485" s="17">
        <f t="shared" si="187"/>
        <v>0</v>
      </c>
      <c r="Q485" s="14">
        <f t="shared" ca="1" si="188"/>
        <v>4.6871510900000004</v>
      </c>
      <c r="R485" s="20">
        <f t="shared" si="192"/>
        <v>0</v>
      </c>
      <c r="S485" s="14">
        <f t="shared" si="189"/>
        <v>0</v>
      </c>
      <c r="T485" s="4" t="str">
        <f t="shared" si="190"/>
        <v>A+J=</v>
      </c>
      <c r="U485" s="29">
        <f t="shared" si="191"/>
        <v>45595</v>
      </c>
      <c r="V485" s="3"/>
      <c r="W485" s="3"/>
      <c r="X485" s="107"/>
      <c r="Y485" s="108"/>
      <c r="Z485" s="109"/>
      <c r="AA485" s="24"/>
      <c r="AB485" s="21"/>
      <c r="AC485" s="21"/>
      <c r="AD485" s="21"/>
      <c r="AE485" s="21"/>
      <c r="AF485" s="3"/>
      <c r="AG485" s="11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</row>
    <row r="486" spans="1:154" x14ac:dyDescent="0.15">
      <c r="A486" s="88">
        <f t="shared" si="195"/>
        <v>45581</v>
      </c>
      <c r="B486" s="89">
        <f t="shared" ca="1" si="176"/>
        <v>843.32496966999997</v>
      </c>
      <c r="C486" s="14">
        <f t="shared" si="177"/>
        <v>838.21041424999999</v>
      </c>
      <c r="D486" s="62">
        <f t="shared" si="193"/>
        <v>45576</v>
      </c>
      <c r="E486" s="60">
        <f ca="1">IF(D486&lt;$B$1,VLOOKUP(D486,[1]DI!$A$4:$B$15000,2,FALSE),0)</f>
        <v>0.1065</v>
      </c>
      <c r="F486" s="14">
        <f t="shared" ca="1" si="178"/>
        <v>1.00040168</v>
      </c>
      <c r="G486" s="91">
        <f t="shared" ca="1" si="179"/>
        <v>1.24150472670678</v>
      </c>
      <c r="H486" s="91">
        <f t="shared" ca="1" si="180"/>
        <v>1.2355360704410601</v>
      </c>
      <c r="I486" s="14">
        <f t="shared" ca="1" si="181"/>
        <v>1.00483082</v>
      </c>
      <c r="J486" s="13">
        <f t="shared" si="194"/>
        <v>2.69E-2</v>
      </c>
      <c r="K486" s="29">
        <f t="shared" si="182"/>
        <v>45565</v>
      </c>
      <c r="L486" s="2">
        <f t="shared" si="183"/>
        <v>12</v>
      </c>
      <c r="M486" s="17">
        <f t="shared" si="184"/>
        <v>12</v>
      </c>
      <c r="N486" s="12">
        <f t="shared" si="185"/>
        <v>1.0012648260000001</v>
      </c>
      <c r="O486" s="12">
        <f t="shared" ca="1" si="186"/>
        <v>1.0061017560000001</v>
      </c>
      <c r="P486" s="17">
        <f t="shared" si="187"/>
        <v>0</v>
      </c>
      <c r="Q486" s="14">
        <f t="shared" ca="1" si="188"/>
        <v>5.1145554200000003</v>
      </c>
      <c r="R486" s="20">
        <f t="shared" si="192"/>
        <v>0</v>
      </c>
      <c r="S486" s="14">
        <f t="shared" si="189"/>
        <v>0</v>
      </c>
      <c r="T486" s="4" t="str">
        <f t="shared" si="190"/>
        <v>A+J=</v>
      </c>
      <c r="U486" s="29">
        <f t="shared" si="191"/>
        <v>45595</v>
      </c>
      <c r="V486" s="3"/>
      <c r="W486" s="3"/>
      <c r="X486" s="107"/>
      <c r="Y486" s="107"/>
      <c r="Z486" s="109"/>
      <c r="AA486" s="24"/>
      <c r="AB486" s="21"/>
      <c r="AC486" s="21"/>
      <c r="AD486" s="21"/>
      <c r="AE486" s="21"/>
      <c r="AF486" s="3"/>
      <c r="AG486" s="11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</row>
    <row r="487" spans="1:154" x14ac:dyDescent="0.15">
      <c r="A487" s="88">
        <f t="shared" si="195"/>
        <v>45582</v>
      </c>
      <c r="B487" s="89">
        <f t="shared" ca="1" si="176"/>
        <v>843.75258857999995</v>
      </c>
      <c r="C487" s="14">
        <f t="shared" si="177"/>
        <v>838.21041424999999</v>
      </c>
      <c r="D487" s="62">
        <f t="shared" si="193"/>
        <v>45579</v>
      </c>
      <c r="E487" s="60">
        <f ca="1">IF(D487&lt;$B$1,VLOOKUP(D487,[1]DI!$A$4:$B$15000,2,FALSE),0)</f>
        <v>0.1065</v>
      </c>
      <c r="F487" s="14">
        <f t="shared" ca="1" si="178"/>
        <v>1.00040168</v>
      </c>
      <c r="G487" s="91">
        <f t="shared" ca="1" si="179"/>
        <v>1.2420034143254</v>
      </c>
      <c r="H487" s="91">
        <f t="shared" ca="1" si="180"/>
        <v>1.2355360704410601</v>
      </c>
      <c r="I487" s="14">
        <f t="shared" ca="1" si="181"/>
        <v>1.00523444</v>
      </c>
      <c r="J487" s="13">
        <f t="shared" si="194"/>
        <v>2.69E-2</v>
      </c>
      <c r="K487" s="29">
        <f t="shared" si="182"/>
        <v>45565</v>
      </c>
      <c r="L487" s="2">
        <f t="shared" si="183"/>
        <v>13</v>
      </c>
      <c r="M487" s="17">
        <f t="shared" si="184"/>
        <v>13</v>
      </c>
      <c r="N487" s="12">
        <f t="shared" si="185"/>
        <v>1.0013703</v>
      </c>
      <c r="O487" s="12">
        <f t="shared" ca="1" si="186"/>
        <v>1.006611913</v>
      </c>
      <c r="P487" s="17">
        <f t="shared" si="187"/>
        <v>0</v>
      </c>
      <c r="Q487" s="14">
        <f t="shared" ca="1" si="188"/>
        <v>5.5421743299999999</v>
      </c>
      <c r="R487" s="20">
        <f t="shared" si="192"/>
        <v>0</v>
      </c>
      <c r="S487" s="14">
        <f t="shared" si="189"/>
        <v>0</v>
      </c>
      <c r="T487" s="4" t="str">
        <f t="shared" si="190"/>
        <v>A+J=</v>
      </c>
      <c r="U487" s="29">
        <f t="shared" si="191"/>
        <v>45595</v>
      </c>
      <c r="V487" s="3"/>
      <c r="W487" s="3"/>
      <c r="X487" s="107"/>
      <c r="Y487" s="107"/>
      <c r="Z487" s="94"/>
      <c r="AA487" s="1"/>
      <c r="AB487" s="3"/>
      <c r="AC487" s="3"/>
      <c r="AD487" s="3"/>
      <c r="AE487" s="3"/>
      <c r="AF487" s="3"/>
      <c r="AG487" s="11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</row>
    <row r="488" spans="1:154" x14ac:dyDescent="0.15">
      <c r="A488" s="88">
        <f t="shared" si="195"/>
        <v>45583</v>
      </c>
      <c r="B488" s="89">
        <f t="shared" ca="1" si="176"/>
        <v>844.18043045000002</v>
      </c>
      <c r="C488" s="14">
        <f t="shared" si="177"/>
        <v>838.21041424999999</v>
      </c>
      <c r="D488" s="62">
        <f t="shared" si="193"/>
        <v>45580</v>
      </c>
      <c r="E488" s="60">
        <f ca="1">IF(D488&lt;$B$1,VLOOKUP(D488,[1]DI!$A$4:$B$15000,2,FALSE),0)</f>
        <v>0.1065</v>
      </c>
      <c r="F488" s="14">
        <f t="shared" ca="1" si="178"/>
        <v>1.00040168</v>
      </c>
      <c r="G488" s="91">
        <f t="shared" ca="1" si="179"/>
        <v>1.24250230225687</v>
      </c>
      <c r="H488" s="91">
        <f t="shared" ca="1" si="180"/>
        <v>1.2355360704410601</v>
      </c>
      <c r="I488" s="14">
        <f t="shared" ca="1" si="181"/>
        <v>1.00563823</v>
      </c>
      <c r="J488" s="13">
        <f t="shared" si="194"/>
        <v>2.69E-2</v>
      </c>
      <c r="K488" s="29">
        <f t="shared" si="182"/>
        <v>45565</v>
      </c>
      <c r="L488" s="2">
        <f t="shared" si="183"/>
        <v>14</v>
      </c>
      <c r="M488" s="17">
        <f t="shared" si="184"/>
        <v>14</v>
      </c>
      <c r="N488" s="12">
        <f t="shared" si="185"/>
        <v>1.001475785</v>
      </c>
      <c r="O488" s="12">
        <f t="shared" ca="1" si="186"/>
        <v>1.0071223359999999</v>
      </c>
      <c r="P488" s="17">
        <f t="shared" si="187"/>
        <v>0</v>
      </c>
      <c r="Q488" s="14">
        <f t="shared" ca="1" si="188"/>
        <v>5.9700161999999999</v>
      </c>
      <c r="R488" s="20">
        <f t="shared" si="192"/>
        <v>0</v>
      </c>
      <c r="S488" s="14">
        <f t="shared" si="189"/>
        <v>0</v>
      </c>
      <c r="T488" s="4" t="str">
        <f t="shared" si="190"/>
        <v>A+J=</v>
      </c>
      <c r="U488" s="29">
        <f t="shared" si="191"/>
        <v>45595</v>
      </c>
      <c r="V488" s="3"/>
      <c r="W488" s="3"/>
      <c r="X488" s="107"/>
      <c r="Y488" s="107"/>
      <c r="Z488" s="94"/>
      <c r="AA488" s="1"/>
      <c r="AB488" s="3"/>
      <c r="AC488" s="3"/>
      <c r="AD488" s="3"/>
      <c r="AE488" s="3"/>
      <c r="AF488" s="3"/>
      <c r="AG488" s="11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</row>
    <row r="489" spans="1:154" x14ac:dyDescent="0.15">
      <c r="A489" s="88">
        <f t="shared" si="195"/>
        <v>45586</v>
      </c>
      <c r="B489" s="89">
        <f t="shared" ca="1" si="176"/>
        <v>844.60847936999994</v>
      </c>
      <c r="C489" s="14">
        <f t="shared" si="177"/>
        <v>838.21041424999999</v>
      </c>
      <c r="D489" s="62">
        <f t="shared" si="193"/>
        <v>45581</v>
      </c>
      <c r="E489" s="60">
        <f ca="1">IF(D489&lt;$B$1,VLOOKUP(D489,[1]DI!$A$4:$B$15000,2,FALSE),0)</f>
        <v>0.1065</v>
      </c>
      <c r="F489" s="14">
        <f t="shared" ca="1" si="178"/>
        <v>1.00040168</v>
      </c>
      <c r="G489" s="91">
        <f t="shared" ca="1" si="179"/>
        <v>1.2430013905816399</v>
      </c>
      <c r="H489" s="91">
        <f t="shared" ca="1" si="180"/>
        <v>1.2355360704410601</v>
      </c>
      <c r="I489" s="14">
        <f t="shared" ca="1" si="181"/>
        <v>1.00604217</v>
      </c>
      <c r="J489" s="13">
        <f t="shared" si="194"/>
        <v>2.69E-2</v>
      </c>
      <c r="K489" s="29">
        <f t="shared" si="182"/>
        <v>45565</v>
      </c>
      <c r="L489" s="2">
        <f t="shared" si="183"/>
        <v>15</v>
      </c>
      <c r="M489" s="17">
        <f t="shared" si="184"/>
        <v>15</v>
      </c>
      <c r="N489" s="12">
        <f t="shared" si="185"/>
        <v>1.0015812820000001</v>
      </c>
      <c r="O489" s="12">
        <f t="shared" ca="1" si="186"/>
        <v>1.0076330060000001</v>
      </c>
      <c r="P489" s="17">
        <f t="shared" si="187"/>
        <v>0</v>
      </c>
      <c r="Q489" s="14">
        <f t="shared" ca="1" si="188"/>
        <v>6.3980651200000001</v>
      </c>
      <c r="R489" s="20">
        <f t="shared" si="192"/>
        <v>0</v>
      </c>
      <c r="S489" s="14">
        <f t="shared" si="189"/>
        <v>0</v>
      </c>
      <c r="T489" s="4" t="str">
        <f t="shared" si="190"/>
        <v>A+J=</v>
      </c>
      <c r="U489" s="29">
        <f t="shared" si="191"/>
        <v>45595</v>
      </c>
      <c r="V489" s="3"/>
      <c r="W489" s="3"/>
      <c r="X489" s="107"/>
      <c r="Y489" s="107"/>
      <c r="Z489" s="94"/>
      <c r="AA489" s="1"/>
      <c r="AB489" s="3"/>
      <c r="AC489" s="3"/>
      <c r="AD489" s="3"/>
      <c r="AE489" s="3"/>
      <c r="AF489" s="3"/>
      <c r="AG489" s="11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</row>
    <row r="490" spans="1:154" x14ac:dyDescent="0.15">
      <c r="A490" s="88">
        <f t="shared" si="195"/>
        <v>45587</v>
      </c>
      <c r="B490" s="89">
        <f t="shared" ca="1" si="176"/>
        <v>845.03675292000003</v>
      </c>
      <c r="C490" s="14">
        <f t="shared" si="177"/>
        <v>838.21041424999999</v>
      </c>
      <c r="D490" s="62">
        <f t="shared" si="193"/>
        <v>45582</v>
      </c>
      <c r="E490" s="60">
        <f ca="1">IF(D490&lt;$B$1,VLOOKUP(D490,[1]DI!$A$4:$B$15000,2,FALSE),0)</f>
        <v>0.1065</v>
      </c>
      <c r="F490" s="14">
        <f t="shared" ca="1" si="178"/>
        <v>1.00040168</v>
      </c>
      <c r="G490" s="91">
        <f t="shared" ca="1" si="179"/>
        <v>1.2435006793802099</v>
      </c>
      <c r="H490" s="91">
        <f t="shared" ca="1" si="180"/>
        <v>1.2355360704410601</v>
      </c>
      <c r="I490" s="14">
        <f t="shared" ca="1" si="181"/>
        <v>1.00644628</v>
      </c>
      <c r="J490" s="13">
        <f t="shared" si="194"/>
        <v>2.69E-2</v>
      </c>
      <c r="K490" s="29">
        <f t="shared" si="182"/>
        <v>45565</v>
      </c>
      <c r="L490" s="2">
        <f t="shared" si="183"/>
        <v>16</v>
      </c>
      <c r="M490" s="17">
        <f t="shared" si="184"/>
        <v>16</v>
      </c>
      <c r="N490" s="12">
        <f t="shared" si="185"/>
        <v>1.0016867899999999</v>
      </c>
      <c r="O490" s="12">
        <f t="shared" ca="1" si="186"/>
        <v>1.008143944</v>
      </c>
      <c r="P490" s="17">
        <f t="shared" si="187"/>
        <v>0</v>
      </c>
      <c r="Q490" s="14">
        <f t="shared" ca="1" si="188"/>
        <v>6.8263386700000002</v>
      </c>
      <c r="R490" s="20">
        <f t="shared" si="192"/>
        <v>0</v>
      </c>
      <c r="S490" s="14">
        <f t="shared" si="189"/>
        <v>0</v>
      </c>
      <c r="T490" s="4" t="str">
        <f t="shared" si="190"/>
        <v>A+J=</v>
      </c>
      <c r="U490" s="29">
        <f t="shared" si="191"/>
        <v>45595</v>
      </c>
      <c r="V490" s="3"/>
      <c r="W490" s="3"/>
      <c r="X490" s="107"/>
      <c r="Y490" s="107"/>
      <c r="Z490" s="94"/>
      <c r="AA490" s="1"/>
      <c r="AB490" s="3"/>
      <c r="AC490" s="3"/>
      <c r="AD490" s="3"/>
      <c r="AE490" s="3"/>
      <c r="AF490" s="3"/>
      <c r="AG490" s="11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</row>
    <row r="491" spans="1:154" x14ac:dyDescent="0.15">
      <c r="A491" s="88">
        <f t="shared" si="195"/>
        <v>45588</v>
      </c>
      <c r="B491" s="89">
        <f t="shared" ca="1" si="176"/>
        <v>845.46523937999996</v>
      </c>
      <c r="C491" s="14">
        <f t="shared" si="177"/>
        <v>838.21041424999999</v>
      </c>
      <c r="D491" s="62">
        <f t="shared" si="193"/>
        <v>45583</v>
      </c>
      <c r="E491" s="60">
        <f ca="1">IF(D491&lt;$B$1,VLOOKUP(D491,[1]DI!$A$4:$B$15000,2,FALSE),0)</f>
        <v>0.1065</v>
      </c>
      <c r="F491" s="14">
        <f t="shared" ca="1" si="178"/>
        <v>1.00040168</v>
      </c>
      <c r="G491" s="91">
        <f t="shared" ca="1" si="179"/>
        <v>1.2440001687330999</v>
      </c>
      <c r="H491" s="91">
        <f t="shared" ca="1" si="180"/>
        <v>1.2355360704410601</v>
      </c>
      <c r="I491" s="14">
        <f t="shared" ca="1" si="181"/>
        <v>1.00685055</v>
      </c>
      <c r="J491" s="13">
        <f t="shared" si="194"/>
        <v>2.69E-2</v>
      </c>
      <c r="K491" s="29">
        <f t="shared" si="182"/>
        <v>45565</v>
      </c>
      <c r="L491" s="2">
        <f t="shared" si="183"/>
        <v>17</v>
      </c>
      <c r="M491" s="17">
        <f t="shared" si="184"/>
        <v>17</v>
      </c>
      <c r="N491" s="12">
        <f t="shared" si="185"/>
        <v>1.001792308</v>
      </c>
      <c r="O491" s="12">
        <f t="shared" ca="1" si="186"/>
        <v>1.008655136</v>
      </c>
      <c r="P491" s="17">
        <f t="shared" si="187"/>
        <v>0</v>
      </c>
      <c r="Q491" s="14">
        <f t="shared" ca="1" si="188"/>
        <v>7.2548251300000004</v>
      </c>
      <c r="R491" s="20">
        <f t="shared" si="192"/>
        <v>0</v>
      </c>
      <c r="S491" s="14">
        <f t="shared" si="189"/>
        <v>0</v>
      </c>
      <c r="T491" s="4" t="str">
        <f t="shared" si="190"/>
        <v>A+J=</v>
      </c>
      <c r="U491" s="29">
        <f t="shared" si="191"/>
        <v>45595</v>
      </c>
      <c r="V491" s="3"/>
      <c r="W491" s="3"/>
      <c r="X491" s="107"/>
      <c r="Y491" s="107"/>
      <c r="Z491" s="94"/>
      <c r="AA491" s="1"/>
      <c r="AB491" s="3"/>
      <c r="AC491" s="3"/>
      <c r="AD491" s="3"/>
      <c r="AE491" s="3"/>
      <c r="AF491" s="3"/>
      <c r="AG491" s="11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</row>
    <row r="492" spans="1:154" x14ac:dyDescent="0.15">
      <c r="A492" s="88">
        <f t="shared" si="195"/>
        <v>45589</v>
      </c>
      <c r="B492" s="89">
        <f t="shared" ca="1" si="176"/>
        <v>845.89394292999998</v>
      </c>
      <c r="C492" s="14">
        <f t="shared" si="177"/>
        <v>838.21041424999999</v>
      </c>
      <c r="D492" s="62">
        <f t="shared" si="193"/>
        <v>45586</v>
      </c>
      <c r="E492" s="60">
        <f ca="1">IF(D492&lt;$B$1,VLOOKUP(D492,[1]DI!$A$4:$B$15000,2,FALSE),0)</f>
        <v>0.1065</v>
      </c>
      <c r="F492" s="14">
        <f t="shared" ca="1" si="178"/>
        <v>1.00040168</v>
      </c>
      <c r="G492" s="91">
        <f t="shared" ca="1" si="179"/>
        <v>1.24449985872088</v>
      </c>
      <c r="H492" s="91">
        <f t="shared" ca="1" si="180"/>
        <v>1.2355360704410601</v>
      </c>
      <c r="I492" s="14">
        <f t="shared" ca="1" si="181"/>
        <v>1.0072549799999999</v>
      </c>
      <c r="J492" s="13">
        <f t="shared" si="194"/>
        <v>2.69E-2</v>
      </c>
      <c r="K492" s="29">
        <f t="shared" si="182"/>
        <v>45565</v>
      </c>
      <c r="L492" s="2">
        <f t="shared" si="183"/>
        <v>18</v>
      </c>
      <c r="M492" s="17">
        <f t="shared" si="184"/>
        <v>18</v>
      </c>
      <c r="N492" s="12">
        <f t="shared" si="185"/>
        <v>1.0018978380000001</v>
      </c>
      <c r="O492" s="12">
        <f t="shared" ca="1" si="186"/>
        <v>1.0091665869999999</v>
      </c>
      <c r="P492" s="17">
        <f t="shared" si="187"/>
        <v>0</v>
      </c>
      <c r="Q492" s="14">
        <f t="shared" ca="1" si="188"/>
        <v>7.6835286800000002</v>
      </c>
      <c r="R492" s="20">
        <f t="shared" si="192"/>
        <v>0</v>
      </c>
      <c r="S492" s="14">
        <f t="shared" si="189"/>
        <v>0</v>
      </c>
      <c r="T492" s="4" t="str">
        <f t="shared" si="190"/>
        <v>A+J=</v>
      </c>
      <c r="U492" s="29">
        <f t="shared" si="191"/>
        <v>45595</v>
      </c>
      <c r="V492" s="3"/>
      <c r="W492" s="3"/>
      <c r="X492" s="107"/>
      <c r="Y492" s="107"/>
      <c r="Z492" s="94"/>
      <c r="AA492" s="1"/>
      <c r="AB492" s="3"/>
      <c r="AC492" s="3"/>
      <c r="AD492" s="3"/>
      <c r="AE492" s="3"/>
      <c r="AF492" s="3"/>
      <c r="AG492" s="11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</row>
    <row r="493" spans="1:154" x14ac:dyDescent="0.15">
      <c r="A493" s="88">
        <f t="shared" si="195"/>
        <v>45590</v>
      </c>
      <c r="B493" s="89">
        <f t="shared" ca="1" si="176"/>
        <v>846.32286106999993</v>
      </c>
      <c r="C493" s="14">
        <f t="shared" si="177"/>
        <v>838.21041424999999</v>
      </c>
      <c r="D493" s="62">
        <f t="shared" si="193"/>
        <v>45587</v>
      </c>
      <c r="E493" s="60">
        <f ca="1">IF(D493&lt;$B$1,VLOOKUP(D493,[1]DI!$A$4:$B$15000,2,FALSE),0)</f>
        <v>0.1065</v>
      </c>
      <c r="F493" s="14">
        <f t="shared" ca="1" si="178"/>
        <v>1.00040168</v>
      </c>
      <c r="G493" s="91">
        <f t="shared" ca="1" si="179"/>
        <v>1.2449997494241301</v>
      </c>
      <c r="H493" s="91">
        <f t="shared" ca="1" si="180"/>
        <v>1.2355360704410601</v>
      </c>
      <c r="I493" s="14">
        <f t="shared" ca="1" si="181"/>
        <v>1.0076595699999999</v>
      </c>
      <c r="J493" s="13">
        <f t="shared" si="194"/>
        <v>2.69E-2</v>
      </c>
      <c r="K493" s="29">
        <f t="shared" si="182"/>
        <v>45565</v>
      </c>
      <c r="L493" s="2">
        <f t="shared" si="183"/>
        <v>19</v>
      </c>
      <c r="M493" s="17">
        <f t="shared" si="184"/>
        <v>19</v>
      </c>
      <c r="N493" s="12">
        <f t="shared" si="185"/>
        <v>1.002003379</v>
      </c>
      <c r="O493" s="12">
        <f t="shared" ca="1" si="186"/>
        <v>1.009678294</v>
      </c>
      <c r="P493" s="17">
        <f t="shared" si="187"/>
        <v>0</v>
      </c>
      <c r="Q493" s="14">
        <f t="shared" ca="1" si="188"/>
        <v>8.1124468200000006</v>
      </c>
      <c r="R493" s="20">
        <f t="shared" si="192"/>
        <v>0</v>
      </c>
      <c r="S493" s="14">
        <f t="shared" si="189"/>
        <v>0</v>
      </c>
      <c r="T493" s="4" t="str">
        <f t="shared" si="190"/>
        <v>A+J=</v>
      </c>
      <c r="U493" s="29">
        <f t="shared" si="191"/>
        <v>45595</v>
      </c>
      <c r="V493" s="3"/>
      <c r="W493" s="3"/>
      <c r="X493" s="107"/>
      <c r="Y493" s="107"/>
      <c r="Z493" s="94"/>
      <c r="AA493" s="1"/>
      <c r="AB493" s="3"/>
      <c r="AC493" s="3"/>
      <c r="AD493" s="3"/>
      <c r="AE493" s="3"/>
      <c r="AF493" s="3"/>
      <c r="AG493" s="11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</row>
    <row r="494" spans="1:154" x14ac:dyDescent="0.15">
      <c r="A494" s="88">
        <f t="shared" si="195"/>
        <v>45593</v>
      </c>
      <c r="B494" s="89">
        <f t="shared" ca="1" si="176"/>
        <v>846.75200300999995</v>
      </c>
      <c r="C494" s="14">
        <f t="shared" si="177"/>
        <v>838.21041424999999</v>
      </c>
      <c r="D494" s="62">
        <f t="shared" si="193"/>
        <v>45588</v>
      </c>
      <c r="E494" s="60">
        <f ca="1">IF(D494&lt;$B$1,VLOOKUP(D494,[1]DI!$A$4:$B$15000,2,FALSE),0)</f>
        <v>0.1065</v>
      </c>
      <c r="F494" s="14">
        <f t="shared" ca="1" si="178"/>
        <v>1.00040168</v>
      </c>
      <c r="G494" s="91">
        <f t="shared" ca="1" si="179"/>
        <v>1.2454998409234801</v>
      </c>
      <c r="H494" s="91">
        <f t="shared" ca="1" si="180"/>
        <v>1.2355360704410601</v>
      </c>
      <c r="I494" s="14">
        <f t="shared" ca="1" si="181"/>
        <v>1.0080643300000001</v>
      </c>
      <c r="J494" s="13">
        <f t="shared" si="194"/>
        <v>2.69E-2</v>
      </c>
      <c r="K494" s="29">
        <f t="shared" si="182"/>
        <v>45565</v>
      </c>
      <c r="L494" s="2">
        <f t="shared" si="183"/>
        <v>20</v>
      </c>
      <c r="M494" s="17">
        <f t="shared" si="184"/>
        <v>20</v>
      </c>
      <c r="N494" s="12">
        <f t="shared" si="185"/>
        <v>1.002108931</v>
      </c>
      <c r="O494" s="12">
        <f t="shared" ca="1" si="186"/>
        <v>1.0101902679999999</v>
      </c>
      <c r="P494" s="17">
        <f t="shared" si="187"/>
        <v>0</v>
      </c>
      <c r="Q494" s="14">
        <f t="shared" ca="1" si="188"/>
        <v>8.5415887599999998</v>
      </c>
      <c r="R494" s="20">
        <f t="shared" si="192"/>
        <v>0</v>
      </c>
      <c r="S494" s="14">
        <f t="shared" si="189"/>
        <v>0</v>
      </c>
      <c r="T494" s="4" t="str">
        <f t="shared" si="190"/>
        <v>A+J=</v>
      </c>
      <c r="U494" s="29">
        <f t="shared" si="191"/>
        <v>45595</v>
      </c>
      <c r="V494" s="3"/>
      <c r="W494" s="3"/>
      <c r="X494" s="107"/>
      <c r="Y494" s="107"/>
      <c r="Z494" s="94"/>
      <c r="AA494" s="1"/>
      <c r="AB494" s="3"/>
      <c r="AC494" s="3"/>
      <c r="AD494" s="3"/>
      <c r="AE494" s="3"/>
      <c r="AF494" s="3"/>
      <c r="AG494" s="11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</row>
    <row r="495" spans="1:154" x14ac:dyDescent="0.15">
      <c r="A495" s="88">
        <f t="shared" si="195"/>
        <v>45594</v>
      </c>
      <c r="B495" s="89">
        <f t="shared" ca="1" si="176"/>
        <v>847.18136119999997</v>
      </c>
      <c r="C495" s="14">
        <f t="shared" si="177"/>
        <v>838.21041424999999</v>
      </c>
      <c r="D495" s="62">
        <f t="shared" si="193"/>
        <v>45589</v>
      </c>
      <c r="E495" s="60">
        <f ca="1">IF(D495&lt;$B$1,VLOOKUP(D495,[1]DI!$A$4:$B$15000,2,FALSE),0)</f>
        <v>0.1065</v>
      </c>
      <c r="F495" s="14">
        <f t="shared" ca="1" si="178"/>
        <v>1.00040168</v>
      </c>
      <c r="G495" s="91">
        <f t="shared" ca="1" si="179"/>
        <v>1.24600013329958</v>
      </c>
      <c r="H495" s="91">
        <f t="shared" ca="1" si="180"/>
        <v>1.2355360704410601</v>
      </c>
      <c r="I495" s="14">
        <f t="shared" ca="1" si="181"/>
        <v>1.0084692500000001</v>
      </c>
      <c r="J495" s="13">
        <f t="shared" si="194"/>
        <v>2.69E-2</v>
      </c>
      <c r="K495" s="29">
        <f t="shared" si="182"/>
        <v>45565</v>
      </c>
      <c r="L495" s="2">
        <f t="shared" si="183"/>
        <v>21</v>
      </c>
      <c r="M495" s="17">
        <f t="shared" si="184"/>
        <v>21</v>
      </c>
      <c r="N495" s="12">
        <f t="shared" si="185"/>
        <v>1.002214495</v>
      </c>
      <c r="O495" s="12">
        <f t="shared" ca="1" si="186"/>
        <v>1.0107025000000001</v>
      </c>
      <c r="P495" s="17">
        <f t="shared" si="187"/>
        <v>0</v>
      </c>
      <c r="Q495" s="14">
        <f t="shared" ca="1" si="188"/>
        <v>8.9709469500000001</v>
      </c>
      <c r="R495" s="20">
        <f t="shared" si="192"/>
        <v>0</v>
      </c>
      <c r="S495" s="14">
        <f t="shared" si="189"/>
        <v>0</v>
      </c>
      <c r="T495" s="4" t="str">
        <f t="shared" si="190"/>
        <v>A+J=</v>
      </c>
      <c r="U495" s="29">
        <f t="shared" si="191"/>
        <v>45595</v>
      </c>
      <c r="V495" s="3"/>
      <c r="W495" s="3"/>
      <c r="X495" s="107"/>
      <c r="Y495" s="108"/>
      <c r="Z495" s="94"/>
      <c r="AA495" s="1"/>
      <c r="AB495" s="3"/>
      <c r="AC495" s="3"/>
      <c r="AD495" s="3"/>
      <c r="AE495" s="3"/>
      <c r="AF495" s="3"/>
      <c r="AG495" s="11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</row>
    <row r="496" spans="1:154" x14ac:dyDescent="0.15">
      <c r="A496" s="88">
        <f t="shared" si="195"/>
        <v>45595</v>
      </c>
      <c r="B496" s="89">
        <f t="shared" ca="1" si="176"/>
        <v>847.61093398000003</v>
      </c>
      <c r="C496" s="14">
        <f t="shared" si="177"/>
        <v>838.21041424999999</v>
      </c>
      <c r="D496" s="62">
        <f t="shared" si="193"/>
        <v>45590</v>
      </c>
      <c r="E496" s="60">
        <f ca="1">IF(D496&lt;$B$1,VLOOKUP(D496,[1]DI!$A$4:$B$15000,2,FALSE),0)</f>
        <v>0.1065</v>
      </c>
      <c r="F496" s="14">
        <f t="shared" ca="1" si="178"/>
        <v>1.00040168</v>
      </c>
      <c r="G496" s="91">
        <f t="shared" ca="1" si="179"/>
        <v>1.24650062663312</v>
      </c>
      <c r="H496" s="91">
        <f t="shared" ca="1" si="180"/>
        <v>1.2355360704410601</v>
      </c>
      <c r="I496" s="14">
        <f t="shared" ca="1" si="181"/>
        <v>1.00887433</v>
      </c>
      <c r="J496" s="13">
        <f t="shared" si="194"/>
        <v>2.69E-2</v>
      </c>
      <c r="K496" s="29">
        <f t="shared" si="182"/>
        <v>45565</v>
      </c>
      <c r="L496" s="2">
        <f t="shared" si="183"/>
        <v>22</v>
      </c>
      <c r="M496" s="17">
        <f t="shared" si="184"/>
        <v>22</v>
      </c>
      <c r="N496" s="12">
        <f t="shared" si="185"/>
        <v>1.002320069</v>
      </c>
      <c r="O496" s="12">
        <f t="shared" ca="1" si="186"/>
        <v>1.0112149880000001</v>
      </c>
      <c r="P496" s="17">
        <f t="shared" si="187"/>
        <v>23</v>
      </c>
      <c r="Q496" s="14">
        <f t="shared" ca="1" si="188"/>
        <v>9.4005197299999992</v>
      </c>
      <c r="R496" s="20">
        <f t="shared" si="192"/>
        <v>1.9290000000000002E-2</v>
      </c>
      <c r="S496" s="14">
        <f t="shared" si="189"/>
        <v>16.169078890000002</v>
      </c>
      <c r="T496" s="4" t="str">
        <f t="shared" si="190"/>
        <v>A+J=</v>
      </c>
      <c r="U496" s="29">
        <f t="shared" si="191"/>
        <v>45595</v>
      </c>
      <c r="V496" s="3"/>
      <c r="W496" s="3"/>
      <c r="X496" s="107"/>
      <c r="Y496" s="107"/>
      <c r="Z496" s="94"/>
      <c r="AA496" s="1"/>
      <c r="AB496" s="3"/>
      <c r="AC496" s="3"/>
      <c r="AD496" s="3"/>
      <c r="AE496" s="3"/>
      <c r="AF496" s="3"/>
      <c r="AG496" s="11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</row>
    <row r="497" spans="1:154" x14ac:dyDescent="0.15">
      <c r="A497" s="88">
        <f t="shared" si="195"/>
        <v>45596</v>
      </c>
      <c r="B497" s="89">
        <f t="shared" ca="1" si="176"/>
        <v>822.45816209999998</v>
      </c>
      <c r="C497" s="14">
        <f t="shared" si="177"/>
        <v>822.04133535999995</v>
      </c>
      <c r="D497" s="62">
        <f t="shared" si="193"/>
        <v>45593</v>
      </c>
      <c r="E497" s="60">
        <f ca="1">IF(D497&lt;$B$1,VLOOKUP(D497,[1]DI!$A$4:$B$15000,2,FALSE),0)</f>
        <v>0.1065</v>
      </c>
      <c r="F497" s="14">
        <f t="shared" ca="1" si="178"/>
        <v>1.00040168</v>
      </c>
      <c r="G497" s="91">
        <f t="shared" ca="1" si="179"/>
        <v>1.2470013210048301</v>
      </c>
      <c r="H497" s="91">
        <f t="shared" ca="1" si="180"/>
        <v>1.24650062663312</v>
      </c>
      <c r="I497" s="14">
        <f t="shared" ca="1" si="181"/>
        <v>1.00040168</v>
      </c>
      <c r="J497" s="13">
        <f t="shared" si="194"/>
        <v>2.69E-2</v>
      </c>
      <c r="K497" s="29">
        <f t="shared" si="182"/>
        <v>45595</v>
      </c>
      <c r="L497" s="2">
        <f t="shared" si="183"/>
        <v>1</v>
      </c>
      <c r="M497" s="17">
        <f t="shared" si="184"/>
        <v>1</v>
      </c>
      <c r="N497" s="12">
        <f t="shared" si="185"/>
        <v>1.000105341</v>
      </c>
      <c r="O497" s="12">
        <f t="shared" ca="1" si="186"/>
        <v>1.0005070629999999</v>
      </c>
      <c r="P497" s="17">
        <f t="shared" si="187"/>
        <v>0</v>
      </c>
      <c r="Q497" s="14">
        <f t="shared" ca="1" si="188"/>
        <v>0.41682673999999997</v>
      </c>
      <c r="R497" s="20">
        <f t="shared" si="192"/>
        <v>0</v>
      </c>
      <c r="S497" s="14">
        <f t="shared" si="189"/>
        <v>0</v>
      </c>
      <c r="T497" s="4" t="str">
        <f t="shared" si="190"/>
        <v>A+J=</v>
      </c>
      <c r="U497" s="29">
        <f t="shared" si="191"/>
        <v>45628</v>
      </c>
      <c r="V497" s="3"/>
      <c r="W497" s="3"/>
      <c r="X497" s="107"/>
      <c r="Y497" s="107"/>
      <c r="Z497" s="94"/>
      <c r="AA497" s="1"/>
      <c r="AB497" s="3"/>
      <c r="AC497" s="3"/>
      <c r="AD497" s="3"/>
      <c r="AE497" s="3"/>
      <c r="AF497" s="3"/>
      <c r="AG497" s="11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</row>
    <row r="498" spans="1:154" x14ac:dyDescent="0.15">
      <c r="A498" s="88">
        <f t="shared" si="195"/>
        <v>45597</v>
      </c>
      <c r="B498" s="89">
        <f t="shared" ca="1" si="176"/>
        <v>822.87519928999995</v>
      </c>
      <c r="C498" s="14">
        <f t="shared" si="177"/>
        <v>822.04133535999995</v>
      </c>
      <c r="D498" s="62">
        <f t="shared" si="193"/>
        <v>45594</v>
      </c>
      <c r="E498" s="60">
        <f ca="1">IF(D498&lt;$B$1,VLOOKUP(D498,[1]DI!$A$4:$B$15000,2,FALSE),0)</f>
        <v>0.1065</v>
      </c>
      <c r="F498" s="14">
        <f t="shared" ca="1" si="178"/>
        <v>1.00040168</v>
      </c>
      <c r="G498" s="91">
        <f t="shared" ca="1" si="179"/>
        <v>1.2475022164954499</v>
      </c>
      <c r="H498" s="91">
        <f t="shared" ca="1" si="180"/>
        <v>1.24650062663312</v>
      </c>
      <c r="I498" s="14">
        <f t="shared" ca="1" si="181"/>
        <v>1.0008035200000001</v>
      </c>
      <c r="J498" s="13">
        <f t="shared" si="194"/>
        <v>2.69E-2</v>
      </c>
      <c r="K498" s="29">
        <f t="shared" si="182"/>
        <v>45595</v>
      </c>
      <c r="L498" s="2">
        <f t="shared" si="183"/>
        <v>2</v>
      </c>
      <c r="M498" s="17">
        <f t="shared" si="184"/>
        <v>2</v>
      </c>
      <c r="N498" s="12">
        <f t="shared" si="185"/>
        <v>1.0002106930000001</v>
      </c>
      <c r="O498" s="12">
        <f t="shared" ca="1" si="186"/>
        <v>1.0010143819999999</v>
      </c>
      <c r="P498" s="17">
        <f t="shared" si="187"/>
        <v>0</v>
      </c>
      <c r="Q498" s="14">
        <f t="shared" ca="1" si="188"/>
        <v>0.83386393000000003</v>
      </c>
      <c r="R498" s="20">
        <f t="shared" si="192"/>
        <v>0</v>
      </c>
      <c r="S498" s="14">
        <f t="shared" si="189"/>
        <v>0</v>
      </c>
      <c r="T498" s="4" t="str">
        <f t="shared" si="190"/>
        <v>A+J=</v>
      </c>
      <c r="U498" s="29">
        <f t="shared" si="191"/>
        <v>45628</v>
      </c>
      <c r="V498" s="3"/>
      <c r="W498" s="3"/>
      <c r="X498" s="107"/>
      <c r="Y498" s="107"/>
      <c r="Z498" s="94"/>
      <c r="AA498" s="1"/>
      <c r="AB498" s="3"/>
      <c r="AC498" s="3"/>
      <c r="AD498" s="3"/>
      <c r="AE498" s="3"/>
      <c r="AF498" s="3"/>
      <c r="AG498" s="11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</row>
    <row r="499" spans="1:154" x14ac:dyDescent="0.15">
      <c r="A499" s="88">
        <f t="shared" si="195"/>
        <v>45600</v>
      </c>
      <c r="B499" s="89">
        <f t="shared" ca="1" si="176"/>
        <v>823.29244773999994</v>
      </c>
      <c r="C499" s="14">
        <f t="shared" si="177"/>
        <v>822.04133535999995</v>
      </c>
      <c r="D499" s="62">
        <f t="shared" si="193"/>
        <v>45595</v>
      </c>
      <c r="E499" s="60">
        <f ca="1">IF(D499&lt;$B$1,VLOOKUP(D499,[1]DI!$A$4:$B$15000,2,FALSE),0)</f>
        <v>0.1065</v>
      </c>
      <c r="F499" s="14">
        <f t="shared" ca="1" si="178"/>
        <v>1.00040168</v>
      </c>
      <c r="G499" s="91">
        <f t="shared" ca="1" si="179"/>
        <v>1.24800331318577</v>
      </c>
      <c r="H499" s="91">
        <f t="shared" ca="1" si="180"/>
        <v>1.24650062663312</v>
      </c>
      <c r="I499" s="14">
        <f t="shared" ca="1" si="181"/>
        <v>1.0012055200000001</v>
      </c>
      <c r="J499" s="13">
        <f t="shared" si="194"/>
        <v>2.69E-2</v>
      </c>
      <c r="K499" s="29">
        <f t="shared" si="182"/>
        <v>45595</v>
      </c>
      <c r="L499" s="2">
        <f t="shared" si="183"/>
        <v>3</v>
      </c>
      <c r="M499" s="17">
        <f t="shared" si="184"/>
        <v>3</v>
      </c>
      <c r="N499" s="12">
        <f t="shared" si="185"/>
        <v>1.000316057</v>
      </c>
      <c r="O499" s="12">
        <f t="shared" ca="1" si="186"/>
        <v>1.0015219580000001</v>
      </c>
      <c r="P499" s="17">
        <f t="shared" si="187"/>
        <v>0</v>
      </c>
      <c r="Q499" s="14">
        <f t="shared" ca="1" si="188"/>
        <v>1.2511123799999999</v>
      </c>
      <c r="R499" s="20">
        <f t="shared" si="192"/>
        <v>0</v>
      </c>
      <c r="S499" s="14">
        <f t="shared" si="189"/>
        <v>0</v>
      </c>
      <c r="T499" s="4" t="str">
        <f t="shared" si="190"/>
        <v>A+J=</v>
      </c>
      <c r="U499" s="29">
        <f t="shared" si="191"/>
        <v>45628</v>
      </c>
      <c r="V499" s="3"/>
      <c r="W499" s="3"/>
      <c r="X499" s="107"/>
      <c r="Y499" s="107"/>
      <c r="Z499" s="94"/>
      <c r="AA499" s="1"/>
      <c r="AB499" s="3"/>
      <c r="AC499" s="3"/>
      <c r="AD499" s="3"/>
      <c r="AE499" s="3"/>
      <c r="AF499" s="3"/>
      <c r="AG499" s="11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</row>
    <row r="500" spans="1:154" x14ac:dyDescent="0.15">
      <c r="A500" s="88">
        <f t="shared" si="195"/>
        <v>45601</v>
      </c>
      <c r="B500" s="89">
        <f t="shared" ca="1" si="176"/>
        <v>823.70991403999994</v>
      </c>
      <c r="C500" s="14">
        <f t="shared" si="177"/>
        <v>822.04133535999995</v>
      </c>
      <c r="D500" s="62">
        <f t="shared" si="193"/>
        <v>45596</v>
      </c>
      <c r="E500" s="60">
        <f ca="1">IF(D500&lt;$B$1,VLOOKUP(D500,[1]DI!$A$4:$B$15000,2,FALSE),0)</f>
        <v>0.1065</v>
      </c>
      <c r="F500" s="14">
        <f t="shared" ca="1" si="178"/>
        <v>1.00040168</v>
      </c>
      <c r="G500" s="91">
        <f t="shared" ca="1" si="179"/>
        <v>1.24850461115661</v>
      </c>
      <c r="H500" s="91">
        <f t="shared" ca="1" si="180"/>
        <v>1.24650062663312</v>
      </c>
      <c r="I500" s="14">
        <f t="shared" ca="1" si="181"/>
        <v>1.0016076899999999</v>
      </c>
      <c r="J500" s="13">
        <f t="shared" si="194"/>
        <v>2.69E-2</v>
      </c>
      <c r="K500" s="29">
        <f t="shared" si="182"/>
        <v>45595</v>
      </c>
      <c r="L500" s="2">
        <f t="shared" si="183"/>
        <v>4</v>
      </c>
      <c r="M500" s="17">
        <f t="shared" si="184"/>
        <v>4</v>
      </c>
      <c r="N500" s="12">
        <f t="shared" si="185"/>
        <v>1.0004214309999999</v>
      </c>
      <c r="O500" s="12">
        <f t="shared" ca="1" si="186"/>
        <v>1.002029799</v>
      </c>
      <c r="P500" s="17">
        <f t="shared" si="187"/>
        <v>0</v>
      </c>
      <c r="Q500" s="14">
        <f t="shared" ca="1" si="188"/>
        <v>1.66857868</v>
      </c>
      <c r="R500" s="20">
        <f t="shared" si="192"/>
        <v>0</v>
      </c>
      <c r="S500" s="14">
        <f t="shared" si="189"/>
        <v>0</v>
      </c>
      <c r="T500" s="4" t="str">
        <f t="shared" si="190"/>
        <v>A+J=</v>
      </c>
      <c r="U500" s="29">
        <f t="shared" si="191"/>
        <v>45628</v>
      </c>
      <c r="V500" s="3"/>
      <c r="W500" s="3"/>
      <c r="X500" s="107"/>
      <c r="Y500" s="107"/>
      <c r="Z500" s="94"/>
      <c r="AA500" s="1"/>
      <c r="AB500" s="3"/>
      <c r="AC500" s="3"/>
      <c r="AD500" s="3"/>
      <c r="AE500" s="3"/>
      <c r="AF500" s="3"/>
      <c r="AG500" s="11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</row>
    <row r="501" spans="1:154" x14ac:dyDescent="0.15">
      <c r="A501" s="88">
        <f t="shared" si="195"/>
        <v>45602</v>
      </c>
      <c r="B501" s="89">
        <f t="shared" ca="1" si="176"/>
        <v>824.12758172999997</v>
      </c>
      <c r="C501" s="14">
        <f t="shared" si="177"/>
        <v>822.04133535999995</v>
      </c>
      <c r="D501" s="62">
        <f t="shared" si="193"/>
        <v>45597</v>
      </c>
      <c r="E501" s="60">
        <f ca="1">IF(D501&lt;$B$1,VLOOKUP(D501,[1]DI!$A$4:$B$15000,2,FALSE),0)</f>
        <v>0.1065</v>
      </c>
      <c r="F501" s="14">
        <f t="shared" ca="1" si="178"/>
        <v>1.00040168</v>
      </c>
      <c r="G501" s="91">
        <f t="shared" ca="1" si="179"/>
        <v>1.2490061104888199</v>
      </c>
      <c r="H501" s="91">
        <f t="shared" ca="1" si="180"/>
        <v>1.24650062663312</v>
      </c>
      <c r="I501" s="14">
        <f t="shared" ca="1" si="181"/>
        <v>1.00201001</v>
      </c>
      <c r="J501" s="13">
        <f t="shared" si="194"/>
        <v>2.69E-2</v>
      </c>
      <c r="K501" s="29">
        <f t="shared" si="182"/>
        <v>45595</v>
      </c>
      <c r="L501" s="2">
        <f t="shared" si="183"/>
        <v>5</v>
      </c>
      <c r="M501" s="17">
        <f t="shared" si="184"/>
        <v>5</v>
      </c>
      <c r="N501" s="12">
        <f t="shared" si="185"/>
        <v>1.000526816</v>
      </c>
      <c r="O501" s="12">
        <f t="shared" ca="1" si="186"/>
        <v>1.002537885</v>
      </c>
      <c r="P501" s="17">
        <f t="shared" si="187"/>
        <v>0</v>
      </c>
      <c r="Q501" s="14">
        <f t="shared" ca="1" si="188"/>
        <v>2.08624637</v>
      </c>
      <c r="R501" s="20">
        <f t="shared" si="192"/>
        <v>0</v>
      </c>
      <c r="S501" s="14">
        <f t="shared" si="189"/>
        <v>0</v>
      </c>
      <c r="T501" s="4" t="str">
        <f t="shared" si="190"/>
        <v>A+J=</v>
      </c>
      <c r="U501" s="29">
        <f t="shared" si="191"/>
        <v>45628</v>
      </c>
      <c r="V501" s="3"/>
      <c r="W501" s="3"/>
      <c r="X501" s="107"/>
      <c r="Y501" s="107"/>
      <c r="Z501" s="94"/>
      <c r="AA501" s="1"/>
      <c r="AB501" s="3"/>
      <c r="AC501" s="3"/>
      <c r="AD501" s="3"/>
      <c r="AE501" s="3"/>
      <c r="AF501" s="3"/>
      <c r="AG501" s="11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</row>
    <row r="502" spans="1:154" x14ac:dyDescent="0.15">
      <c r="A502" s="88">
        <f t="shared" si="195"/>
        <v>45603</v>
      </c>
      <c r="B502" s="89">
        <f t="shared" ca="1" si="176"/>
        <v>824.54546890999995</v>
      </c>
      <c r="C502" s="14">
        <f t="shared" si="177"/>
        <v>822.04133535999995</v>
      </c>
      <c r="D502" s="62">
        <f t="shared" si="193"/>
        <v>45600</v>
      </c>
      <c r="E502" s="60">
        <f ca="1">IF(D502&lt;$B$1,VLOOKUP(D502,[1]DI!$A$4:$B$15000,2,FALSE),0)</f>
        <v>0.1065</v>
      </c>
      <c r="F502" s="14">
        <f t="shared" ca="1" si="178"/>
        <v>1.00040168</v>
      </c>
      <c r="G502" s="91">
        <f t="shared" ca="1" si="179"/>
        <v>1.24950781126328</v>
      </c>
      <c r="H502" s="91">
        <f t="shared" ca="1" si="180"/>
        <v>1.24650062663312</v>
      </c>
      <c r="I502" s="14">
        <f t="shared" ca="1" si="181"/>
        <v>1.0024124999999999</v>
      </c>
      <c r="J502" s="13">
        <f t="shared" si="194"/>
        <v>2.69E-2</v>
      </c>
      <c r="K502" s="29">
        <f t="shared" si="182"/>
        <v>45595</v>
      </c>
      <c r="L502" s="2">
        <f t="shared" si="183"/>
        <v>6</v>
      </c>
      <c r="M502" s="17">
        <f t="shared" si="184"/>
        <v>6</v>
      </c>
      <c r="N502" s="12">
        <f t="shared" si="185"/>
        <v>1.000632213</v>
      </c>
      <c r="O502" s="12">
        <f t="shared" ca="1" si="186"/>
        <v>1.003046238</v>
      </c>
      <c r="P502" s="17">
        <f t="shared" si="187"/>
        <v>0</v>
      </c>
      <c r="Q502" s="14">
        <f t="shared" ca="1" si="188"/>
        <v>2.5041335500000002</v>
      </c>
      <c r="R502" s="20">
        <f t="shared" si="192"/>
        <v>0</v>
      </c>
      <c r="S502" s="14">
        <f t="shared" si="189"/>
        <v>0</v>
      </c>
      <c r="T502" s="4" t="str">
        <f t="shared" si="190"/>
        <v>A+J=</v>
      </c>
      <c r="U502" s="29">
        <f t="shared" si="191"/>
        <v>45628</v>
      </c>
      <c r="V502" s="3"/>
      <c r="W502" s="3"/>
      <c r="X502" s="107"/>
      <c r="Y502" s="107"/>
      <c r="Z502" s="94"/>
      <c r="AA502" s="1"/>
      <c r="AB502" s="3"/>
      <c r="AC502" s="3"/>
      <c r="AD502" s="3"/>
      <c r="AE502" s="3"/>
      <c r="AF502" s="3"/>
      <c r="AG502" s="11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</row>
    <row r="503" spans="1:154" x14ac:dyDescent="0.15">
      <c r="A503" s="88">
        <f t="shared" si="195"/>
        <v>45604</v>
      </c>
      <c r="B503" s="89">
        <f t="shared" ca="1" si="176"/>
        <v>824.96356734999995</v>
      </c>
      <c r="C503" s="14">
        <f t="shared" si="177"/>
        <v>822.04133535999995</v>
      </c>
      <c r="D503" s="62">
        <f t="shared" si="193"/>
        <v>45601</v>
      </c>
      <c r="E503" s="60">
        <f ca="1">IF(D503&lt;$B$1,VLOOKUP(D503,[1]DI!$A$4:$B$15000,2,FALSE),0)</f>
        <v>0.1065</v>
      </c>
      <c r="F503" s="14">
        <f t="shared" ca="1" si="178"/>
        <v>1.00040168</v>
      </c>
      <c r="G503" s="91">
        <f t="shared" ca="1" si="179"/>
        <v>1.2500097135609101</v>
      </c>
      <c r="H503" s="91">
        <f t="shared" ca="1" si="180"/>
        <v>1.24650062663312</v>
      </c>
      <c r="I503" s="14">
        <f t="shared" ca="1" si="181"/>
        <v>1.00281515</v>
      </c>
      <c r="J503" s="13">
        <f t="shared" si="194"/>
        <v>2.69E-2</v>
      </c>
      <c r="K503" s="29">
        <f t="shared" si="182"/>
        <v>45595</v>
      </c>
      <c r="L503" s="2">
        <f t="shared" si="183"/>
        <v>7</v>
      </c>
      <c r="M503" s="17">
        <f t="shared" si="184"/>
        <v>7</v>
      </c>
      <c r="N503" s="12">
        <f t="shared" si="185"/>
        <v>1.0007376210000001</v>
      </c>
      <c r="O503" s="12">
        <f t="shared" ca="1" si="186"/>
        <v>1.0035548480000001</v>
      </c>
      <c r="P503" s="17">
        <f t="shared" si="187"/>
        <v>0</v>
      </c>
      <c r="Q503" s="14">
        <f t="shared" ca="1" si="188"/>
        <v>2.9222319899999998</v>
      </c>
      <c r="R503" s="20">
        <f t="shared" si="192"/>
        <v>0</v>
      </c>
      <c r="S503" s="14">
        <f t="shared" si="189"/>
        <v>0</v>
      </c>
      <c r="T503" s="4" t="str">
        <f t="shared" si="190"/>
        <v>A+J=</v>
      </c>
      <c r="U503" s="29">
        <f t="shared" si="191"/>
        <v>45628</v>
      </c>
      <c r="V503" s="3"/>
      <c r="W503" s="3"/>
      <c r="X503" s="107"/>
      <c r="Y503" s="107"/>
      <c r="Z503" s="94"/>
      <c r="AA503" s="1"/>
      <c r="AB503" s="3"/>
      <c r="AC503" s="3"/>
      <c r="AD503" s="3"/>
      <c r="AE503" s="3"/>
      <c r="AF503" s="3"/>
      <c r="AG503" s="11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</row>
    <row r="504" spans="1:154" x14ac:dyDescent="0.15">
      <c r="A504" s="88">
        <f t="shared" si="195"/>
        <v>45607</v>
      </c>
      <c r="B504" s="89">
        <f t="shared" ca="1" si="176"/>
        <v>825.38187458999994</v>
      </c>
      <c r="C504" s="14">
        <f t="shared" si="177"/>
        <v>822.04133535999995</v>
      </c>
      <c r="D504" s="62">
        <f t="shared" si="193"/>
        <v>45602</v>
      </c>
      <c r="E504" s="60">
        <f ca="1">IF(D504&lt;$B$1,VLOOKUP(D504,[1]DI!$A$4:$B$15000,2,FALSE),0)</f>
        <v>0.1065</v>
      </c>
      <c r="F504" s="14">
        <f t="shared" ca="1" si="178"/>
        <v>1.00040168</v>
      </c>
      <c r="G504" s="91">
        <f t="shared" ca="1" si="179"/>
        <v>1.2505118174626499</v>
      </c>
      <c r="H504" s="91">
        <f t="shared" ca="1" si="180"/>
        <v>1.24650062663312</v>
      </c>
      <c r="I504" s="14">
        <f t="shared" ca="1" si="181"/>
        <v>1.00321796</v>
      </c>
      <c r="J504" s="13">
        <f t="shared" si="194"/>
        <v>2.69E-2</v>
      </c>
      <c r="K504" s="29">
        <f t="shared" si="182"/>
        <v>45595</v>
      </c>
      <c r="L504" s="2">
        <f t="shared" si="183"/>
        <v>8</v>
      </c>
      <c r="M504" s="17">
        <f t="shared" si="184"/>
        <v>8</v>
      </c>
      <c r="N504" s="12">
        <f t="shared" si="185"/>
        <v>1.000843039</v>
      </c>
      <c r="O504" s="12">
        <f t="shared" ca="1" si="186"/>
        <v>1.004063712</v>
      </c>
      <c r="P504" s="17">
        <f t="shared" si="187"/>
        <v>0</v>
      </c>
      <c r="Q504" s="14">
        <f t="shared" ca="1" si="188"/>
        <v>3.3405392300000001</v>
      </c>
      <c r="R504" s="20">
        <f t="shared" si="192"/>
        <v>0</v>
      </c>
      <c r="S504" s="14">
        <f t="shared" si="189"/>
        <v>0</v>
      </c>
      <c r="T504" s="4" t="str">
        <f t="shared" si="190"/>
        <v>A+J=</v>
      </c>
      <c r="U504" s="29">
        <f t="shared" si="191"/>
        <v>45628</v>
      </c>
      <c r="V504" s="3"/>
      <c r="W504" s="3"/>
      <c r="X504" s="107"/>
      <c r="Y504" s="107"/>
      <c r="Z504" s="94"/>
      <c r="AA504" s="1"/>
      <c r="AB504" s="3"/>
      <c r="AC504" s="3"/>
      <c r="AD504" s="3"/>
      <c r="AE504" s="3"/>
      <c r="AF504" s="3"/>
      <c r="AG504" s="11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</row>
    <row r="505" spans="1:154" x14ac:dyDescent="0.15">
      <c r="A505" s="88">
        <f t="shared" si="195"/>
        <v>45608</v>
      </c>
      <c r="B505" s="89">
        <f t="shared" ca="1" si="176"/>
        <v>825.80039309999995</v>
      </c>
      <c r="C505" s="14">
        <f t="shared" si="177"/>
        <v>822.04133535999995</v>
      </c>
      <c r="D505" s="62">
        <f t="shared" si="193"/>
        <v>45603</v>
      </c>
      <c r="E505" s="60">
        <f ca="1">IF(D505&lt;$B$1,VLOOKUP(D505,[1]DI!$A$4:$B$15000,2,FALSE),0)</f>
        <v>0.1115</v>
      </c>
      <c r="F505" s="14">
        <f t="shared" ca="1" si="178"/>
        <v>1.00041957</v>
      </c>
      <c r="G505" s="91">
        <f t="shared" ca="1" si="179"/>
        <v>1.25101412304949</v>
      </c>
      <c r="H505" s="91">
        <f t="shared" ca="1" si="180"/>
        <v>1.24650062663312</v>
      </c>
      <c r="I505" s="14">
        <f t="shared" ca="1" si="181"/>
        <v>1.0036209300000001</v>
      </c>
      <c r="J505" s="13">
        <f t="shared" si="194"/>
        <v>2.69E-2</v>
      </c>
      <c r="K505" s="29">
        <f t="shared" si="182"/>
        <v>45595</v>
      </c>
      <c r="L505" s="2">
        <f t="shared" si="183"/>
        <v>9</v>
      </c>
      <c r="M505" s="17">
        <f t="shared" si="184"/>
        <v>9</v>
      </c>
      <c r="N505" s="12">
        <f t="shared" si="185"/>
        <v>1.0009484689999999</v>
      </c>
      <c r="O505" s="12">
        <f t="shared" ca="1" si="186"/>
        <v>1.0045728330000001</v>
      </c>
      <c r="P505" s="17">
        <f t="shared" si="187"/>
        <v>0</v>
      </c>
      <c r="Q505" s="14">
        <f t="shared" ca="1" si="188"/>
        <v>3.7590577399999998</v>
      </c>
      <c r="R505" s="20">
        <f t="shared" si="192"/>
        <v>0</v>
      </c>
      <c r="S505" s="14">
        <f t="shared" si="189"/>
        <v>0</v>
      </c>
      <c r="T505" s="4" t="str">
        <f t="shared" si="190"/>
        <v>A+J=</v>
      </c>
      <c r="U505" s="29">
        <f t="shared" si="191"/>
        <v>45628</v>
      </c>
      <c r="V505" s="3"/>
      <c r="W505" s="3"/>
      <c r="X505" s="107"/>
      <c r="Y505" s="107"/>
      <c r="Z505" s="94"/>
      <c r="AA505" s="1"/>
      <c r="AB505" s="3"/>
      <c r="AC505" s="3"/>
      <c r="AD505" s="3"/>
      <c r="AE505" s="3"/>
      <c r="AF505" s="3"/>
      <c r="AG505" s="11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</row>
    <row r="506" spans="1:154" x14ac:dyDescent="0.15">
      <c r="A506" s="88">
        <f t="shared" si="195"/>
        <v>45609</v>
      </c>
      <c r="B506" s="89">
        <f t="shared" ca="1" si="176"/>
        <v>826.23390234999999</v>
      </c>
      <c r="C506" s="14">
        <f t="shared" si="177"/>
        <v>822.04133535999995</v>
      </c>
      <c r="D506" s="62">
        <f t="shared" si="193"/>
        <v>45604</v>
      </c>
      <c r="E506" s="60">
        <f ca="1">IF(D506&lt;$B$1,VLOOKUP(D506,[1]DI!$A$4:$B$15000,2,FALSE),0)</f>
        <v>0.1115</v>
      </c>
      <c r="F506" s="14">
        <f t="shared" ca="1" si="178"/>
        <v>1.00041957</v>
      </c>
      <c r="G506" s="91">
        <f t="shared" ca="1" si="179"/>
        <v>1.2515390110450999</v>
      </c>
      <c r="H506" s="91">
        <f t="shared" ca="1" si="180"/>
        <v>1.24650062663312</v>
      </c>
      <c r="I506" s="14">
        <f t="shared" ca="1" si="181"/>
        <v>1.00404202</v>
      </c>
      <c r="J506" s="13">
        <f t="shared" si="194"/>
        <v>2.69E-2</v>
      </c>
      <c r="K506" s="29">
        <f t="shared" si="182"/>
        <v>45595</v>
      </c>
      <c r="L506" s="2">
        <f t="shared" si="183"/>
        <v>10</v>
      </c>
      <c r="M506" s="17">
        <f t="shared" si="184"/>
        <v>10</v>
      </c>
      <c r="N506" s="12">
        <f t="shared" si="185"/>
        <v>1.00105391</v>
      </c>
      <c r="O506" s="12">
        <f t="shared" ca="1" si="186"/>
        <v>1.0051001900000001</v>
      </c>
      <c r="P506" s="17">
        <f t="shared" si="187"/>
        <v>0</v>
      </c>
      <c r="Q506" s="14">
        <f t="shared" ca="1" si="188"/>
        <v>4.1925669900000004</v>
      </c>
      <c r="R506" s="20">
        <f t="shared" si="192"/>
        <v>0</v>
      </c>
      <c r="S506" s="14">
        <f t="shared" si="189"/>
        <v>0</v>
      </c>
      <c r="T506" s="4" t="str">
        <f t="shared" si="190"/>
        <v>A+J=</v>
      </c>
      <c r="U506" s="29">
        <f t="shared" si="191"/>
        <v>45628</v>
      </c>
      <c r="V506" s="3"/>
      <c r="W506" s="3"/>
      <c r="X506" s="107"/>
      <c r="Y506" s="108"/>
      <c r="Z506" s="94"/>
      <c r="AA506" s="1"/>
      <c r="AB506" s="3"/>
      <c r="AC506" s="3"/>
      <c r="AD506" s="3"/>
      <c r="AE506" s="3"/>
      <c r="AF506" s="3"/>
      <c r="AG506" s="11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</row>
    <row r="507" spans="1:154" x14ac:dyDescent="0.15">
      <c r="A507" s="88">
        <f t="shared" si="195"/>
        <v>45610</v>
      </c>
      <c r="B507" s="89">
        <f t="shared" ca="1" si="176"/>
        <v>826.66764177999994</v>
      </c>
      <c r="C507" s="14">
        <f t="shared" si="177"/>
        <v>822.04133535999995</v>
      </c>
      <c r="D507" s="62">
        <f t="shared" si="193"/>
        <v>45607</v>
      </c>
      <c r="E507" s="60">
        <f ca="1">IF(D507&lt;$B$1,VLOOKUP(D507,[1]DI!$A$4:$B$15000,2,FALSE),0)</f>
        <v>0.1115</v>
      </c>
      <c r="F507" s="14">
        <f t="shared" ca="1" si="178"/>
        <v>1.00041957</v>
      </c>
      <c r="G507" s="91">
        <f t="shared" ca="1" si="179"/>
        <v>1.25206411926796</v>
      </c>
      <c r="H507" s="91">
        <f t="shared" ca="1" si="180"/>
        <v>1.24650062663312</v>
      </c>
      <c r="I507" s="14">
        <f t="shared" ca="1" si="181"/>
        <v>1.0044632899999999</v>
      </c>
      <c r="J507" s="13">
        <f t="shared" si="194"/>
        <v>2.69E-2</v>
      </c>
      <c r="K507" s="29">
        <f t="shared" si="182"/>
        <v>45595</v>
      </c>
      <c r="L507" s="2">
        <f t="shared" si="183"/>
        <v>11</v>
      </c>
      <c r="M507" s="17">
        <f t="shared" si="184"/>
        <v>11</v>
      </c>
      <c r="N507" s="12">
        <f t="shared" si="185"/>
        <v>1.0011593620000001</v>
      </c>
      <c r="O507" s="12">
        <f t="shared" ca="1" si="186"/>
        <v>1.0056278270000001</v>
      </c>
      <c r="P507" s="17">
        <f t="shared" si="187"/>
        <v>0</v>
      </c>
      <c r="Q507" s="14">
        <f t="shared" ca="1" si="188"/>
        <v>4.6263064199999997</v>
      </c>
      <c r="R507" s="20">
        <f t="shared" si="192"/>
        <v>0</v>
      </c>
      <c r="S507" s="14">
        <f t="shared" si="189"/>
        <v>0</v>
      </c>
      <c r="T507" s="4" t="str">
        <f t="shared" si="190"/>
        <v>A+J=</v>
      </c>
      <c r="U507" s="29">
        <f t="shared" si="191"/>
        <v>45628</v>
      </c>
      <c r="V507" s="3"/>
      <c r="W507" s="3"/>
      <c r="X507" s="107"/>
      <c r="Y507" s="107"/>
      <c r="Z507" s="94"/>
      <c r="AA507" s="1"/>
      <c r="AB507" s="3"/>
      <c r="AC507" s="3"/>
      <c r="AD507" s="3"/>
      <c r="AE507" s="3"/>
      <c r="AF507" s="3"/>
      <c r="AG507" s="11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</row>
    <row r="508" spans="1:154" x14ac:dyDescent="0.15">
      <c r="A508" s="88">
        <f t="shared" si="195"/>
        <v>45614</v>
      </c>
      <c r="B508" s="89">
        <f t="shared" ca="1" si="176"/>
        <v>827.10160314999996</v>
      </c>
      <c r="C508" s="14">
        <f t="shared" si="177"/>
        <v>822.04133535999995</v>
      </c>
      <c r="D508" s="62">
        <f t="shared" si="193"/>
        <v>45608</v>
      </c>
      <c r="E508" s="60">
        <f ca="1">IF(D508&lt;$B$1,VLOOKUP(D508,[1]DI!$A$4:$B$15000,2,FALSE),0)</f>
        <v>0.1115</v>
      </c>
      <c r="F508" s="14">
        <f t="shared" ca="1" si="178"/>
        <v>1.00041957</v>
      </c>
      <c r="G508" s="91">
        <f t="shared" ca="1" si="179"/>
        <v>1.25258944781048</v>
      </c>
      <c r="H508" s="91">
        <f t="shared" ca="1" si="180"/>
        <v>1.24650062663312</v>
      </c>
      <c r="I508" s="14">
        <f t="shared" ca="1" si="181"/>
        <v>1.0048847299999999</v>
      </c>
      <c r="J508" s="13">
        <f t="shared" si="194"/>
        <v>2.69E-2</v>
      </c>
      <c r="K508" s="29">
        <f t="shared" si="182"/>
        <v>45595</v>
      </c>
      <c r="L508" s="2">
        <f t="shared" si="183"/>
        <v>12</v>
      </c>
      <c r="M508" s="17">
        <f t="shared" si="184"/>
        <v>12</v>
      </c>
      <c r="N508" s="12">
        <f t="shared" si="185"/>
        <v>1.0012648260000001</v>
      </c>
      <c r="O508" s="12">
        <f t="shared" ca="1" si="186"/>
        <v>1.006155734</v>
      </c>
      <c r="P508" s="17">
        <f t="shared" si="187"/>
        <v>0</v>
      </c>
      <c r="Q508" s="14">
        <f t="shared" ca="1" si="188"/>
        <v>5.0602677900000002</v>
      </c>
      <c r="R508" s="20">
        <f t="shared" si="192"/>
        <v>0</v>
      </c>
      <c r="S508" s="14">
        <f t="shared" si="189"/>
        <v>0</v>
      </c>
      <c r="T508" s="4" t="str">
        <f t="shared" si="190"/>
        <v>A+J=</v>
      </c>
      <c r="U508" s="29">
        <f t="shared" si="191"/>
        <v>45628</v>
      </c>
      <c r="V508" s="3"/>
      <c r="W508" s="3"/>
      <c r="X508" s="107"/>
      <c r="Y508" s="107"/>
      <c r="Z508" s="94"/>
      <c r="AA508" s="1"/>
      <c r="AB508" s="3"/>
      <c r="AC508" s="3"/>
      <c r="AD508" s="3"/>
      <c r="AE508" s="3"/>
      <c r="AF508" s="3"/>
      <c r="AG508" s="11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</row>
    <row r="509" spans="1:154" x14ac:dyDescent="0.15">
      <c r="A509" s="88">
        <f t="shared" si="195"/>
        <v>45615</v>
      </c>
      <c r="B509" s="89">
        <f t="shared" ca="1" si="176"/>
        <v>827.5357947</v>
      </c>
      <c r="C509" s="14">
        <f t="shared" si="177"/>
        <v>822.04133535999995</v>
      </c>
      <c r="D509" s="62">
        <f t="shared" si="193"/>
        <v>45609</v>
      </c>
      <c r="E509" s="60">
        <f ca="1">IF(D509&lt;$B$1,VLOOKUP(D509,[1]DI!$A$4:$B$15000,2,FALSE),0)</f>
        <v>0.1115</v>
      </c>
      <c r="F509" s="14">
        <f t="shared" ca="1" si="178"/>
        <v>1.00041957</v>
      </c>
      <c r="G509" s="91">
        <f t="shared" ca="1" si="179"/>
        <v>1.2531149967651001</v>
      </c>
      <c r="H509" s="91">
        <f t="shared" ca="1" si="180"/>
        <v>1.24650062663312</v>
      </c>
      <c r="I509" s="14">
        <f t="shared" ca="1" si="181"/>
        <v>1.0053063499999999</v>
      </c>
      <c r="J509" s="13">
        <f t="shared" si="194"/>
        <v>2.69E-2</v>
      </c>
      <c r="K509" s="29">
        <f t="shared" si="182"/>
        <v>45595</v>
      </c>
      <c r="L509" s="2">
        <f t="shared" si="183"/>
        <v>13</v>
      </c>
      <c r="M509" s="17">
        <f t="shared" si="184"/>
        <v>13</v>
      </c>
      <c r="N509" s="12">
        <f t="shared" si="185"/>
        <v>1.0013703</v>
      </c>
      <c r="O509" s="12">
        <f t="shared" ca="1" si="186"/>
        <v>1.006683921</v>
      </c>
      <c r="P509" s="17">
        <f t="shared" si="187"/>
        <v>0</v>
      </c>
      <c r="Q509" s="14">
        <f t="shared" ca="1" si="188"/>
        <v>5.4944593399999997</v>
      </c>
      <c r="R509" s="20">
        <f t="shared" si="192"/>
        <v>0</v>
      </c>
      <c r="S509" s="14">
        <f t="shared" si="189"/>
        <v>0</v>
      </c>
      <c r="T509" s="4" t="str">
        <f t="shared" si="190"/>
        <v>A+J=</v>
      </c>
      <c r="U509" s="29">
        <f t="shared" si="191"/>
        <v>45628</v>
      </c>
      <c r="V509" s="3"/>
      <c r="W509" s="3"/>
      <c r="X509" s="107"/>
      <c r="Y509" s="107"/>
      <c r="Z509" s="94"/>
      <c r="AA509" s="1"/>
      <c r="AB509" s="3"/>
      <c r="AC509" s="3"/>
      <c r="AD509" s="3"/>
      <c r="AE509" s="3"/>
      <c r="AF509" s="3"/>
      <c r="AG509" s="11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</row>
    <row r="510" spans="1:154" x14ac:dyDescent="0.15">
      <c r="A510" s="88">
        <f t="shared" si="195"/>
        <v>45617</v>
      </c>
      <c r="B510" s="89">
        <f t="shared" ca="1" si="176"/>
        <v>827.9702172399999</v>
      </c>
      <c r="C510" s="14">
        <f t="shared" si="177"/>
        <v>822.04133535999995</v>
      </c>
      <c r="D510" s="62">
        <f t="shared" si="193"/>
        <v>45610</v>
      </c>
      <c r="E510" s="60">
        <f ca="1">IF(D510&lt;$B$1,VLOOKUP(D510,[1]DI!$A$4:$B$15000,2,FALSE),0)</f>
        <v>0.1115</v>
      </c>
      <c r="F510" s="14">
        <f t="shared" ca="1" si="178"/>
        <v>1.00041957</v>
      </c>
      <c r="G510" s="91">
        <f t="shared" ca="1" si="179"/>
        <v>1.2536407662242901</v>
      </c>
      <c r="H510" s="91">
        <f t="shared" ca="1" si="180"/>
        <v>1.24650062663312</v>
      </c>
      <c r="I510" s="14">
        <f t="shared" ca="1" si="181"/>
        <v>1.0057281499999999</v>
      </c>
      <c r="J510" s="13">
        <f t="shared" si="194"/>
        <v>2.69E-2</v>
      </c>
      <c r="K510" s="29">
        <f t="shared" si="182"/>
        <v>45595</v>
      </c>
      <c r="L510" s="2">
        <f t="shared" si="183"/>
        <v>14</v>
      </c>
      <c r="M510" s="17">
        <f t="shared" si="184"/>
        <v>14</v>
      </c>
      <c r="N510" s="12">
        <f t="shared" si="185"/>
        <v>1.001475785</v>
      </c>
      <c r="O510" s="12">
        <f t="shared" ca="1" si="186"/>
        <v>1.007212389</v>
      </c>
      <c r="P510" s="17">
        <f t="shared" si="187"/>
        <v>0</v>
      </c>
      <c r="Q510" s="14">
        <f t="shared" ca="1" si="188"/>
        <v>5.9288818799999996</v>
      </c>
      <c r="R510" s="20">
        <f t="shared" si="192"/>
        <v>0</v>
      </c>
      <c r="S510" s="14">
        <f t="shared" si="189"/>
        <v>0</v>
      </c>
      <c r="T510" s="4" t="str">
        <f t="shared" si="190"/>
        <v>A+J=</v>
      </c>
      <c r="U510" s="29">
        <f t="shared" si="191"/>
        <v>45628</v>
      </c>
      <c r="V510" s="3"/>
      <c r="W510" s="3"/>
      <c r="X510" s="107"/>
      <c r="Y510" s="107"/>
      <c r="Z510" s="94"/>
      <c r="AA510" s="1"/>
      <c r="AB510" s="3"/>
      <c r="AC510" s="3"/>
      <c r="AD510" s="3"/>
      <c r="AE510" s="3"/>
      <c r="AF510" s="3"/>
      <c r="AG510" s="11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</row>
    <row r="511" spans="1:154" x14ac:dyDescent="0.15">
      <c r="A511" s="88">
        <f t="shared" si="195"/>
        <v>45618</v>
      </c>
      <c r="B511" s="89">
        <f t="shared" ca="1" si="176"/>
        <v>828.40486172999999</v>
      </c>
      <c r="C511" s="14">
        <f t="shared" si="177"/>
        <v>822.04133535999995</v>
      </c>
      <c r="D511" s="62">
        <f t="shared" si="193"/>
        <v>45614</v>
      </c>
      <c r="E511" s="60">
        <f ca="1">IF(D511&lt;$B$1,VLOOKUP(D511,[1]DI!$A$4:$B$15000,2,FALSE),0)</f>
        <v>0.1115</v>
      </c>
      <c r="F511" s="14">
        <f t="shared" ca="1" si="178"/>
        <v>1.00041957</v>
      </c>
      <c r="G511" s="91">
        <f t="shared" ca="1" si="179"/>
        <v>1.2541667562805701</v>
      </c>
      <c r="H511" s="91">
        <f t="shared" ca="1" si="180"/>
        <v>1.24650062663312</v>
      </c>
      <c r="I511" s="14">
        <f t="shared" ca="1" si="181"/>
        <v>1.00615012</v>
      </c>
      <c r="J511" s="13">
        <f t="shared" si="194"/>
        <v>2.69E-2</v>
      </c>
      <c r="K511" s="29">
        <f t="shared" si="182"/>
        <v>45595</v>
      </c>
      <c r="L511" s="2">
        <f t="shared" si="183"/>
        <v>15</v>
      </c>
      <c r="M511" s="17">
        <f t="shared" si="184"/>
        <v>15</v>
      </c>
      <c r="N511" s="12">
        <f t="shared" si="185"/>
        <v>1.0015812820000001</v>
      </c>
      <c r="O511" s="12">
        <f t="shared" ca="1" si="186"/>
        <v>1.0077411270000001</v>
      </c>
      <c r="P511" s="17">
        <f t="shared" si="187"/>
        <v>0</v>
      </c>
      <c r="Q511" s="14">
        <f t="shared" ca="1" si="188"/>
        <v>6.3635263699999998</v>
      </c>
      <c r="R511" s="20">
        <f t="shared" si="192"/>
        <v>0</v>
      </c>
      <c r="S511" s="14">
        <f t="shared" si="189"/>
        <v>0</v>
      </c>
      <c r="T511" s="4" t="str">
        <f t="shared" si="190"/>
        <v>A+J=</v>
      </c>
      <c r="U511" s="29">
        <f t="shared" si="191"/>
        <v>45628</v>
      </c>
      <c r="V511" s="3"/>
      <c r="W511" s="3"/>
      <c r="X511" s="107"/>
      <c r="Y511" s="107"/>
      <c r="Z511" s="94"/>
      <c r="AA511" s="1"/>
      <c r="AB511" s="3"/>
      <c r="AC511" s="3"/>
      <c r="AD511" s="3"/>
      <c r="AE511" s="3"/>
      <c r="AF511" s="3"/>
      <c r="AG511" s="11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</row>
    <row r="512" spans="1:154" x14ac:dyDescent="0.15">
      <c r="A512" s="88">
        <f t="shared" si="195"/>
        <v>45621</v>
      </c>
      <c r="B512" s="89">
        <f t="shared" ca="1" si="176"/>
        <v>828.83973721999996</v>
      </c>
      <c r="C512" s="14">
        <f t="shared" si="177"/>
        <v>822.04133535999995</v>
      </c>
      <c r="D512" s="62">
        <f t="shared" si="193"/>
        <v>45615</v>
      </c>
      <c r="E512" s="60">
        <f ca="1">IF(D512&lt;$B$1,VLOOKUP(D512,[1]DI!$A$4:$B$15000,2,FALSE),0)</f>
        <v>0.1115</v>
      </c>
      <c r="F512" s="14">
        <f t="shared" ca="1" si="178"/>
        <v>1.00041957</v>
      </c>
      <c r="G512" s="91">
        <f t="shared" ca="1" si="179"/>
        <v>1.2546929670264999</v>
      </c>
      <c r="H512" s="91">
        <f t="shared" ca="1" si="180"/>
        <v>1.24650062663312</v>
      </c>
      <c r="I512" s="14">
        <f t="shared" ca="1" si="181"/>
        <v>1.0065722699999999</v>
      </c>
      <c r="J512" s="13">
        <f t="shared" si="194"/>
        <v>2.69E-2</v>
      </c>
      <c r="K512" s="29">
        <f t="shared" si="182"/>
        <v>45595</v>
      </c>
      <c r="L512" s="2">
        <f t="shared" si="183"/>
        <v>16</v>
      </c>
      <c r="M512" s="17">
        <f t="shared" si="184"/>
        <v>16</v>
      </c>
      <c r="N512" s="12">
        <f t="shared" si="185"/>
        <v>1.0016867899999999</v>
      </c>
      <c r="O512" s="12">
        <f t="shared" ca="1" si="186"/>
        <v>1.0082701460000001</v>
      </c>
      <c r="P512" s="17">
        <f t="shared" si="187"/>
        <v>0</v>
      </c>
      <c r="Q512" s="14">
        <f t="shared" ca="1" si="188"/>
        <v>6.7984018600000002</v>
      </c>
      <c r="R512" s="20">
        <f t="shared" si="192"/>
        <v>0</v>
      </c>
      <c r="S512" s="14">
        <f t="shared" si="189"/>
        <v>0</v>
      </c>
      <c r="T512" s="4" t="str">
        <f t="shared" si="190"/>
        <v>A+J=</v>
      </c>
      <c r="U512" s="29">
        <f t="shared" si="191"/>
        <v>45628</v>
      </c>
      <c r="V512" s="3"/>
      <c r="W512" s="3"/>
      <c r="X512" s="107"/>
      <c r="Y512" s="107"/>
      <c r="Z512" s="94"/>
      <c r="AA512" s="1"/>
      <c r="AB512" s="3"/>
      <c r="AC512" s="3"/>
      <c r="AD512" s="3"/>
      <c r="AE512" s="3"/>
      <c r="AF512" s="3"/>
      <c r="AG512" s="11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</row>
    <row r="513" spans="1:154" x14ac:dyDescent="0.15">
      <c r="A513" s="88">
        <f t="shared" si="195"/>
        <v>45622</v>
      </c>
      <c r="B513" s="89">
        <f t="shared" ca="1" si="176"/>
        <v>829.27484204999996</v>
      </c>
      <c r="C513" s="14">
        <f t="shared" si="177"/>
        <v>822.04133535999995</v>
      </c>
      <c r="D513" s="62">
        <f t="shared" si="193"/>
        <v>45617</v>
      </c>
      <c r="E513" s="60">
        <f ca="1">IF(D513&lt;$B$1,VLOOKUP(D513,[1]DI!$A$4:$B$15000,2,FALSE),0)</f>
        <v>0.1115</v>
      </c>
      <c r="F513" s="14">
        <f t="shared" ca="1" si="178"/>
        <v>1.00041957</v>
      </c>
      <c r="G513" s="91">
        <f t="shared" ca="1" si="179"/>
        <v>1.25521939855468</v>
      </c>
      <c r="H513" s="91">
        <f t="shared" ca="1" si="180"/>
        <v>1.24650062663312</v>
      </c>
      <c r="I513" s="14">
        <f t="shared" ca="1" si="181"/>
        <v>1.0069946000000001</v>
      </c>
      <c r="J513" s="13">
        <f t="shared" si="194"/>
        <v>2.69E-2</v>
      </c>
      <c r="K513" s="29">
        <f t="shared" si="182"/>
        <v>45595</v>
      </c>
      <c r="L513" s="2">
        <f t="shared" si="183"/>
        <v>17</v>
      </c>
      <c r="M513" s="17">
        <f t="shared" si="184"/>
        <v>17</v>
      </c>
      <c r="N513" s="12">
        <f t="shared" si="185"/>
        <v>1.001792308</v>
      </c>
      <c r="O513" s="12">
        <f t="shared" ca="1" si="186"/>
        <v>1.0087994440000001</v>
      </c>
      <c r="P513" s="17">
        <f t="shared" si="187"/>
        <v>0</v>
      </c>
      <c r="Q513" s="14">
        <f t="shared" ca="1" si="188"/>
        <v>7.2335066899999996</v>
      </c>
      <c r="R513" s="20">
        <f t="shared" si="192"/>
        <v>0</v>
      </c>
      <c r="S513" s="14">
        <f t="shared" si="189"/>
        <v>0</v>
      </c>
      <c r="T513" s="4" t="str">
        <f t="shared" si="190"/>
        <v>A+J=</v>
      </c>
      <c r="U513" s="29">
        <f t="shared" si="191"/>
        <v>45628</v>
      </c>
      <c r="V513" s="3"/>
      <c r="W513" s="3"/>
      <c r="X513" s="107"/>
      <c r="Y513" s="107"/>
      <c r="Z513" s="94"/>
      <c r="AA513" s="1"/>
      <c r="AB513" s="3"/>
      <c r="AC513" s="3"/>
      <c r="AD513" s="3"/>
      <c r="AE513" s="3"/>
      <c r="AF513" s="3"/>
      <c r="AG513" s="11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</row>
    <row r="514" spans="1:154" x14ac:dyDescent="0.15">
      <c r="A514" s="88">
        <f t="shared" si="195"/>
        <v>45623</v>
      </c>
      <c r="B514" s="89">
        <f t="shared" ca="1" si="176"/>
        <v>829.71017047999999</v>
      </c>
      <c r="C514" s="14">
        <f t="shared" si="177"/>
        <v>822.04133535999995</v>
      </c>
      <c r="D514" s="62">
        <f t="shared" si="193"/>
        <v>45618</v>
      </c>
      <c r="E514" s="60">
        <f ca="1">IF(D514&lt;$B$1,VLOOKUP(D514,[1]DI!$A$4:$B$15000,2,FALSE),0)</f>
        <v>0.1115</v>
      </c>
      <c r="F514" s="14">
        <f t="shared" ca="1" si="178"/>
        <v>1.00041957</v>
      </c>
      <c r="G514" s="91">
        <f t="shared" ca="1" si="179"/>
        <v>1.2557460509577301</v>
      </c>
      <c r="H514" s="91">
        <f t="shared" ca="1" si="180"/>
        <v>1.24650062663312</v>
      </c>
      <c r="I514" s="14">
        <f t="shared" ca="1" si="181"/>
        <v>1.0074171000000001</v>
      </c>
      <c r="J514" s="13">
        <f t="shared" si="194"/>
        <v>2.69E-2</v>
      </c>
      <c r="K514" s="29">
        <f t="shared" si="182"/>
        <v>45595</v>
      </c>
      <c r="L514" s="2">
        <f t="shared" si="183"/>
        <v>18</v>
      </c>
      <c r="M514" s="17">
        <f t="shared" si="184"/>
        <v>18</v>
      </c>
      <c r="N514" s="12">
        <f t="shared" si="185"/>
        <v>1.0018978380000001</v>
      </c>
      <c r="O514" s="12">
        <f t="shared" ca="1" si="186"/>
        <v>1.009329014</v>
      </c>
      <c r="P514" s="17">
        <f t="shared" si="187"/>
        <v>0</v>
      </c>
      <c r="Q514" s="14">
        <f t="shared" ca="1" si="188"/>
        <v>7.6688351199999998</v>
      </c>
      <c r="R514" s="20">
        <f t="shared" si="192"/>
        <v>0</v>
      </c>
      <c r="S514" s="14">
        <f t="shared" si="189"/>
        <v>0</v>
      </c>
      <c r="T514" s="4" t="str">
        <f t="shared" si="190"/>
        <v>A+J=</v>
      </c>
      <c r="U514" s="29">
        <f t="shared" si="191"/>
        <v>45628</v>
      </c>
      <c r="V514" s="3"/>
      <c r="W514" s="3"/>
      <c r="X514" s="107"/>
      <c r="Y514" s="107"/>
      <c r="Z514" s="94"/>
      <c r="AA514" s="1"/>
      <c r="AB514" s="3"/>
      <c r="AC514" s="3"/>
      <c r="AD514" s="3"/>
      <c r="AE514" s="3"/>
      <c r="AF514" s="3"/>
      <c r="AG514" s="11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</row>
    <row r="515" spans="1:154" x14ac:dyDescent="0.15">
      <c r="A515" s="88">
        <f t="shared" si="195"/>
        <v>45624</v>
      </c>
      <c r="B515" s="89">
        <f t="shared" ca="1" si="176"/>
        <v>830.14573812999993</v>
      </c>
      <c r="C515" s="14">
        <f t="shared" si="177"/>
        <v>822.04133535999995</v>
      </c>
      <c r="D515" s="62">
        <f t="shared" si="193"/>
        <v>45621</v>
      </c>
      <c r="E515" s="60">
        <f ca="1">IF(D515&lt;$B$1,VLOOKUP(D515,[1]DI!$A$4:$B$15000,2,FALSE),0)</f>
        <v>0.1115</v>
      </c>
      <c r="F515" s="14">
        <f t="shared" ca="1" si="178"/>
        <v>1.00041957</v>
      </c>
      <c r="G515" s="91">
        <f t="shared" ca="1" si="179"/>
        <v>1.2562729243283299</v>
      </c>
      <c r="H515" s="91">
        <f t="shared" ca="1" si="180"/>
        <v>1.24650062663312</v>
      </c>
      <c r="I515" s="14">
        <f t="shared" ca="1" si="181"/>
        <v>1.00783979</v>
      </c>
      <c r="J515" s="13">
        <f t="shared" si="194"/>
        <v>2.69E-2</v>
      </c>
      <c r="K515" s="29">
        <f t="shared" si="182"/>
        <v>45595</v>
      </c>
      <c r="L515" s="2">
        <f t="shared" si="183"/>
        <v>19</v>
      </c>
      <c r="M515" s="17">
        <f t="shared" si="184"/>
        <v>19</v>
      </c>
      <c r="N515" s="12">
        <f t="shared" si="185"/>
        <v>1.002003379</v>
      </c>
      <c r="O515" s="12">
        <f t="shared" ca="1" si="186"/>
        <v>1.0098588749999999</v>
      </c>
      <c r="P515" s="17">
        <f t="shared" si="187"/>
        <v>0</v>
      </c>
      <c r="Q515" s="14">
        <f t="shared" ca="1" si="188"/>
        <v>8.1044027700000001</v>
      </c>
      <c r="R515" s="20">
        <f t="shared" si="192"/>
        <v>0</v>
      </c>
      <c r="S515" s="14">
        <f t="shared" si="189"/>
        <v>0</v>
      </c>
      <c r="T515" s="4" t="str">
        <f t="shared" si="190"/>
        <v>A+J=</v>
      </c>
      <c r="U515" s="29">
        <f t="shared" si="191"/>
        <v>45628</v>
      </c>
      <c r="V515" s="3"/>
      <c r="W515" s="3"/>
      <c r="X515" s="107"/>
      <c r="Y515" s="107"/>
      <c r="Z515" s="94"/>
      <c r="AA515" s="1"/>
      <c r="AB515" s="3"/>
      <c r="AC515" s="3"/>
      <c r="AD515" s="3"/>
      <c r="AE515" s="3"/>
      <c r="AF515" s="3"/>
      <c r="AG515" s="11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</row>
    <row r="516" spans="1:154" x14ac:dyDescent="0.15">
      <c r="A516" s="88">
        <f t="shared" si="195"/>
        <v>45625</v>
      </c>
      <c r="B516" s="89">
        <f t="shared" ca="1" si="176"/>
        <v>830.5815194999999</v>
      </c>
      <c r="C516" s="14">
        <f t="shared" si="177"/>
        <v>822.04133535999995</v>
      </c>
      <c r="D516" s="62">
        <f t="shared" si="193"/>
        <v>45622</v>
      </c>
      <c r="E516" s="60">
        <f ca="1">IF(D516&lt;$B$1,VLOOKUP(D516,[1]DI!$A$4:$B$15000,2,FALSE),0)</f>
        <v>0.1115</v>
      </c>
      <c r="F516" s="14">
        <f t="shared" ca="1" si="178"/>
        <v>1.00041957</v>
      </c>
      <c r="G516" s="91">
        <f t="shared" ca="1" si="179"/>
        <v>1.2568000187591899</v>
      </c>
      <c r="H516" s="91">
        <f t="shared" ca="1" si="180"/>
        <v>1.24650062663312</v>
      </c>
      <c r="I516" s="14">
        <f t="shared" ca="1" si="181"/>
        <v>1.0082626400000001</v>
      </c>
      <c r="J516" s="13">
        <f t="shared" si="194"/>
        <v>2.69E-2</v>
      </c>
      <c r="K516" s="29">
        <f t="shared" si="182"/>
        <v>45595</v>
      </c>
      <c r="L516" s="2">
        <f t="shared" si="183"/>
        <v>20</v>
      </c>
      <c r="M516" s="17">
        <f t="shared" si="184"/>
        <v>20</v>
      </c>
      <c r="N516" s="12">
        <f t="shared" si="185"/>
        <v>1.002108931</v>
      </c>
      <c r="O516" s="12">
        <f t="shared" ca="1" si="186"/>
        <v>1.0103889960000001</v>
      </c>
      <c r="P516" s="17">
        <f t="shared" si="187"/>
        <v>0</v>
      </c>
      <c r="Q516" s="14">
        <f t="shared" ca="1" si="188"/>
        <v>8.5401841399999991</v>
      </c>
      <c r="R516" s="20">
        <f t="shared" si="192"/>
        <v>0</v>
      </c>
      <c r="S516" s="14">
        <f t="shared" si="189"/>
        <v>0</v>
      </c>
      <c r="T516" s="4" t="str">
        <f t="shared" si="190"/>
        <v>A+J=</v>
      </c>
      <c r="U516" s="29">
        <f t="shared" si="191"/>
        <v>45628</v>
      </c>
      <c r="V516" s="3"/>
      <c r="W516" s="3"/>
      <c r="X516" s="107"/>
      <c r="Y516" s="107"/>
      <c r="Z516" s="94"/>
      <c r="AA516" s="1"/>
      <c r="AB516" s="3"/>
      <c r="AC516" s="3"/>
      <c r="AD516" s="3"/>
      <c r="AE516" s="3"/>
      <c r="AF516" s="3"/>
      <c r="AG516" s="11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</row>
    <row r="517" spans="1:154" x14ac:dyDescent="0.15">
      <c r="A517" s="88">
        <f t="shared" si="195"/>
        <v>45628</v>
      </c>
      <c r="B517" s="89">
        <f t="shared" ca="1" si="176"/>
        <v>831.01754090999998</v>
      </c>
      <c r="C517" s="14">
        <f t="shared" si="177"/>
        <v>822.04133535999995</v>
      </c>
      <c r="D517" s="62">
        <f t="shared" si="193"/>
        <v>45623</v>
      </c>
      <c r="E517" s="60">
        <f ca="1">IF(D517&lt;$B$1,VLOOKUP(D517,[1]DI!$A$4:$B$15000,2,FALSE),0)</f>
        <v>0.1115</v>
      </c>
      <c r="F517" s="14">
        <f t="shared" ca="1" si="178"/>
        <v>1.00041957</v>
      </c>
      <c r="G517" s="91">
        <f t="shared" ca="1" si="179"/>
        <v>1.25732733434306</v>
      </c>
      <c r="H517" s="91">
        <f t="shared" ca="1" si="180"/>
        <v>1.24650062663312</v>
      </c>
      <c r="I517" s="14">
        <f t="shared" ca="1" si="181"/>
        <v>1.0086856799999999</v>
      </c>
      <c r="J517" s="13">
        <f t="shared" si="194"/>
        <v>2.69E-2</v>
      </c>
      <c r="K517" s="29">
        <f t="shared" si="182"/>
        <v>45595</v>
      </c>
      <c r="L517" s="2">
        <f t="shared" si="183"/>
        <v>21</v>
      </c>
      <c r="M517" s="17">
        <f t="shared" si="184"/>
        <v>21</v>
      </c>
      <c r="N517" s="12">
        <f t="shared" si="185"/>
        <v>1.002214495</v>
      </c>
      <c r="O517" s="12">
        <f t="shared" ca="1" si="186"/>
        <v>1.010919409</v>
      </c>
      <c r="P517" s="17">
        <f t="shared" si="187"/>
        <v>24</v>
      </c>
      <c r="Q517" s="14">
        <f t="shared" ca="1" si="188"/>
        <v>8.9762055499999995</v>
      </c>
      <c r="R517" s="20">
        <f t="shared" si="192"/>
        <v>2.1812999999999999E-2</v>
      </c>
      <c r="S517" s="14">
        <f t="shared" si="189"/>
        <v>17.931187640000001</v>
      </c>
      <c r="T517" s="4" t="str">
        <f t="shared" si="190"/>
        <v>A+J=</v>
      </c>
      <c r="U517" s="29">
        <f t="shared" si="191"/>
        <v>45628</v>
      </c>
      <c r="V517" s="3"/>
      <c r="W517" s="3"/>
      <c r="X517" s="107"/>
      <c r="Y517" s="107"/>
      <c r="Z517" s="94"/>
      <c r="AA517" s="1"/>
      <c r="AB517" s="3"/>
      <c r="AC517" s="3"/>
      <c r="AD517" s="3"/>
      <c r="AE517" s="3"/>
      <c r="AF517" s="3"/>
      <c r="AG517" s="11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</row>
    <row r="518" spans="1:154" x14ac:dyDescent="0.15">
      <c r="A518" s="88">
        <f t="shared" si="195"/>
        <v>45629</v>
      </c>
      <c r="B518" s="89">
        <f t="shared" ref="B518:B581" ca="1" si="196">IF(A518&lt;=TODAY(),C518+Q518,IF(AND(A518&gt;TODAY(),A518&lt;=$B$1),IF(VLOOKUP(TODAY(),$A$10:$E$5000,4,FALSE)=0,"n.d",C518+Q518),"n.d"))</f>
        <v>804.53226935999999</v>
      </c>
      <c r="C518" s="14">
        <f t="shared" ref="C518:C581" si="197">(C517-S517)</f>
        <v>804.11014771999999</v>
      </c>
      <c r="D518" s="62">
        <f t="shared" si="193"/>
        <v>45624</v>
      </c>
      <c r="E518" s="60">
        <f ca="1">IF(D518&lt;$B$1,VLOOKUP(D518,[1]DI!$A$4:$B$15000,2,FALSE),0)</f>
        <v>0.1115</v>
      </c>
      <c r="F518" s="14">
        <f t="shared" ref="F518:F581" ca="1" si="198">ROUND(1+ROUND(((1+E518)^(1/252))-1,8),16)</f>
        <v>1.00041957</v>
      </c>
      <c r="G518" s="91">
        <f t="shared" ref="G518:G581" ca="1" si="199">ROUND(F517*G517,16)</f>
        <v>1.25785487117273</v>
      </c>
      <c r="H518" s="91">
        <f t="shared" ref="H518:H581" ca="1" si="200">IF(P517&gt;0,G517,H517)</f>
        <v>1.25732733434306</v>
      </c>
      <c r="I518" s="14">
        <f t="shared" ref="I518:I581" ca="1" si="201">ROUND(G518/H518,8)</f>
        <v>1.00041957</v>
      </c>
      <c r="J518" s="13">
        <f t="shared" si="194"/>
        <v>2.69E-2</v>
      </c>
      <c r="K518" s="29">
        <f t="shared" ref="K518:K581" si="202">IF(P517&gt;0,VLOOKUP(P517,X$12:AH$150,2),K517)</f>
        <v>45628</v>
      </c>
      <c r="L518" s="2">
        <f t="shared" ref="L518:L581" si="203">IF(A518&gt;K518,IF(NETWORKDAYS(K518,A518,$X$160:$X$544)-1=0,1,NETWORKDAYS(K518,A518,$X$160:$X$544)-1),0)</f>
        <v>1</v>
      </c>
      <c r="M518" s="17">
        <f t="shared" ref="M518:M581" si="204">IF(AND(L518=1,L517=1),1,IF(L518&gt;0,IF(L518=L517,L518+1,L518),0))</f>
        <v>1</v>
      </c>
      <c r="N518" s="12">
        <f t="shared" ref="N518:N581" si="205">ROUND((J518+1)^(M518/252),9)</f>
        <v>1.000105341</v>
      </c>
      <c r="O518" s="12">
        <f t="shared" ref="O518:O581" ca="1" si="206">ROUND(I518*N518,9)</f>
        <v>1.0005249549999999</v>
      </c>
      <c r="P518" s="17">
        <f t="shared" ref="P518:P581" si="207">IF(VLOOKUP(A518,Y$12:AF$150,8)=VLOOKUP(A517,Y$12:AF$150,8),0,VLOOKUP(A518,Y$12:AF$150,8))</f>
        <v>0</v>
      </c>
      <c r="Q518" s="14">
        <f t="shared" ref="Q518:Q581" ca="1" si="208">TRUNC(((O518-1)*C518),8)</f>
        <v>0.42212164000000002</v>
      </c>
      <c r="R518" s="20">
        <f t="shared" si="192"/>
        <v>0</v>
      </c>
      <c r="S518" s="14">
        <f t="shared" ref="S518:S581" si="209">IF(R518&gt;0,TRUNC(R518*C518,8),0)</f>
        <v>0</v>
      </c>
      <c r="T518" s="4" t="str">
        <f t="shared" ref="T518:T581" si="210">IF(P517&gt;0,VLOOKUP(P517,X$12:AH$150,10),T517)</f>
        <v>A+J=</v>
      </c>
      <c r="U518" s="29">
        <f t="shared" ref="U518:U581" si="211">IF(P517&gt;0,VLOOKUP(P517,X$12:AH$150,11),U517)</f>
        <v>45656</v>
      </c>
      <c r="V518" s="3"/>
      <c r="W518" s="3"/>
      <c r="X518" s="107"/>
      <c r="Y518" s="107"/>
      <c r="Z518" s="94"/>
      <c r="AA518" s="1"/>
      <c r="AB518" s="3"/>
      <c r="AC518" s="3"/>
      <c r="AD518" s="3"/>
      <c r="AE518" s="3"/>
      <c r="AF518" s="3"/>
      <c r="AG518" s="11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</row>
    <row r="519" spans="1:154" x14ac:dyDescent="0.15">
      <c r="A519" s="88">
        <f t="shared" si="195"/>
        <v>45630</v>
      </c>
      <c r="B519" s="89">
        <f t="shared" ca="1" si="196"/>
        <v>804.95461614999999</v>
      </c>
      <c r="C519" s="14">
        <f t="shared" si="197"/>
        <v>804.11014771999999</v>
      </c>
      <c r="D519" s="62">
        <f t="shared" si="193"/>
        <v>45625</v>
      </c>
      <c r="E519" s="60">
        <f ca="1">IF(D519&lt;$B$1,VLOOKUP(D519,[1]DI!$A$4:$B$15000,2,FALSE),0)</f>
        <v>0.1115</v>
      </c>
      <c r="F519" s="14">
        <f t="shared" ca="1" si="198"/>
        <v>1.00041957</v>
      </c>
      <c r="G519" s="91">
        <f t="shared" ca="1" si="199"/>
        <v>1.2583826293410301</v>
      </c>
      <c r="H519" s="91">
        <f t="shared" ca="1" si="200"/>
        <v>1.25732733434306</v>
      </c>
      <c r="I519" s="14">
        <f t="shared" ca="1" si="201"/>
        <v>1.0008393200000001</v>
      </c>
      <c r="J519" s="13">
        <f t="shared" si="194"/>
        <v>2.69E-2</v>
      </c>
      <c r="K519" s="29">
        <f t="shared" si="202"/>
        <v>45628</v>
      </c>
      <c r="L519" s="2">
        <f t="shared" si="203"/>
        <v>2</v>
      </c>
      <c r="M519" s="17">
        <f t="shared" si="204"/>
        <v>2</v>
      </c>
      <c r="N519" s="12">
        <f t="shared" si="205"/>
        <v>1.0002106930000001</v>
      </c>
      <c r="O519" s="12">
        <f t="shared" ca="1" si="206"/>
        <v>1.00105019</v>
      </c>
      <c r="P519" s="17">
        <f t="shared" si="207"/>
        <v>0</v>
      </c>
      <c r="Q519" s="14">
        <f t="shared" ca="1" si="208"/>
        <v>0.84446843000000005</v>
      </c>
      <c r="R519" s="20">
        <f t="shared" si="192"/>
        <v>0</v>
      </c>
      <c r="S519" s="14">
        <f t="shared" si="209"/>
        <v>0</v>
      </c>
      <c r="T519" s="4" t="str">
        <f t="shared" si="210"/>
        <v>A+J=</v>
      </c>
      <c r="U519" s="29">
        <f t="shared" si="211"/>
        <v>45656</v>
      </c>
      <c r="V519" s="3"/>
      <c r="W519" s="3"/>
      <c r="X519" s="107"/>
      <c r="Y519" s="107"/>
      <c r="Z519" s="94"/>
      <c r="AA519" s="1"/>
      <c r="AB519" s="3"/>
      <c r="AC519" s="3"/>
      <c r="AD519" s="3"/>
      <c r="AE519" s="3"/>
      <c r="AF519" s="3"/>
      <c r="AG519" s="11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</row>
    <row r="520" spans="1:154" x14ac:dyDescent="0.15">
      <c r="A520" s="88">
        <f t="shared" si="195"/>
        <v>45631</v>
      </c>
      <c r="B520" s="89">
        <f t="shared" ca="1" si="196"/>
        <v>805.37718004999999</v>
      </c>
      <c r="C520" s="14">
        <f t="shared" si="197"/>
        <v>804.11014771999999</v>
      </c>
      <c r="D520" s="62">
        <f t="shared" si="193"/>
        <v>45628</v>
      </c>
      <c r="E520" s="60">
        <f ca="1">IF(D520&lt;$B$1,VLOOKUP(D520,[1]DI!$A$4:$B$15000,2,FALSE),0)</f>
        <v>0.1115</v>
      </c>
      <c r="F520" s="14">
        <f t="shared" ca="1" si="198"/>
        <v>1.00041957</v>
      </c>
      <c r="G520" s="91">
        <f t="shared" ca="1" si="199"/>
        <v>1.25891060894082</v>
      </c>
      <c r="H520" s="91">
        <f t="shared" ca="1" si="200"/>
        <v>1.25732733434306</v>
      </c>
      <c r="I520" s="14">
        <f t="shared" ca="1" si="201"/>
        <v>1.00125924</v>
      </c>
      <c r="J520" s="13">
        <f t="shared" si="194"/>
        <v>2.69E-2</v>
      </c>
      <c r="K520" s="29">
        <f t="shared" si="202"/>
        <v>45628</v>
      </c>
      <c r="L520" s="2">
        <f t="shared" si="203"/>
        <v>3</v>
      </c>
      <c r="M520" s="17">
        <f t="shared" si="204"/>
        <v>3</v>
      </c>
      <c r="N520" s="12">
        <f t="shared" si="205"/>
        <v>1.000316057</v>
      </c>
      <c r="O520" s="12">
        <f t="shared" ca="1" si="206"/>
        <v>1.0015756950000001</v>
      </c>
      <c r="P520" s="17">
        <f t="shared" si="207"/>
        <v>0</v>
      </c>
      <c r="Q520" s="14">
        <f t="shared" ca="1" si="208"/>
        <v>1.2670323299999999</v>
      </c>
      <c r="R520" s="20">
        <f t="shared" si="192"/>
        <v>0</v>
      </c>
      <c r="S520" s="14">
        <f t="shared" si="209"/>
        <v>0</v>
      </c>
      <c r="T520" s="4" t="str">
        <f t="shared" si="210"/>
        <v>A+J=</v>
      </c>
      <c r="U520" s="29">
        <f t="shared" si="211"/>
        <v>45656</v>
      </c>
      <c r="V520" s="3"/>
      <c r="W520" s="3"/>
      <c r="X520" s="107"/>
      <c r="Y520" s="107"/>
      <c r="Z520" s="94"/>
      <c r="AA520" s="1"/>
      <c r="AB520" s="3"/>
      <c r="AC520" s="3"/>
      <c r="AD520" s="3"/>
      <c r="AE520" s="3"/>
      <c r="AF520" s="3"/>
      <c r="AG520" s="11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</row>
    <row r="521" spans="1:154" x14ac:dyDescent="0.15">
      <c r="A521" s="88">
        <f t="shared" si="195"/>
        <v>45632</v>
      </c>
      <c r="B521" s="89">
        <f t="shared" ca="1" si="196"/>
        <v>805.79996829999993</v>
      </c>
      <c r="C521" s="14">
        <f t="shared" si="197"/>
        <v>804.11014771999999</v>
      </c>
      <c r="D521" s="62">
        <f t="shared" si="193"/>
        <v>45629</v>
      </c>
      <c r="E521" s="60">
        <f ca="1">IF(D521&lt;$B$1,VLOOKUP(D521,[1]DI!$A$4:$B$15000,2,FALSE),0)</f>
        <v>0.1115</v>
      </c>
      <c r="F521" s="14">
        <f t="shared" ca="1" si="198"/>
        <v>1.00041957</v>
      </c>
      <c r="G521" s="91">
        <f t="shared" ca="1" si="199"/>
        <v>1.25943881006501</v>
      </c>
      <c r="H521" s="91">
        <f t="shared" ca="1" si="200"/>
        <v>1.25732733434306</v>
      </c>
      <c r="I521" s="14">
        <f t="shared" ca="1" si="201"/>
        <v>1.0016793399999999</v>
      </c>
      <c r="J521" s="13">
        <f t="shared" si="194"/>
        <v>2.69E-2</v>
      </c>
      <c r="K521" s="29">
        <f t="shared" si="202"/>
        <v>45628</v>
      </c>
      <c r="L521" s="2">
        <f t="shared" si="203"/>
        <v>4</v>
      </c>
      <c r="M521" s="17">
        <f t="shared" si="204"/>
        <v>4</v>
      </c>
      <c r="N521" s="12">
        <f t="shared" si="205"/>
        <v>1.0004214309999999</v>
      </c>
      <c r="O521" s="12">
        <f t="shared" ca="1" si="206"/>
        <v>1.002101479</v>
      </c>
      <c r="P521" s="17">
        <f t="shared" si="207"/>
        <v>0</v>
      </c>
      <c r="Q521" s="14">
        <f t="shared" ca="1" si="208"/>
        <v>1.6898205799999999</v>
      </c>
      <c r="R521" s="20">
        <f t="shared" si="192"/>
        <v>0</v>
      </c>
      <c r="S521" s="14">
        <f t="shared" si="209"/>
        <v>0</v>
      </c>
      <c r="T521" s="4" t="str">
        <f t="shared" si="210"/>
        <v>A+J=</v>
      </c>
      <c r="U521" s="29">
        <f t="shared" si="211"/>
        <v>45656</v>
      </c>
      <c r="V521" s="3"/>
      <c r="W521" s="3"/>
      <c r="X521" s="107"/>
      <c r="Y521" s="107"/>
      <c r="Z521" s="94"/>
      <c r="AA521" s="1"/>
      <c r="AB521" s="3"/>
      <c r="AC521" s="3"/>
      <c r="AD521" s="3"/>
      <c r="AE521" s="3"/>
      <c r="AF521" s="3"/>
      <c r="AG521" s="11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</row>
    <row r="522" spans="1:154" x14ac:dyDescent="0.15">
      <c r="A522" s="88">
        <f t="shared" si="195"/>
        <v>45635</v>
      </c>
      <c r="B522" s="89">
        <f t="shared" ca="1" si="196"/>
        <v>806.22297286000003</v>
      </c>
      <c r="C522" s="14">
        <f t="shared" si="197"/>
        <v>804.11014771999999</v>
      </c>
      <c r="D522" s="62">
        <f t="shared" si="193"/>
        <v>45630</v>
      </c>
      <c r="E522" s="60">
        <f ca="1">IF(D522&lt;$B$1,VLOOKUP(D522,[1]DI!$A$4:$B$15000,2,FALSE),0)</f>
        <v>0.1115</v>
      </c>
      <c r="F522" s="14">
        <f t="shared" ca="1" si="198"/>
        <v>1.00041957</v>
      </c>
      <c r="G522" s="91">
        <f t="shared" ca="1" si="199"/>
        <v>1.2599672328065501</v>
      </c>
      <c r="H522" s="91">
        <f t="shared" ca="1" si="200"/>
        <v>1.25732733434306</v>
      </c>
      <c r="I522" s="14">
        <f t="shared" ca="1" si="201"/>
        <v>1.0020996099999999</v>
      </c>
      <c r="J522" s="13">
        <f t="shared" si="194"/>
        <v>2.69E-2</v>
      </c>
      <c r="K522" s="29">
        <f t="shared" si="202"/>
        <v>45628</v>
      </c>
      <c r="L522" s="2">
        <f t="shared" si="203"/>
        <v>5</v>
      </c>
      <c r="M522" s="17">
        <f t="shared" si="204"/>
        <v>5</v>
      </c>
      <c r="N522" s="12">
        <f t="shared" si="205"/>
        <v>1.000526816</v>
      </c>
      <c r="O522" s="12">
        <f t="shared" ca="1" si="206"/>
        <v>1.002627532</v>
      </c>
      <c r="P522" s="17">
        <f t="shared" si="207"/>
        <v>0</v>
      </c>
      <c r="Q522" s="14">
        <f t="shared" ca="1" si="208"/>
        <v>2.11282514</v>
      </c>
      <c r="R522" s="20">
        <f t="shared" si="192"/>
        <v>0</v>
      </c>
      <c r="S522" s="14">
        <f t="shared" si="209"/>
        <v>0</v>
      </c>
      <c r="T522" s="4" t="str">
        <f t="shared" si="210"/>
        <v>A+J=</v>
      </c>
      <c r="U522" s="29">
        <f t="shared" si="211"/>
        <v>45656</v>
      </c>
      <c r="V522" s="3"/>
      <c r="W522" s="3"/>
      <c r="X522" s="107"/>
      <c r="Y522" s="107"/>
      <c r="Z522" s="94"/>
      <c r="AA522" s="1"/>
      <c r="AB522" s="3"/>
      <c r="AC522" s="3"/>
      <c r="AD522" s="3"/>
      <c r="AE522" s="3"/>
      <c r="AF522" s="3"/>
      <c r="AG522" s="11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</row>
    <row r="523" spans="1:154" x14ac:dyDescent="0.15">
      <c r="A523" s="88">
        <f t="shared" si="195"/>
        <v>45636</v>
      </c>
      <c r="B523" s="89">
        <f t="shared" ca="1" si="196"/>
        <v>806.64620336999997</v>
      </c>
      <c r="C523" s="14">
        <f t="shared" si="197"/>
        <v>804.11014771999999</v>
      </c>
      <c r="D523" s="62">
        <f t="shared" si="193"/>
        <v>45631</v>
      </c>
      <c r="E523" s="60">
        <f ca="1">IF(D523&lt;$B$1,VLOOKUP(D523,[1]DI!$A$4:$B$15000,2,FALSE),0)</f>
        <v>0.1115</v>
      </c>
      <c r="F523" s="14">
        <f t="shared" ca="1" si="198"/>
        <v>1.00041957</v>
      </c>
      <c r="G523" s="91">
        <f t="shared" ca="1" si="199"/>
        <v>1.26049587725842</v>
      </c>
      <c r="H523" s="91">
        <f t="shared" ca="1" si="200"/>
        <v>1.25732733434306</v>
      </c>
      <c r="I523" s="14">
        <f t="shared" ca="1" si="201"/>
        <v>1.0025200599999999</v>
      </c>
      <c r="J523" s="13">
        <f t="shared" si="194"/>
        <v>2.69E-2</v>
      </c>
      <c r="K523" s="29">
        <f t="shared" si="202"/>
        <v>45628</v>
      </c>
      <c r="L523" s="2">
        <f t="shared" si="203"/>
        <v>6</v>
      </c>
      <c r="M523" s="17">
        <f t="shared" si="204"/>
        <v>6</v>
      </c>
      <c r="N523" s="12">
        <f t="shared" si="205"/>
        <v>1.000632213</v>
      </c>
      <c r="O523" s="12">
        <f t="shared" ca="1" si="206"/>
        <v>1.0031538659999999</v>
      </c>
      <c r="P523" s="17">
        <f t="shared" si="207"/>
        <v>0</v>
      </c>
      <c r="Q523" s="14">
        <f t="shared" ca="1" si="208"/>
        <v>2.5360556500000002</v>
      </c>
      <c r="R523" s="20">
        <f t="shared" si="192"/>
        <v>0</v>
      </c>
      <c r="S523" s="14">
        <f t="shared" si="209"/>
        <v>0</v>
      </c>
      <c r="T523" s="4" t="str">
        <f t="shared" si="210"/>
        <v>A+J=</v>
      </c>
      <c r="U523" s="29">
        <f t="shared" si="211"/>
        <v>45656</v>
      </c>
      <c r="V523" s="3"/>
      <c r="W523" s="3"/>
      <c r="X523" s="107"/>
      <c r="Y523" s="107"/>
      <c r="Z523" s="94"/>
      <c r="AA523" s="1"/>
      <c r="AB523" s="3"/>
      <c r="AC523" s="3"/>
      <c r="AD523" s="3"/>
      <c r="AE523" s="3"/>
      <c r="AF523" s="3"/>
      <c r="AG523" s="11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</row>
    <row r="524" spans="1:154" x14ac:dyDescent="0.15">
      <c r="A524" s="88">
        <f t="shared" si="195"/>
        <v>45637</v>
      </c>
      <c r="B524" s="89">
        <f t="shared" ca="1" si="196"/>
        <v>807.06965903000003</v>
      </c>
      <c r="C524" s="14">
        <f t="shared" si="197"/>
        <v>804.11014771999999</v>
      </c>
      <c r="D524" s="62">
        <f t="shared" si="193"/>
        <v>45632</v>
      </c>
      <c r="E524" s="60">
        <f ca="1">IF(D524&lt;$B$1,VLOOKUP(D524,[1]DI!$A$4:$B$15000,2,FALSE),0)</f>
        <v>0.1115</v>
      </c>
      <c r="F524" s="14">
        <f t="shared" ca="1" si="198"/>
        <v>1.00041957</v>
      </c>
      <c r="G524" s="91">
        <f t="shared" ca="1" si="199"/>
        <v>1.2610247435136399</v>
      </c>
      <c r="H524" s="91">
        <f t="shared" ca="1" si="200"/>
        <v>1.25732733434306</v>
      </c>
      <c r="I524" s="14">
        <f t="shared" ca="1" si="201"/>
        <v>1.00294069</v>
      </c>
      <c r="J524" s="13">
        <f t="shared" si="194"/>
        <v>2.69E-2</v>
      </c>
      <c r="K524" s="29">
        <f t="shared" si="202"/>
        <v>45628</v>
      </c>
      <c r="L524" s="2">
        <f t="shared" si="203"/>
        <v>7</v>
      </c>
      <c r="M524" s="17">
        <f t="shared" si="204"/>
        <v>7</v>
      </c>
      <c r="N524" s="12">
        <f t="shared" si="205"/>
        <v>1.0007376210000001</v>
      </c>
      <c r="O524" s="12">
        <f t="shared" ca="1" si="206"/>
        <v>1.0036804800000001</v>
      </c>
      <c r="P524" s="17">
        <f t="shared" si="207"/>
        <v>0</v>
      </c>
      <c r="Q524" s="14">
        <f t="shared" ca="1" si="208"/>
        <v>2.9595113099999999</v>
      </c>
      <c r="R524" s="20">
        <f t="shared" ref="R524:R587" si="212">IF($P524&gt;0,VLOOKUP($P524,$X$12:$AD$150,7),0)</f>
        <v>0</v>
      </c>
      <c r="S524" s="14">
        <f t="shared" si="209"/>
        <v>0</v>
      </c>
      <c r="T524" s="4" t="str">
        <f t="shared" si="210"/>
        <v>A+J=</v>
      </c>
      <c r="U524" s="29">
        <f t="shared" si="211"/>
        <v>45656</v>
      </c>
      <c r="V524" s="3"/>
      <c r="W524" s="3"/>
      <c r="X524" s="107"/>
      <c r="Y524" s="107"/>
      <c r="Z524" s="94"/>
      <c r="AA524" s="1"/>
      <c r="AB524" s="3"/>
      <c r="AC524" s="3"/>
      <c r="AD524" s="3"/>
      <c r="AE524" s="3"/>
      <c r="AF524" s="3"/>
      <c r="AG524" s="11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</row>
    <row r="525" spans="1:154" x14ac:dyDescent="0.15">
      <c r="A525" s="88">
        <f t="shared" si="195"/>
        <v>45638</v>
      </c>
      <c r="B525" s="89">
        <f t="shared" ca="1" si="196"/>
        <v>807.49333100000001</v>
      </c>
      <c r="C525" s="14">
        <f t="shared" si="197"/>
        <v>804.11014771999999</v>
      </c>
      <c r="D525" s="62">
        <f t="shared" ref="D525:D588" si="213">WORKDAY($A525,-3,$X$160:$X$544)</f>
        <v>45635</v>
      </c>
      <c r="E525" s="60">
        <f ca="1">IF(D525&lt;$B$1,VLOOKUP(D525,[1]DI!$A$4:$B$15000,2,FALSE),0)</f>
        <v>0.1115</v>
      </c>
      <c r="F525" s="14">
        <f t="shared" ca="1" si="198"/>
        <v>1.00041957</v>
      </c>
      <c r="G525" s="91">
        <f t="shared" ca="1" si="199"/>
        <v>1.2615538316652799</v>
      </c>
      <c r="H525" s="91">
        <f t="shared" ca="1" si="200"/>
        <v>1.25732733434306</v>
      </c>
      <c r="I525" s="14">
        <f t="shared" ca="1" si="201"/>
        <v>1.0033614900000001</v>
      </c>
      <c r="J525" s="13">
        <f t="shared" ref="J525:J588" si="214">J524</f>
        <v>2.69E-2</v>
      </c>
      <c r="K525" s="29">
        <f t="shared" si="202"/>
        <v>45628</v>
      </c>
      <c r="L525" s="2">
        <f t="shared" si="203"/>
        <v>8</v>
      </c>
      <c r="M525" s="17">
        <f t="shared" si="204"/>
        <v>8</v>
      </c>
      <c r="N525" s="12">
        <f t="shared" si="205"/>
        <v>1.000843039</v>
      </c>
      <c r="O525" s="12">
        <f t="shared" ca="1" si="206"/>
        <v>1.0042073629999999</v>
      </c>
      <c r="P525" s="17">
        <f t="shared" si="207"/>
        <v>0</v>
      </c>
      <c r="Q525" s="14">
        <f t="shared" ca="1" si="208"/>
        <v>3.3831832799999999</v>
      </c>
      <c r="R525" s="20">
        <f t="shared" si="212"/>
        <v>0</v>
      </c>
      <c r="S525" s="14">
        <f t="shared" si="209"/>
        <v>0</v>
      </c>
      <c r="T525" s="4" t="str">
        <f t="shared" si="210"/>
        <v>A+J=</v>
      </c>
      <c r="U525" s="29">
        <f t="shared" si="211"/>
        <v>45656</v>
      </c>
      <c r="V525" s="3"/>
      <c r="W525" s="3"/>
      <c r="X525" s="107"/>
      <c r="Y525" s="107"/>
      <c r="Z525" s="94"/>
      <c r="AA525" s="1"/>
      <c r="AB525" s="3"/>
      <c r="AC525" s="3"/>
      <c r="AD525" s="3"/>
      <c r="AE525" s="3"/>
      <c r="AF525" s="3"/>
      <c r="AG525" s="11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</row>
    <row r="526" spans="1:154" x14ac:dyDescent="0.15">
      <c r="A526" s="88">
        <f t="shared" ref="A526:A589" si="215">WORKDAY($A525,1,$X$166:$X$544)</f>
        <v>45639</v>
      </c>
      <c r="B526" s="89">
        <f t="shared" ca="1" si="196"/>
        <v>807.91722891999996</v>
      </c>
      <c r="C526" s="14">
        <f t="shared" si="197"/>
        <v>804.11014771999999</v>
      </c>
      <c r="D526" s="62">
        <f t="shared" si="213"/>
        <v>45636</v>
      </c>
      <c r="E526" s="60">
        <f ca="1">IF(D526&lt;$B$1,VLOOKUP(D526,[1]DI!$A$4:$B$15000,2,FALSE),0)</f>
        <v>0.1115</v>
      </c>
      <c r="F526" s="14">
        <f t="shared" ca="1" si="198"/>
        <v>1.00041957</v>
      </c>
      <c r="G526" s="91">
        <f t="shared" ca="1" si="199"/>
        <v>1.26208314180643</v>
      </c>
      <c r="H526" s="91">
        <f t="shared" ca="1" si="200"/>
        <v>1.25732733434306</v>
      </c>
      <c r="I526" s="14">
        <f t="shared" ca="1" si="201"/>
        <v>1.00378247</v>
      </c>
      <c r="J526" s="13">
        <f t="shared" si="214"/>
        <v>2.69E-2</v>
      </c>
      <c r="K526" s="29">
        <f t="shared" si="202"/>
        <v>45628</v>
      </c>
      <c r="L526" s="2">
        <f t="shared" si="203"/>
        <v>9</v>
      </c>
      <c r="M526" s="17">
        <f t="shared" si="204"/>
        <v>9</v>
      </c>
      <c r="N526" s="12">
        <f t="shared" si="205"/>
        <v>1.0009484689999999</v>
      </c>
      <c r="O526" s="12">
        <f t="shared" ca="1" si="206"/>
        <v>1.0047345270000001</v>
      </c>
      <c r="P526" s="17">
        <f t="shared" si="207"/>
        <v>0</v>
      </c>
      <c r="Q526" s="14">
        <f t="shared" ca="1" si="208"/>
        <v>3.8070811999999998</v>
      </c>
      <c r="R526" s="20">
        <f t="shared" si="212"/>
        <v>0</v>
      </c>
      <c r="S526" s="14">
        <f t="shared" si="209"/>
        <v>0</v>
      </c>
      <c r="T526" s="4" t="str">
        <f t="shared" si="210"/>
        <v>A+J=</v>
      </c>
      <c r="U526" s="29">
        <f t="shared" si="211"/>
        <v>45656</v>
      </c>
      <c r="V526" s="3"/>
      <c r="W526" s="3"/>
      <c r="X526" s="107"/>
      <c r="Y526" s="107"/>
      <c r="Z526" s="94"/>
      <c r="AA526" s="1"/>
      <c r="AB526" s="3"/>
      <c r="AC526" s="3"/>
      <c r="AD526" s="3"/>
      <c r="AE526" s="3"/>
      <c r="AF526" s="3"/>
      <c r="AG526" s="11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</row>
    <row r="527" spans="1:154" x14ac:dyDescent="0.15">
      <c r="A527" s="88">
        <f t="shared" si="215"/>
        <v>45642</v>
      </c>
      <c r="B527" s="89">
        <f t="shared" ca="1" si="196"/>
        <v>808.34135118999995</v>
      </c>
      <c r="C527" s="14">
        <f t="shared" si="197"/>
        <v>804.11014771999999</v>
      </c>
      <c r="D527" s="62">
        <f t="shared" si="213"/>
        <v>45637</v>
      </c>
      <c r="E527" s="60">
        <f ca="1">IF(D527&lt;$B$1,VLOOKUP(D527,[1]DI!$A$4:$B$15000,2,FALSE),0)</f>
        <v>0.1115</v>
      </c>
      <c r="F527" s="14">
        <f t="shared" ca="1" si="198"/>
        <v>1.00041957</v>
      </c>
      <c r="G527" s="91">
        <f t="shared" ca="1" si="199"/>
        <v>1.2626126740302399</v>
      </c>
      <c r="H527" s="91">
        <f t="shared" ca="1" si="200"/>
        <v>1.25732733434306</v>
      </c>
      <c r="I527" s="14">
        <f t="shared" ca="1" si="201"/>
        <v>1.0042036299999999</v>
      </c>
      <c r="J527" s="13">
        <f t="shared" si="214"/>
        <v>2.69E-2</v>
      </c>
      <c r="K527" s="29">
        <f t="shared" si="202"/>
        <v>45628</v>
      </c>
      <c r="L527" s="2">
        <f t="shared" si="203"/>
        <v>10</v>
      </c>
      <c r="M527" s="17">
        <f t="shared" si="204"/>
        <v>10</v>
      </c>
      <c r="N527" s="12">
        <f t="shared" si="205"/>
        <v>1.00105391</v>
      </c>
      <c r="O527" s="12">
        <f t="shared" ca="1" si="206"/>
        <v>1.0052619700000001</v>
      </c>
      <c r="P527" s="17">
        <f t="shared" si="207"/>
        <v>0</v>
      </c>
      <c r="Q527" s="14">
        <f t="shared" ca="1" si="208"/>
        <v>4.2312034699999996</v>
      </c>
      <c r="R527" s="20">
        <f t="shared" si="212"/>
        <v>0</v>
      </c>
      <c r="S527" s="14">
        <f t="shared" si="209"/>
        <v>0</v>
      </c>
      <c r="T527" s="4" t="str">
        <f t="shared" si="210"/>
        <v>A+J=</v>
      </c>
      <c r="U527" s="29">
        <f t="shared" si="211"/>
        <v>45656</v>
      </c>
      <c r="V527" s="3"/>
      <c r="W527" s="3"/>
      <c r="X527" s="107"/>
      <c r="Y527" s="107"/>
      <c r="Z527" s="94"/>
      <c r="AA527" s="1"/>
      <c r="AB527" s="3"/>
      <c r="AC527" s="3"/>
      <c r="AD527" s="3"/>
      <c r="AE527" s="3"/>
      <c r="AF527" s="3"/>
      <c r="AG527" s="11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</row>
    <row r="528" spans="1:154" x14ac:dyDescent="0.15">
      <c r="A528" s="88">
        <f t="shared" si="215"/>
        <v>45643</v>
      </c>
      <c r="B528" s="89">
        <f t="shared" ca="1" si="196"/>
        <v>808.76569137000001</v>
      </c>
      <c r="C528" s="14">
        <f t="shared" si="197"/>
        <v>804.11014771999999</v>
      </c>
      <c r="D528" s="62">
        <f t="shared" si="213"/>
        <v>45638</v>
      </c>
      <c r="E528" s="60">
        <f ca="1">IF(D528&lt;$B$1,VLOOKUP(D528,[1]DI!$A$4:$B$15000,2,FALSE),0)</f>
        <v>0.1215</v>
      </c>
      <c r="F528" s="14">
        <f t="shared" ca="1" si="198"/>
        <v>1.00045513</v>
      </c>
      <c r="G528" s="91">
        <f t="shared" ca="1" si="199"/>
        <v>1.26314242842988</v>
      </c>
      <c r="H528" s="91">
        <f t="shared" ca="1" si="200"/>
        <v>1.25732733434306</v>
      </c>
      <c r="I528" s="14">
        <f t="shared" ca="1" si="201"/>
        <v>1.0046249599999999</v>
      </c>
      <c r="J528" s="13">
        <f t="shared" si="214"/>
        <v>2.69E-2</v>
      </c>
      <c r="K528" s="29">
        <f t="shared" si="202"/>
        <v>45628</v>
      </c>
      <c r="L528" s="2">
        <f t="shared" si="203"/>
        <v>11</v>
      </c>
      <c r="M528" s="17">
        <f t="shared" si="204"/>
        <v>11</v>
      </c>
      <c r="N528" s="12">
        <f t="shared" si="205"/>
        <v>1.0011593620000001</v>
      </c>
      <c r="O528" s="12">
        <f t="shared" ca="1" si="206"/>
        <v>1.005789684</v>
      </c>
      <c r="P528" s="17">
        <f t="shared" si="207"/>
        <v>0</v>
      </c>
      <c r="Q528" s="14">
        <f t="shared" ca="1" si="208"/>
        <v>4.6555436500000003</v>
      </c>
      <c r="R528" s="20">
        <f t="shared" si="212"/>
        <v>0</v>
      </c>
      <c r="S528" s="14">
        <f t="shared" si="209"/>
        <v>0</v>
      </c>
      <c r="T528" s="4" t="str">
        <f t="shared" si="210"/>
        <v>A+J=</v>
      </c>
      <c r="U528" s="29">
        <f t="shared" si="211"/>
        <v>45656</v>
      </c>
      <c r="V528" s="3"/>
      <c r="W528" s="3"/>
      <c r="X528" s="107"/>
      <c r="Y528" s="107"/>
      <c r="Z528" s="94"/>
      <c r="AA528" s="1"/>
      <c r="AB528" s="3"/>
      <c r="AC528" s="3"/>
      <c r="AD528" s="3"/>
      <c r="AE528" s="3"/>
      <c r="AF528" s="3"/>
      <c r="AG528" s="11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</row>
    <row r="529" spans="1:154" x14ac:dyDescent="0.15">
      <c r="A529" s="88">
        <f t="shared" si="215"/>
        <v>45644</v>
      </c>
      <c r="B529" s="89">
        <f t="shared" ca="1" si="196"/>
        <v>809.21902454999997</v>
      </c>
      <c r="C529" s="14">
        <f t="shared" si="197"/>
        <v>804.11014771999999</v>
      </c>
      <c r="D529" s="62">
        <f t="shared" si="213"/>
        <v>45639</v>
      </c>
      <c r="E529" s="60">
        <f ca="1">IF(D529&lt;$B$1,VLOOKUP(D529,[1]DI!$A$4:$B$15000,2,FALSE),0)</f>
        <v>0.1215</v>
      </c>
      <c r="F529" s="14">
        <f t="shared" ca="1" si="198"/>
        <v>1.00045513</v>
      </c>
      <c r="G529" s="91">
        <f t="shared" ca="1" si="199"/>
        <v>1.26371732244333</v>
      </c>
      <c r="H529" s="91">
        <f t="shared" ca="1" si="200"/>
        <v>1.25732733434306</v>
      </c>
      <c r="I529" s="14">
        <f t="shared" ca="1" si="201"/>
        <v>1.0050821999999999</v>
      </c>
      <c r="J529" s="13">
        <f t="shared" si="214"/>
        <v>2.69E-2</v>
      </c>
      <c r="K529" s="29">
        <f t="shared" si="202"/>
        <v>45628</v>
      </c>
      <c r="L529" s="2">
        <f t="shared" si="203"/>
        <v>12</v>
      </c>
      <c r="M529" s="17">
        <f t="shared" si="204"/>
        <v>12</v>
      </c>
      <c r="N529" s="12">
        <f t="shared" si="205"/>
        <v>1.0012648260000001</v>
      </c>
      <c r="O529" s="12">
        <f t="shared" ca="1" si="206"/>
        <v>1.0063534540000001</v>
      </c>
      <c r="P529" s="17">
        <f t="shared" si="207"/>
        <v>0</v>
      </c>
      <c r="Q529" s="14">
        <f t="shared" ca="1" si="208"/>
        <v>5.1088768299999998</v>
      </c>
      <c r="R529" s="20">
        <f t="shared" si="212"/>
        <v>0</v>
      </c>
      <c r="S529" s="14">
        <f t="shared" si="209"/>
        <v>0</v>
      </c>
      <c r="T529" s="4" t="str">
        <f t="shared" si="210"/>
        <v>A+J=</v>
      </c>
      <c r="U529" s="29">
        <f t="shared" si="211"/>
        <v>45656</v>
      </c>
      <c r="V529" s="3"/>
      <c r="W529" s="3"/>
      <c r="X529" s="107"/>
      <c r="Y529" s="107"/>
      <c r="Z529" s="94"/>
      <c r="AA529" s="1"/>
      <c r="AB529" s="3"/>
      <c r="AC529" s="3"/>
      <c r="AD529" s="3"/>
      <c r="AE529" s="3"/>
      <c r="AF529" s="3"/>
      <c r="AG529" s="11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</row>
    <row r="530" spans="1:154" x14ac:dyDescent="0.15">
      <c r="A530" s="88">
        <f t="shared" si="215"/>
        <v>45645</v>
      </c>
      <c r="B530" s="89">
        <f t="shared" ca="1" si="196"/>
        <v>809.67260458999999</v>
      </c>
      <c r="C530" s="14">
        <f t="shared" si="197"/>
        <v>804.11014771999999</v>
      </c>
      <c r="D530" s="62">
        <f t="shared" si="213"/>
        <v>45642</v>
      </c>
      <c r="E530" s="60">
        <f ca="1">IF(D530&lt;$B$1,VLOOKUP(D530,[1]DI!$A$4:$B$15000,2,FALSE),0)</f>
        <v>0.1215</v>
      </c>
      <c r="F530" s="14">
        <f t="shared" ca="1" si="198"/>
        <v>1.00045513</v>
      </c>
      <c r="G530" s="91">
        <f t="shared" ca="1" si="199"/>
        <v>1.26429247810829</v>
      </c>
      <c r="H530" s="91">
        <f t="shared" ca="1" si="200"/>
        <v>1.25732733434306</v>
      </c>
      <c r="I530" s="14">
        <f t="shared" ca="1" si="201"/>
        <v>1.0055396400000001</v>
      </c>
      <c r="J530" s="13">
        <f t="shared" si="214"/>
        <v>2.69E-2</v>
      </c>
      <c r="K530" s="29">
        <f t="shared" si="202"/>
        <v>45628</v>
      </c>
      <c r="L530" s="2">
        <f t="shared" si="203"/>
        <v>13</v>
      </c>
      <c r="M530" s="17">
        <f t="shared" si="204"/>
        <v>13</v>
      </c>
      <c r="N530" s="12">
        <f t="shared" si="205"/>
        <v>1.0013703</v>
      </c>
      <c r="O530" s="12">
        <f t="shared" ca="1" si="206"/>
        <v>1.006917531</v>
      </c>
      <c r="P530" s="17">
        <f t="shared" si="207"/>
        <v>0</v>
      </c>
      <c r="Q530" s="14">
        <f t="shared" ca="1" si="208"/>
        <v>5.5624568700000001</v>
      </c>
      <c r="R530" s="20">
        <f t="shared" si="212"/>
        <v>0</v>
      </c>
      <c r="S530" s="14">
        <f t="shared" si="209"/>
        <v>0</v>
      </c>
      <c r="T530" s="4" t="str">
        <f t="shared" si="210"/>
        <v>A+J=</v>
      </c>
      <c r="U530" s="29">
        <f t="shared" si="211"/>
        <v>45656</v>
      </c>
      <c r="V530" s="3"/>
      <c r="W530" s="3"/>
      <c r="X530" s="107"/>
      <c r="Y530" s="107"/>
      <c r="Z530" s="94"/>
      <c r="AA530" s="1"/>
      <c r="AB530" s="3"/>
      <c r="AC530" s="3"/>
      <c r="AD530" s="3"/>
      <c r="AE530" s="3"/>
      <c r="AF530" s="3"/>
      <c r="AG530" s="11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</row>
    <row r="531" spans="1:154" x14ac:dyDescent="0.15">
      <c r="A531" s="88">
        <f t="shared" si="215"/>
        <v>45646</v>
      </c>
      <c r="B531" s="89">
        <f t="shared" ca="1" si="196"/>
        <v>810.12644033999993</v>
      </c>
      <c r="C531" s="14">
        <f t="shared" si="197"/>
        <v>804.11014771999999</v>
      </c>
      <c r="D531" s="62">
        <f t="shared" si="213"/>
        <v>45643</v>
      </c>
      <c r="E531" s="60">
        <f ca="1">IF(D531&lt;$B$1,VLOOKUP(D531,[1]DI!$A$4:$B$15000,2,FALSE),0)</f>
        <v>0.1215</v>
      </c>
      <c r="F531" s="14">
        <f t="shared" ca="1" si="198"/>
        <v>1.00045513</v>
      </c>
      <c r="G531" s="91">
        <f t="shared" ca="1" si="199"/>
        <v>1.2648678955438499</v>
      </c>
      <c r="H531" s="91">
        <f t="shared" ca="1" si="200"/>
        <v>1.25732733434306</v>
      </c>
      <c r="I531" s="14">
        <f t="shared" ca="1" si="201"/>
        <v>1.00599729</v>
      </c>
      <c r="J531" s="13">
        <f t="shared" si="214"/>
        <v>2.69E-2</v>
      </c>
      <c r="K531" s="29">
        <f t="shared" si="202"/>
        <v>45628</v>
      </c>
      <c r="L531" s="2">
        <f t="shared" si="203"/>
        <v>14</v>
      </c>
      <c r="M531" s="17">
        <f t="shared" si="204"/>
        <v>14</v>
      </c>
      <c r="N531" s="12">
        <f t="shared" si="205"/>
        <v>1.001475785</v>
      </c>
      <c r="O531" s="12">
        <f t="shared" ca="1" si="206"/>
        <v>1.0074819260000001</v>
      </c>
      <c r="P531" s="17">
        <f t="shared" si="207"/>
        <v>0</v>
      </c>
      <c r="Q531" s="14">
        <f t="shared" ca="1" si="208"/>
        <v>6.0162926199999998</v>
      </c>
      <c r="R531" s="20">
        <f t="shared" si="212"/>
        <v>0</v>
      </c>
      <c r="S531" s="14">
        <f t="shared" si="209"/>
        <v>0</v>
      </c>
      <c r="T531" s="4" t="str">
        <f t="shared" si="210"/>
        <v>A+J=</v>
      </c>
      <c r="U531" s="29">
        <f t="shared" si="211"/>
        <v>45656</v>
      </c>
      <c r="V531" s="3"/>
      <c r="W531" s="3"/>
      <c r="X531" s="107"/>
      <c r="Y531" s="107"/>
      <c r="Z531" s="94"/>
      <c r="AA531" s="1"/>
      <c r="AB531" s="3"/>
      <c r="AC531" s="3"/>
      <c r="AD531" s="3"/>
      <c r="AE531" s="3"/>
      <c r="AF531" s="3"/>
      <c r="AG531" s="11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</row>
    <row r="532" spans="1:154" x14ac:dyDescent="0.15">
      <c r="A532" s="88">
        <f t="shared" si="215"/>
        <v>45649</v>
      </c>
      <c r="B532" s="89">
        <f t="shared" ca="1" si="196"/>
        <v>810.58053179000001</v>
      </c>
      <c r="C532" s="14">
        <f t="shared" si="197"/>
        <v>804.11014771999999</v>
      </c>
      <c r="D532" s="62">
        <f t="shared" si="213"/>
        <v>45644</v>
      </c>
      <c r="E532" s="60">
        <f ca="1">IF(D532&lt;$B$1,VLOOKUP(D532,[1]DI!$A$4:$B$15000,2,FALSE),0)</f>
        <v>0.1215</v>
      </c>
      <c r="F532" s="14">
        <f t="shared" ca="1" si="198"/>
        <v>1.00045513</v>
      </c>
      <c r="G532" s="91">
        <f t="shared" ca="1" si="199"/>
        <v>1.2654435748691499</v>
      </c>
      <c r="H532" s="91">
        <f t="shared" ca="1" si="200"/>
        <v>1.25732733434306</v>
      </c>
      <c r="I532" s="14">
        <f t="shared" ca="1" si="201"/>
        <v>1.0064551500000001</v>
      </c>
      <c r="J532" s="13">
        <f t="shared" si="214"/>
        <v>2.69E-2</v>
      </c>
      <c r="K532" s="29">
        <f t="shared" si="202"/>
        <v>45628</v>
      </c>
      <c r="L532" s="2">
        <f t="shared" si="203"/>
        <v>15</v>
      </c>
      <c r="M532" s="17">
        <f t="shared" si="204"/>
        <v>15</v>
      </c>
      <c r="N532" s="12">
        <f t="shared" si="205"/>
        <v>1.0015812820000001</v>
      </c>
      <c r="O532" s="12">
        <f t="shared" ca="1" si="206"/>
        <v>1.008046639</v>
      </c>
      <c r="P532" s="17">
        <f t="shared" si="207"/>
        <v>0</v>
      </c>
      <c r="Q532" s="14">
        <f t="shared" ca="1" si="208"/>
        <v>6.4703840699999997</v>
      </c>
      <c r="R532" s="20">
        <f t="shared" si="212"/>
        <v>0</v>
      </c>
      <c r="S532" s="14">
        <f t="shared" si="209"/>
        <v>0</v>
      </c>
      <c r="T532" s="4" t="str">
        <f t="shared" si="210"/>
        <v>A+J=</v>
      </c>
      <c r="U532" s="29">
        <f t="shared" si="211"/>
        <v>45656</v>
      </c>
      <c r="V532" s="3"/>
      <c r="W532" s="3"/>
      <c r="X532" s="107"/>
      <c r="Y532" s="107"/>
      <c r="Z532" s="94"/>
      <c r="AA532" s="1"/>
      <c r="AB532" s="3"/>
      <c r="AC532" s="3"/>
      <c r="AD532" s="3"/>
      <c r="AE532" s="3"/>
      <c r="AF532" s="3"/>
      <c r="AG532" s="11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</row>
    <row r="533" spans="1:154" x14ac:dyDescent="0.15">
      <c r="A533" s="88">
        <f t="shared" si="215"/>
        <v>45650</v>
      </c>
      <c r="B533" s="89">
        <f t="shared" ca="1" si="196"/>
        <v>811.03487974999996</v>
      </c>
      <c r="C533" s="14">
        <f t="shared" si="197"/>
        <v>804.11014771999999</v>
      </c>
      <c r="D533" s="62">
        <f t="shared" si="213"/>
        <v>45645</v>
      </c>
      <c r="E533" s="60">
        <f ca="1">IF(D533&lt;$B$1,VLOOKUP(D533,[1]DI!$A$4:$B$15000,2,FALSE),0)</f>
        <v>0.1215</v>
      </c>
      <c r="F533" s="14">
        <f t="shared" ca="1" si="198"/>
        <v>1.00045513</v>
      </c>
      <c r="G533" s="91">
        <f t="shared" ca="1" si="199"/>
        <v>1.26601951620338</v>
      </c>
      <c r="H533" s="91">
        <f t="shared" ca="1" si="200"/>
        <v>1.25732733434306</v>
      </c>
      <c r="I533" s="14">
        <f t="shared" ca="1" si="201"/>
        <v>1.0069132199999999</v>
      </c>
      <c r="J533" s="13">
        <f t="shared" si="214"/>
        <v>2.69E-2</v>
      </c>
      <c r="K533" s="29">
        <f t="shared" si="202"/>
        <v>45628</v>
      </c>
      <c r="L533" s="2">
        <f t="shared" si="203"/>
        <v>16</v>
      </c>
      <c r="M533" s="17">
        <f t="shared" si="204"/>
        <v>16</v>
      </c>
      <c r="N533" s="12">
        <f t="shared" si="205"/>
        <v>1.0016867899999999</v>
      </c>
      <c r="O533" s="12">
        <f t="shared" ca="1" si="206"/>
        <v>1.0086116709999999</v>
      </c>
      <c r="P533" s="17">
        <f t="shared" si="207"/>
        <v>0</v>
      </c>
      <c r="Q533" s="14">
        <f t="shared" ca="1" si="208"/>
        <v>6.9247320300000004</v>
      </c>
      <c r="R533" s="20">
        <f t="shared" si="212"/>
        <v>0</v>
      </c>
      <c r="S533" s="14">
        <f t="shared" si="209"/>
        <v>0</v>
      </c>
      <c r="T533" s="4" t="str">
        <f t="shared" si="210"/>
        <v>A+J=</v>
      </c>
      <c r="U533" s="29">
        <f t="shared" si="211"/>
        <v>45656</v>
      </c>
      <c r="V533" s="3"/>
      <c r="W533" s="3"/>
      <c r="X533" s="107"/>
      <c r="Y533" s="108"/>
      <c r="Z533" s="94"/>
      <c r="AA533" s="1"/>
      <c r="AB533" s="3"/>
      <c r="AC533" s="3"/>
      <c r="AD533" s="3"/>
      <c r="AE533" s="3"/>
      <c r="AF533" s="3"/>
      <c r="AG533" s="11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</row>
    <row r="534" spans="1:154" x14ac:dyDescent="0.15">
      <c r="A534" s="88">
        <f t="shared" si="215"/>
        <v>45652</v>
      </c>
      <c r="B534" s="89">
        <f t="shared" ca="1" si="196"/>
        <v>811.48948261999999</v>
      </c>
      <c r="C534" s="14">
        <f t="shared" si="197"/>
        <v>804.11014771999999</v>
      </c>
      <c r="D534" s="62">
        <f t="shared" si="213"/>
        <v>45646</v>
      </c>
      <c r="E534" s="60">
        <f ca="1">IF(D534&lt;$B$1,VLOOKUP(D534,[1]DI!$A$4:$B$15000,2,FALSE),0)</f>
        <v>0.1215</v>
      </c>
      <c r="F534" s="14">
        <f t="shared" ca="1" si="198"/>
        <v>1.00045513</v>
      </c>
      <c r="G534" s="91">
        <f t="shared" ca="1" si="199"/>
        <v>1.26659571966579</v>
      </c>
      <c r="H534" s="91">
        <f t="shared" ca="1" si="200"/>
        <v>1.25732733434306</v>
      </c>
      <c r="I534" s="14">
        <f t="shared" ca="1" si="201"/>
        <v>1.0073715000000001</v>
      </c>
      <c r="J534" s="13">
        <f t="shared" si="214"/>
        <v>2.69E-2</v>
      </c>
      <c r="K534" s="29">
        <f t="shared" si="202"/>
        <v>45628</v>
      </c>
      <c r="L534" s="2">
        <f t="shared" si="203"/>
        <v>17</v>
      </c>
      <c r="M534" s="17">
        <f t="shared" si="204"/>
        <v>17</v>
      </c>
      <c r="N534" s="12">
        <f t="shared" si="205"/>
        <v>1.001792308</v>
      </c>
      <c r="O534" s="12">
        <f t="shared" ca="1" si="206"/>
        <v>1.0091770200000001</v>
      </c>
      <c r="P534" s="17">
        <f t="shared" si="207"/>
        <v>0</v>
      </c>
      <c r="Q534" s="14">
        <f t="shared" ca="1" si="208"/>
        <v>7.3793348999999999</v>
      </c>
      <c r="R534" s="20">
        <f t="shared" si="212"/>
        <v>0</v>
      </c>
      <c r="S534" s="14">
        <f t="shared" si="209"/>
        <v>0</v>
      </c>
      <c r="T534" s="4" t="str">
        <f t="shared" si="210"/>
        <v>A+J=</v>
      </c>
      <c r="U534" s="29">
        <f t="shared" si="211"/>
        <v>45656</v>
      </c>
      <c r="V534" s="3"/>
      <c r="W534" s="3"/>
      <c r="X534" s="107"/>
      <c r="Y534" s="107"/>
      <c r="Z534" s="94"/>
      <c r="AA534" s="1"/>
      <c r="AB534" s="3"/>
      <c r="AC534" s="3"/>
      <c r="AD534" s="3"/>
      <c r="AE534" s="3"/>
      <c r="AF534" s="3"/>
      <c r="AG534" s="11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</row>
    <row r="535" spans="1:154" x14ac:dyDescent="0.15">
      <c r="A535" s="88">
        <f t="shared" si="215"/>
        <v>45653</v>
      </c>
      <c r="B535" s="89">
        <f t="shared" ca="1" si="196"/>
        <v>811.94433395999999</v>
      </c>
      <c r="C535" s="14">
        <f t="shared" si="197"/>
        <v>804.11014771999999</v>
      </c>
      <c r="D535" s="62">
        <f t="shared" si="213"/>
        <v>45649</v>
      </c>
      <c r="E535" s="60">
        <f ca="1">IF(D535&lt;$B$1,VLOOKUP(D535,[1]DI!$A$4:$B$15000,2,FALSE),0)</f>
        <v>0.1215</v>
      </c>
      <c r="F535" s="14">
        <f t="shared" ca="1" si="198"/>
        <v>1.00045513</v>
      </c>
      <c r="G535" s="91">
        <f t="shared" ca="1" si="199"/>
        <v>1.2671721853756801</v>
      </c>
      <c r="H535" s="91">
        <f t="shared" ca="1" si="200"/>
        <v>1.25732733434306</v>
      </c>
      <c r="I535" s="14">
        <f t="shared" ca="1" si="201"/>
        <v>1.0078299799999999</v>
      </c>
      <c r="J535" s="13">
        <f t="shared" si="214"/>
        <v>2.69E-2</v>
      </c>
      <c r="K535" s="29">
        <f t="shared" si="202"/>
        <v>45628</v>
      </c>
      <c r="L535" s="2">
        <f t="shared" si="203"/>
        <v>18</v>
      </c>
      <c r="M535" s="17">
        <f t="shared" si="204"/>
        <v>18</v>
      </c>
      <c r="N535" s="12">
        <f t="shared" si="205"/>
        <v>1.0018978380000001</v>
      </c>
      <c r="O535" s="12">
        <f t="shared" ca="1" si="206"/>
        <v>1.0097426780000001</v>
      </c>
      <c r="P535" s="17">
        <f t="shared" si="207"/>
        <v>0</v>
      </c>
      <c r="Q535" s="14">
        <f t="shared" ca="1" si="208"/>
        <v>7.8341862400000002</v>
      </c>
      <c r="R535" s="20">
        <f t="shared" si="212"/>
        <v>0</v>
      </c>
      <c r="S535" s="14">
        <f t="shared" si="209"/>
        <v>0</v>
      </c>
      <c r="T535" s="4" t="str">
        <f t="shared" si="210"/>
        <v>A+J=</v>
      </c>
      <c r="U535" s="29">
        <f t="shared" si="211"/>
        <v>45656</v>
      </c>
      <c r="V535" s="3"/>
      <c r="W535" s="3"/>
      <c r="X535" s="107"/>
      <c r="Y535" s="107"/>
      <c r="Z535" s="94"/>
      <c r="AA535" s="1"/>
      <c r="AB535" s="3"/>
      <c r="AC535" s="3"/>
      <c r="AD535" s="3"/>
      <c r="AE535" s="3"/>
      <c r="AF535" s="3"/>
      <c r="AG535" s="11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</row>
    <row r="536" spans="1:154" x14ac:dyDescent="0.15">
      <c r="A536" s="88">
        <f t="shared" si="215"/>
        <v>45656</v>
      </c>
      <c r="B536" s="89">
        <f t="shared" ca="1" si="196"/>
        <v>812.39944904999993</v>
      </c>
      <c r="C536" s="14">
        <f t="shared" si="197"/>
        <v>804.11014771999999</v>
      </c>
      <c r="D536" s="62">
        <f t="shared" si="213"/>
        <v>45650</v>
      </c>
      <c r="E536" s="60">
        <f ca="1">IF(D536&lt;$B$1,VLOOKUP(D536,[1]DI!$A$4:$B$15000,2,FALSE),0)</f>
        <v>0.1215</v>
      </c>
      <c r="F536" s="14">
        <f t="shared" ca="1" si="198"/>
        <v>1.00045513</v>
      </c>
      <c r="G536" s="91">
        <f t="shared" ca="1" si="199"/>
        <v>1.26774891345241</v>
      </c>
      <c r="H536" s="91">
        <f t="shared" ca="1" si="200"/>
        <v>1.25732733434306</v>
      </c>
      <c r="I536" s="14">
        <f t="shared" ca="1" si="201"/>
        <v>1.0082886799999999</v>
      </c>
      <c r="J536" s="13">
        <f t="shared" si="214"/>
        <v>2.69E-2</v>
      </c>
      <c r="K536" s="29">
        <f t="shared" si="202"/>
        <v>45628</v>
      </c>
      <c r="L536" s="2">
        <f t="shared" si="203"/>
        <v>19</v>
      </c>
      <c r="M536" s="17">
        <f t="shared" si="204"/>
        <v>19</v>
      </c>
      <c r="N536" s="12">
        <f t="shared" si="205"/>
        <v>1.002003379</v>
      </c>
      <c r="O536" s="12">
        <f t="shared" ca="1" si="206"/>
        <v>1.0103086640000001</v>
      </c>
      <c r="P536" s="17">
        <f t="shared" si="207"/>
        <v>25</v>
      </c>
      <c r="Q536" s="14">
        <f t="shared" ca="1" si="208"/>
        <v>8.2893013300000007</v>
      </c>
      <c r="R536" s="20">
        <f t="shared" si="212"/>
        <v>2.1332E-2</v>
      </c>
      <c r="S536" s="14">
        <f t="shared" si="209"/>
        <v>17.153277670000001</v>
      </c>
      <c r="T536" s="4" t="str">
        <f t="shared" si="210"/>
        <v>A+J=</v>
      </c>
      <c r="U536" s="29">
        <f t="shared" si="211"/>
        <v>45656</v>
      </c>
      <c r="V536" s="3"/>
      <c r="W536" s="3"/>
      <c r="X536" s="107"/>
      <c r="Y536" s="107"/>
      <c r="Z536" s="94"/>
      <c r="AA536" s="1"/>
      <c r="AB536" s="3"/>
      <c r="AC536" s="3"/>
      <c r="AD536" s="3"/>
      <c r="AE536" s="3"/>
      <c r="AF536" s="3"/>
      <c r="AG536" s="11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</row>
    <row r="537" spans="1:154" x14ac:dyDescent="0.15">
      <c r="A537" s="88">
        <f t="shared" si="215"/>
        <v>45657</v>
      </c>
      <c r="B537" s="89">
        <f t="shared" ca="1" si="196"/>
        <v>787.39797432</v>
      </c>
      <c r="C537" s="14">
        <f t="shared" si="197"/>
        <v>786.95687005000002</v>
      </c>
      <c r="D537" s="62">
        <f t="shared" si="213"/>
        <v>45652</v>
      </c>
      <c r="E537" s="60">
        <f ca="1">IF(D537&lt;$B$1,VLOOKUP(D537,[1]DI!$A$4:$B$15000,2,FALSE),0)</f>
        <v>0.1215</v>
      </c>
      <c r="F537" s="14">
        <f t="shared" ca="1" si="198"/>
        <v>1.00045513</v>
      </c>
      <c r="G537" s="91">
        <f t="shared" ca="1" si="199"/>
        <v>1.26832590401539</v>
      </c>
      <c r="H537" s="91">
        <f t="shared" ca="1" si="200"/>
        <v>1.26774891345241</v>
      </c>
      <c r="I537" s="14">
        <f t="shared" ca="1" si="201"/>
        <v>1.00045513</v>
      </c>
      <c r="J537" s="13">
        <f t="shared" si="214"/>
        <v>2.69E-2</v>
      </c>
      <c r="K537" s="29">
        <f t="shared" si="202"/>
        <v>45656</v>
      </c>
      <c r="L537" s="2">
        <f t="shared" si="203"/>
        <v>1</v>
      </c>
      <c r="M537" s="17">
        <f t="shared" si="204"/>
        <v>1</v>
      </c>
      <c r="N537" s="12">
        <f t="shared" si="205"/>
        <v>1.000105341</v>
      </c>
      <c r="O537" s="12">
        <f t="shared" ca="1" si="206"/>
        <v>1.000560519</v>
      </c>
      <c r="P537" s="17">
        <f t="shared" si="207"/>
        <v>0</v>
      </c>
      <c r="Q537" s="14">
        <f t="shared" ca="1" si="208"/>
        <v>0.44110427000000002</v>
      </c>
      <c r="R537" s="20">
        <f t="shared" si="212"/>
        <v>0</v>
      </c>
      <c r="S537" s="14">
        <f t="shared" si="209"/>
        <v>0</v>
      </c>
      <c r="T537" s="4" t="str">
        <f t="shared" si="210"/>
        <v>A+J=</v>
      </c>
      <c r="U537" s="29">
        <f t="shared" si="211"/>
        <v>45687</v>
      </c>
      <c r="V537" s="3"/>
      <c r="W537" s="3"/>
      <c r="X537" s="107"/>
      <c r="Y537" s="107"/>
      <c r="Z537" s="94"/>
      <c r="AA537" s="1"/>
      <c r="AB537" s="3"/>
      <c r="AC537" s="3"/>
      <c r="AD537" s="3"/>
      <c r="AE537" s="3"/>
      <c r="AF537" s="3"/>
      <c r="AG537" s="11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</row>
    <row r="538" spans="1:154" x14ac:dyDescent="0.15">
      <c r="A538" s="88">
        <f t="shared" si="215"/>
        <v>45659</v>
      </c>
      <c r="B538" s="89">
        <f t="shared" ca="1" si="196"/>
        <v>787.83932806999997</v>
      </c>
      <c r="C538" s="14">
        <f t="shared" si="197"/>
        <v>786.95687005000002</v>
      </c>
      <c r="D538" s="62">
        <f t="shared" si="213"/>
        <v>45653</v>
      </c>
      <c r="E538" s="60">
        <f ca="1">IF(D538&lt;$B$1,VLOOKUP(D538,[1]DI!$A$4:$B$15000,2,FALSE),0)</f>
        <v>0.1215</v>
      </c>
      <c r="F538" s="14">
        <f t="shared" ca="1" si="198"/>
        <v>1.00045513</v>
      </c>
      <c r="G538" s="91">
        <f t="shared" ca="1" si="199"/>
        <v>1.2689031571840801</v>
      </c>
      <c r="H538" s="91">
        <f t="shared" ca="1" si="200"/>
        <v>1.26774891345241</v>
      </c>
      <c r="I538" s="14">
        <f t="shared" ca="1" si="201"/>
        <v>1.00091047</v>
      </c>
      <c r="J538" s="13">
        <f t="shared" si="214"/>
        <v>2.69E-2</v>
      </c>
      <c r="K538" s="29">
        <f t="shared" si="202"/>
        <v>45656</v>
      </c>
      <c r="L538" s="2">
        <f t="shared" si="203"/>
        <v>2</v>
      </c>
      <c r="M538" s="17">
        <f t="shared" si="204"/>
        <v>2</v>
      </c>
      <c r="N538" s="12">
        <f t="shared" si="205"/>
        <v>1.0002106930000001</v>
      </c>
      <c r="O538" s="12">
        <f t="shared" ca="1" si="206"/>
        <v>1.001121355</v>
      </c>
      <c r="P538" s="17">
        <f t="shared" si="207"/>
        <v>0</v>
      </c>
      <c r="Q538" s="14">
        <f t="shared" ca="1" si="208"/>
        <v>0.88245801999999995</v>
      </c>
      <c r="R538" s="20">
        <f t="shared" si="212"/>
        <v>0</v>
      </c>
      <c r="S538" s="14">
        <f t="shared" si="209"/>
        <v>0</v>
      </c>
      <c r="T538" s="4" t="str">
        <f t="shared" si="210"/>
        <v>A+J=</v>
      </c>
      <c r="U538" s="29">
        <f t="shared" si="211"/>
        <v>45687</v>
      </c>
      <c r="V538" s="3"/>
      <c r="W538" s="3"/>
      <c r="X538" s="107"/>
      <c r="Y538" s="107"/>
      <c r="Z538" s="94"/>
      <c r="AA538" s="1"/>
      <c r="AB538" s="3"/>
      <c r="AC538" s="3"/>
      <c r="AD538" s="3"/>
      <c r="AE538" s="3"/>
      <c r="AF538" s="3"/>
      <c r="AG538" s="11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</row>
    <row r="539" spans="1:154" x14ac:dyDescent="0.15">
      <c r="A539" s="88">
        <f t="shared" si="215"/>
        <v>45660</v>
      </c>
      <c r="B539" s="89">
        <f t="shared" ca="1" si="196"/>
        <v>788.28092419000006</v>
      </c>
      <c r="C539" s="14">
        <f t="shared" si="197"/>
        <v>786.95687005000002</v>
      </c>
      <c r="D539" s="62">
        <f t="shared" si="213"/>
        <v>45656</v>
      </c>
      <c r="E539" s="60">
        <f ca="1">IF(D539&lt;$B$1,VLOOKUP(D539,[1]DI!$A$4:$B$15000,2,FALSE),0)</f>
        <v>0.1215</v>
      </c>
      <c r="F539" s="14">
        <f t="shared" ca="1" si="198"/>
        <v>1.00045513</v>
      </c>
      <c r="G539" s="91">
        <f t="shared" ca="1" si="199"/>
        <v>1.2694806730780099</v>
      </c>
      <c r="H539" s="91">
        <f t="shared" ca="1" si="200"/>
        <v>1.26774891345241</v>
      </c>
      <c r="I539" s="14">
        <f t="shared" ca="1" si="201"/>
        <v>1.0013660099999999</v>
      </c>
      <c r="J539" s="13">
        <f t="shared" si="214"/>
        <v>2.69E-2</v>
      </c>
      <c r="K539" s="29">
        <f t="shared" si="202"/>
        <v>45656</v>
      </c>
      <c r="L539" s="2">
        <f t="shared" si="203"/>
        <v>3</v>
      </c>
      <c r="M539" s="17">
        <f t="shared" si="204"/>
        <v>3</v>
      </c>
      <c r="N539" s="12">
        <f t="shared" si="205"/>
        <v>1.000316057</v>
      </c>
      <c r="O539" s="12">
        <f t="shared" ca="1" si="206"/>
        <v>1.0016824989999999</v>
      </c>
      <c r="P539" s="17">
        <f t="shared" si="207"/>
        <v>0</v>
      </c>
      <c r="Q539" s="14">
        <f t="shared" ca="1" si="208"/>
        <v>1.3240541400000001</v>
      </c>
      <c r="R539" s="20">
        <f t="shared" si="212"/>
        <v>0</v>
      </c>
      <c r="S539" s="14">
        <f t="shared" si="209"/>
        <v>0</v>
      </c>
      <c r="T539" s="4" t="str">
        <f t="shared" si="210"/>
        <v>A+J=</v>
      </c>
      <c r="U539" s="29">
        <f t="shared" si="211"/>
        <v>45687</v>
      </c>
      <c r="V539" s="3"/>
      <c r="W539" s="3"/>
      <c r="X539" s="107"/>
      <c r="Y539" s="107"/>
      <c r="Z539" s="94"/>
      <c r="AA539" s="1"/>
      <c r="AB539" s="3"/>
      <c r="AC539" s="3"/>
      <c r="AD539" s="3"/>
      <c r="AE539" s="3"/>
      <c r="AF539" s="3"/>
      <c r="AG539" s="11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</row>
    <row r="540" spans="1:154" x14ac:dyDescent="0.15">
      <c r="A540" s="88">
        <f t="shared" si="215"/>
        <v>45663</v>
      </c>
      <c r="B540" s="89">
        <f t="shared" ca="1" si="196"/>
        <v>788.72276899999997</v>
      </c>
      <c r="C540" s="14">
        <f t="shared" si="197"/>
        <v>786.95687005000002</v>
      </c>
      <c r="D540" s="62">
        <f t="shared" si="213"/>
        <v>45657</v>
      </c>
      <c r="E540" s="60">
        <f ca="1">IF(D540&lt;$B$1,VLOOKUP(D540,[1]DI!$A$4:$B$15000,2,FALSE),0)</f>
        <v>0.1215</v>
      </c>
      <c r="F540" s="14">
        <f t="shared" ca="1" si="198"/>
        <v>1.00045513</v>
      </c>
      <c r="G540" s="91">
        <f t="shared" ca="1" si="199"/>
        <v>1.2700584518167499</v>
      </c>
      <c r="H540" s="91">
        <f t="shared" ca="1" si="200"/>
        <v>1.26774891345241</v>
      </c>
      <c r="I540" s="14">
        <f t="shared" ca="1" si="201"/>
        <v>1.0018217599999999</v>
      </c>
      <c r="J540" s="13">
        <f t="shared" si="214"/>
        <v>2.69E-2</v>
      </c>
      <c r="K540" s="29">
        <f t="shared" si="202"/>
        <v>45656</v>
      </c>
      <c r="L540" s="2">
        <f t="shared" si="203"/>
        <v>4</v>
      </c>
      <c r="M540" s="17">
        <f t="shared" si="204"/>
        <v>4</v>
      </c>
      <c r="N540" s="12">
        <f t="shared" si="205"/>
        <v>1.0004214309999999</v>
      </c>
      <c r="O540" s="12">
        <f t="shared" ca="1" si="206"/>
        <v>1.0022439590000001</v>
      </c>
      <c r="P540" s="17">
        <f t="shared" si="207"/>
        <v>0</v>
      </c>
      <c r="Q540" s="14">
        <f t="shared" ca="1" si="208"/>
        <v>1.76589895</v>
      </c>
      <c r="R540" s="20">
        <f t="shared" si="212"/>
        <v>0</v>
      </c>
      <c r="S540" s="14">
        <f t="shared" si="209"/>
        <v>0</v>
      </c>
      <c r="T540" s="4" t="str">
        <f t="shared" si="210"/>
        <v>A+J=</v>
      </c>
      <c r="U540" s="29">
        <f t="shared" si="211"/>
        <v>45687</v>
      </c>
      <c r="V540" s="3"/>
      <c r="W540" s="3"/>
      <c r="X540" s="107"/>
      <c r="Y540" s="107"/>
      <c r="Z540" s="94"/>
      <c r="AA540" s="1"/>
      <c r="AB540" s="3"/>
      <c r="AC540" s="3"/>
      <c r="AD540" s="3"/>
      <c r="AE540" s="3"/>
      <c r="AF540" s="3"/>
      <c r="AG540" s="11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</row>
    <row r="541" spans="1:154" x14ac:dyDescent="0.15">
      <c r="A541" s="88">
        <f t="shared" si="215"/>
        <v>45664</v>
      </c>
      <c r="B541" s="89">
        <f t="shared" ca="1" si="196"/>
        <v>789.16486327000007</v>
      </c>
      <c r="C541" s="14">
        <f t="shared" si="197"/>
        <v>786.95687005000002</v>
      </c>
      <c r="D541" s="62">
        <f t="shared" si="213"/>
        <v>45659</v>
      </c>
      <c r="E541" s="60">
        <f ca="1">IF(D541&lt;$B$1,VLOOKUP(D541,[1]DI!$A$4:$B$15000,2,FALSE),0)</f>
        <v>0.1215</v>
      </c>
      <c r="F541" s="14">
        <f t="shared" ca="1" si="198"/>
        <v>1.00045513</v>
      </c>
      <c r="G541" s="91">
        <f t="shared" ca="1" si="199"/>
        <v>1.2706364935199299</v>
      </c>
      <c r="H541" s="91">
        <f t="shared" ca="1" si="200"/>
        <v>1.26774891345241</v>
      </c>
      <c r="I541" s="14">
        <f t="shared" ca="1" si="201"/>
        <v>1.0022777199999999</v>
      </c>
      <c r="J541" s="13">
        <f t="shared" si="214"/>
        <v>2.69E-2</v>
      </c>
      <c r="K541" s="29">
        <f t="shared" si="202"/>
        <v>45656</v>
      </c>
      <c r="L541" s="2">
        <f t="shared" si="203"/>
        <v>5</v>
      </c>
      <c r="M541" s="17">
        <f t="shared" si="204"/>
        <v>5</v>
      </c>
      <c r="N541" s="12">
        <f t="shared" si="205"/>
        <v>1.000526816</v>
      </c>
      <c r="O541" s="12">
        <f t="shared" ca="1" si="206"/>
        <v>1.002805736</v>
      </c>
      <c r="P541" s="17">
        <f t="shared" si="207"/>
        <v>0</v>
      </c>
      <c r="Q541" s="14">
        <f t="shared" ca="1" si="208"/>
        <v>2.2079932200000001</v>
      </c>
      <c r="R541" s="20">
        <f t="shared" si="212"/>
        <v>0</v>
      </c>
      <c r="S541" s="14">
        <f t="shared" si="209"/>
        <v>0</v>
      </c>
      <c r="T541" s="4" t="str">
        <f t="shared" si="210"/>
        <v>A+J=</v>
      </c>
      <c r="U541" s="29">
        <f t="shared" si="211"/>
        <v>45687</v>
      </c>
      <c r="V541" s="3"/>
      <c r="W541" s="3"/>
      <c r="X541" s="107"/>
      <c r="Y541" s="107"/>
      <c r="Z541" s="94"/>
      <c r="AA541" s="1"/>
      <c r="AB541" s="3"/>
      <c r="AC541" s="3"/>
      <c r="AD541" s="3"/>
      <c r="AE541" s="3"/>
      <c r="AF541" s="3"/>
      <c r="AG541" s="11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</row>
    <row r="542" spans="1:154" x14ac:dyDescent="0.15">
      <c r="A542" s="88">
        <f t="shared" si="215"/>
        <v>45665</v>
      </c>
      <c r="B542" s="89">
        <f t="shared" ca="1" si="196"/>
        <v>789.60720779000007</v>
      </c>
      <c r="C542" s="14">
        <f t="shared" si="197"/>
        <v>786.95687005000002</v>
      </c>
      <c r="D542" s="62">
        <f t="shared" si="213"/>
        <v>45660</v>
      </c>
      <c r="E542" s="60">
        <f ca="1">IF(D542&lt;$B$1,VLOOKUP(D542,[1]DI!$A$4:$B$15000,2,FALSE),0)</f>
        <v>0.1215</v>
      </c>
      <c r="F542" s="14">
        <f t="shared" ca="1" si="198"/>
        <v>1.00045513</v>
      </c>
      <c r="G542" s="91">
        <f t="shared" ca="1" si="199"/>
        <v>1.2712147983072299</v>
      </c>
      <c r="H542" s="91">
        <f t="shared" ca="1" si="200"/>
        <v>1.26774891345241</v>
      </c>
      <c r="I542" s="14">
        <f t="shared" ca="1" si="201"/>
        <v>1.00273389</v>
      </c>
      <c r="J542" s="13">
        <f t="shared" si="214"/>
        <v>2.69E-2</v>
      </c>
      <c r="K542" s="29">
        <f t="shared" si="202"/>
        <v>45656</v>
      </c>
      <c r="L542" s="2">
        <f t="shared" si="203"/>
        <v>6</v>
      </c>
      <c r="M542" s="17">
        <f t="shared" si="204"/>
        <v>6</v>
      </c>
      <c r="N542" s="12">
        <f t="shared" si="205"/>
        <v>1.000632213</v>
      </c>
      <c r="O542" s="12">
        <f t="shared" ca="1" si="206"/>
        <v>1.003367831</v>
      </c>
      <c r="P542" s="17">
        <f t="shared" si="207"/>
        <v>0</v>
      </c>
      <c r="Q542" s="14">
        <f t="shared" ca="1" si="208"/>
        <v>2.6503377399999999</v>
      </c>
      <c r="R542" s="20">
        <f t="shared" si="212"/>
        <v>0</v>
      </c>
      <c r="S542" s="14">
        <f t="shared" si="209"/>
        <v>0</v>
      </c>
      <c r="T542" s="4" t="str">
        <f t="shared" si="210"/>
        <v>A+J=</v>
      </c>
      <c r="U542" s="29">
        <f t="shared" si="211"/>
        <v>45687</v>
      </c>
      <c r="V542" s="3"/>
      <c r="W542" s="3"/>
      <c r="X542" s="107"/>
      <c r="Y542" s="108"/>
      <c r="Z542" s="94"/>
      <c r="AA542" s="1"/>
      <c r="AB542" s="3"/>
      <c r="AC542" s="3"/>
      <c r="AD542" s="3"/>
      <c r="AE542" s="3"/>
      <c r="AF542" s="3"/>
      <c r="AG542" s="11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</row>
    <row r="543" spans="1:154" x14ac:dyDescent="0.15">
      <c r="A543" s="88">
        <f t="shared" si="215"/>
        <v>45666</v>
      </c>
      <c r="B543" s="89">
        <f t="shared" ca="1" si="196"/>
        <v>790.04979469</v>
      </c>
      <c r="C543" s="14">
        <f t="shared" si="197"/>
        <v>786.95687005000002</v>
      </c>
      <c r="D543" s="62">
        <f t="shared" si="213"/>
        <v>45663</v>
      </c>
      <c r="E543" s="60">
        <f ca="1">IF(D543&lt;$B$1,VLOOKUP(D543,[1]DI!$A$4:$B$15000,2,FALSE),0)</f>
        <v>0.1215</v>
      </c>
      <c r="F543" s="14">
        <f t="shared" ca="1" si="198"/>
        <v>1.00045513</v>
      </c>
      <c r="G543" s="91">
        <f t="shared" ca="1" si="199"/>
        <v>1.27179336629838</v>
      </c>
      <c r="H543" s="91">
        <f t="shared" ca="1" si="200"/>
        <v>1.26774891345241</v>
      </c>
      <c r="I543" s="14">
        <f t="shared" ca="1" si="201"/>
        <v>1.00319026</v>
      </c>
      <c r="J543" s="13">
        <f t="shared" si="214"/>
        <v>2.69E-2</v>
      </c>
      <c r="K543" s="29">
        <f t="shared" si="202"/>
        <v>45656</v>
      </c>
      <c r="L543" s="2">
        <f t="shared" si="203"/>
        <v>7</v>
      </c>
      <c r="M543" s="17">
        <f t="shared" si="204"/>
        <v>7</v>
      </c>
      <c r="N543" s="12">
        <f t="shared" si="205"/>
        <v>1.0007376210000001</v>
      </c>
      <c r="O543" s="12">
        <f t="shared" ca="1" si="206"/>
        <v>1.003930234</v>
      </c>
      <c r="P543" s="17">
        <f t="shared" si="207"/>
        <v>0</v>
      </c>
      <c r="Q543" s="14">
        <f t="shared" ca="1" si="208"/>
        <v>3.0929246400000001</v>
      </c>
      <c r="R543" s="20">
        <f t="shared" si="212"/>
        <v>0</v>
      </c>
      <c r="S543" s="14">
        <f t="shared" si="209"/>
        <v>0</v>
      </c>
      <c r="T543" s="4" t="str">
        <f t="shared" si="210"/>
        <v>A+J=</v>
      </c>
      <c r="U543" s="29">
        <f t="shared" si="211"/>
        <v>45687</v>
      </c>
      <c r="V543" s="3"/>
      <c r="W543" s="3"/>
      <c r="X543" s="107"/>
      <c r="Y543" s="107"/>
      <c r="Z543" s="94"/>
      <c r="AA543" s="1"/>
      <c r="AB543" s="3"/>
      <c r="AC543" s="3"/>
      <c r="AD543" s="3"/>
      <c r="AE543" s="3"/>
      <c r="AF543" s="3"/>
      <c r="AG543" s="11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</row>
    <row r="544" spans="1:154" x14ac:dyDescent="0.15">
      <c r="A544" s="88">
        <f t="shared" si="215"/>
        <v>45667</v>
      </c>
      <c r="B544" s="89">
        <f t="shared" ca="1" si="196"/>
        <v>790.49263814000005</v>
      </c>
      <c r="C544" s="14">
        <f t="shared" si="197"/>
        <v>786.95687005000002</v>
      </c>
      <c r="D544" s="62">
        <f t="shared" si="213"/>
        <v>45664</v>
      </c>
      <c r="E544" s="60">
        <f ca="1">IF(D544&lt;$B$1,VLOOKUP(D544,[1]DI!$A$4:$B$15000,2,FALSE),0)</f>
        <v>0.1215</v>
      </c>
      <c r="F544" s="14">
        <f t="shared" ca="1" si="198"/>
        <v>1.00045513</v>
      </c>
      <c r="G544" s="91">
        <f t="shared" ca="1" si="199"/>
        <v>1.2723721976131801</v>
      </c>
      <c r="H544" s="91">
        <f t="shared" ca="1" si="200"/>
        <v>1.26774891345241</v>
      </c>
      <c r="I544" s="14">
        <f t="shared" ca="1" si="201"/>
        <v>1.00364685</v>
      </c>
      <c r="J544" s="13">
        <f t="shared" si="214"/>
        <v>2.69E-2</v>
      </c>
      <c r="K544" s="29">
        <f t="shared" si="202"/>
        <v>45656</v>
      </c>
      <c r="L544" s="2">
        <f t="shared" si="203"/>
        <v>8</v>
      </c>
      <c r="M544" s="17">
        <f t="shared" si="204"/>
        <v>8</v>
      </c>
      <c r="N544" s="12">
        <f t="shared" si="205"/>
        <v>1.000843039</v>
      </c>
      <c r="O544" s="12">
        <f t="shared" ca="1" si="206"/>
        <v>1.0044929629999999</v>
      </c>
      <c r="P544" s="17">
        <f t="shared" si="207"/>
        <v>0</v>
      </c>
      <c r="Q544" s="14">
        <f t="shared" ca="1" si="208"/>
        <v>3.5357680899999999</v>
      </c>
      <c r="R544" s="20">
        <f t="shared" si="212"/>
        <v>0</v>
      </c>
      <c r="S544" s="14">
        <f t="shared" si="209"/>
        <v>0</v>
      </c>
      <c r="T544" s="4" t="str">
        <f t="shared" si="210"/>
        <v>A+J=</v>
      </c>
      <c r="U544" s="29">
        <f t="shared" si="211"/>
        <v>45687</v>
      </c>
      <c r="V544" s="3"/>
      <c r="W544" s="3"/>
      <c r="X544" s="107"/>
      <c r="Y544" s="107"/>
      <c r="Z544" s="94"/>
      <c r="AA544" s="1"/>
      <c r="AB544" s="3"/>
      <c r="AC544" s="3"/>
      <c r="AD544" s="3"/>
      <c r="AE544" s="3"/>
      <c r="AF544" s="3"/>
      <c r="AG544" s="11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</row>
    <row r="545" spans="1:154" x14ac:dyDescent="0.15">
      <c r="A545" s="88">
        <f t="shared" si="215"/>
        <v>45670</v>
      </c>
      <c r="B545" s="89">
        <f t="shared" ca="1" si="196"/>
        <v>790.93572476999998</v>
      </c>
      <c r="C545" s="14">
        <f t="shared" si="197"/>
        <v>786.95687005000002</v>
      </c>
      <c r="D545" s="62">
        <f t="shared" si="213"/>
        <v>45665</v>
      </c>
      <c r="E545" s="60">
        <f ca="1">IF(D545&lt;$B$1,VLOOKUP(D545,[1]DI!$A$4:$B$15000,2,FALSE),0)</f>
        <v>0.1215</v>
      </c>
      <c r="F545" s="14">
        <f t="shared" ca="1" si="198"/>
        <v>1.00045513</v>
      </c>
      <c r="G545" s="91">
        <f t="shared" ca="1" si="199"/>
        <v>1.2729512923714801</v>
      </c>
      <c r="H545" s="91">
        <f t="shared" ca="1" si="200"/>
        <v>1.26774891345241</v>
      </c>
      <c r="I545" s="14">
        <f t="shared" ca="1" si="201"/>
        <v>1.0041036400000001</v>
      </c>
      <c r="J545" s="13">
        <f t="shared" si="214"/>
        <v>2.69E-2</v>
      </c>
      <c r="K545" s="29">
        <f t="shared" si="202"/>
        <v>45656</v>
      </c>
      <c r="L545" s="2">
        <f t="shared" si="203"/>
        <v>9</v>
      </c>
      <c r="M545" s="17">
        <f t="shared" si="204"/>
        <v>9</v>
      </c>
      <c r="N545" s="12">
        <f t="shared" si="205"/>
        <v>1.0009484689999999</v>
      </c>
      <c r="O545" s="12">
        <f t="shared" ca="1" si="206"/>
        <v>1.005056001</v>
      </c>
      <c r="P545" s="17">
        <f t="shared" si="207"/>
        <v>0</v>
      </c>
      <c r="Q545" s="14">
        <f t="shared" ca="1" si="208"/>
        <v>3.9788547200000002</v>
      </c>
      <c r="R545" s="20">
        <f t="shared" si="212"/>
        <v>0</v>
      </c>
      <c r="S545" s="14">
        <f t="shared" si="209"/>
        <v>0</v>
      </c>
      <c r="T545" s="4" t="str">
        <f t="shared" si="210"/>
        <v>A+J=</v>
      </c>
      <c r="U545" s="29">
        <f t="shared" si="211"/>
        <v>45687</v>
      </c>
      <c r="V545" s="3"/>
      <c r="W545" s="3"/>
      <c r="AF545" s="3"/>
      <c r="AG545" s="11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</row>
    <row r="546" spans="1:154" x14ac:dyDescent="0.15">
      <c r="A546" s="88">
        <f t="shared" si="215"/>
        <v>45671</v>
      </c>
      <c r="B546" s="89">
        <f t="shared" ca="1" si="196"/>
        <v>791.37905297999998</v>
      </c>
      <c r="C546" s="14">
        <f t="shared" si="197"/>
        <v>786.95687005000002</v>
      </c>
      <c r="D546" s="62">
        <f t="shared" si="213"/>
        <v>45666</v>
      </c>
      <c r="E546" s="60">
        <f ca="1">IF(D546&lt;$B$1,VLOOKUP(D546,[1]DI!$A$4:$B$15000,2,FALSE),0)</f>
        <v>0.1215</v>
      </c>
      <c r="F546" s="14">
        <f t="shared" ca="1" si="198"/>
        <v>1.00045513</v>
      </c>
      <c r="G546" s="91">
        <f t="shared" ca="1" si="199"/>
        <v>1.2735306506931801</v>
      </c>
      <c r="H546" s="91">
        <f t="shared" ca="1" si="200"/>
        <v>1.26774891345241</v>
      </c>
      <c r="I546" s="14">
        <f t="shared" ca="1" si="201"/>
        <v>1.0045606300000001</v>
      </c>
      <c r="J546" s="13">
        <f t="shared" si="214"/>
        <v>2.69E-2</v>
      </c>
      <c r="K546" s="29">
        <f t="shared" si="202"/>
        <v>45656</v>
      </c>
      <c r="L546" s="2">
        <f t="shared" si="203"/>
        <v>10</v>
      </c>
      <c r="M546" s="17">
        <f t="shared" si="204"/>
        <v>10</v>
      </c>
      <c r="N546" s="12">
        <f t="shared" si="205"/>
        <v>1.00105391</v>
      </c>
      <c r="O546" s="12">
        <f t="shared" ca="1" si="206"/>
        <v>1.005619346</v>
      </c>
      <c r="P546" s="17">
        <f t="shared" si="207"/>
        <v>0</v>
      </c>
      <c r="Q546" s="14">
        <f t="shared" ca="1" si="208"/>
        <v>4.42218293</v>
      </c>
      <c r="R546" s="20">
        <f t="shared" si="212"/>
        <v>0</v>
      </c>
      <c r="S546" s="14">
        <f t="shared" si="209"/>
        <v>0</v>
      </c>
      <c r="T546" s="4" t="str">
        <f t="shared" si="210"/>
        <v>A+J=</v>
      </c>
      <c r="U546" s="29">
        <f t="shared" si="211"/>
        <v>45687</v>
      </c>
      <c r="V546" s="3"/>
      <c r="W546" s="3"/>
      <c r="AF546" s="3"/>
      <c r="AG546" s="11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</row>
    <row r="547" spans="1:154" x14ac:dyDescent="0.15">
      <c r="A547" s="88">
        <f t="shared" si="215"/>
        <v>45672</v>
      </c>
      <c r="B547" s="89">
        <f t="shared" ca="1" si="196"/>
        <v>791.82263932000001</v>
      </c>
      <c r="C547" s="14">
        <f t="shared" si="197"/>
        <v>786.95687005000002</v>
      </c>
      <c r="D547" s="62">
        <f t="shared" si="213"/>
        <v>45667</v>
      </c>
      <c r="E547" s="60">
        <f ca="1">IF(D547&lt;$B$1,VLOOKUP(D547,[1]DI!$A$4:$B$15000,2,FALSE),0)</f>
        <v>0.1215</v>
      </c>
      <c r="F547" s="14">
        <f t="shared" ca="1" si="198"/>
        <v>1.00045513</v>
      </c>
      <c r="G547" s="91">
        <f t="shared" ca="1" si="199"/>
        <v>1.2741102726982301</v>
      </c>
      <c r="H547" s="91">
        <f t="shared" ca="1" si="200"/>
        <v>1.26774891345241</v>
      </c>
      <c r="I547" s="14">
        <f t="shared" ca="1" si="201"/>
        <v>1.0050178400000001</v>
      </c>
      <c r="J547" s="13">
        <f t="shared" si="214"/>
        <v>2.69E-2</v>
      </c>
      <c r="K547" s="29">
        <f t="shared" si="202"/>
        <v>45656</v>
      </c>
      <c r="L547" s="2">
        <f t="shared" si="203"/>
        <v>11</v>
      </c>
      <c r="M547" s="17">
        <f t="shared" si="204"/>
        <v>11</v>
      </c>
      <c r="N547" s="12">
        <f t="shared" si="205"/>
        <v>1.0011593620000001</v>
      </c>
      <c r="O547" s="12">
        <f t="shared" ca="1" si="206"/>
        <v>1.0061830190000001</v>
      </c>
      <c r="P547" s="17">
        <f t="shared" si="207"/>
        <v>0</v>
      </c>
      <c r="Q547" s="14">
        <f t="shared" ca="1" si="208"/>
        <v>4.8657692700000004</v>
      </c>
      <c r="R547" s="20">
        <f t="shared" si="212"/>
        <v>0</v>
      </c>
      <c r="S547" s="14">
        <f t="shared" si="209"/>
        <v>0</v>
      </c>
      <c r="T547" s="4" t="str">
        <f t="shared" si="210"/>
        <v>A+J=</v>
      </c>
      <c r="U547" s="29">
        <f t="shared" si="211"/>
        <v>45687</v>
      </c>
      <c r="V547" s="3"/>
      <c r="W547" s="3"/>
      <c r="AF547" s="3"/>
      <c r="AG547" s="11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</row>
    <row r="548" spans="1:154" x14ac:dyDescent="0.15">
      <c r="A548" s="88">
        <f t="shared" si="215"/>
        <v>45673</v>
      </c>
      <c r="B548" s="89">
        <f t="shared" ca="1" si="196"/>
        <v>792.26646883000001</v>
      </c>
      <c r="C548" s="14">
        <f t="shared" si="197"/>
        <v>786.95687005000002</v>
      </c>
      <c r="D548" s="62">
        <f t="shared" si="213"/>
        <v>45670</v>
      </c>
      <c r="E548" s="60">
        <f ca="1">IF(D548&lt;$B$1,VLOOKUP(D548,[1]DI!$A$4:$B$15000,2,FALSE),0)</f>
        <v>0.1215</v>
      </c>
      <c r="F548" s="14">
        <f t="shared" ca="1" si="198"/>
        <v>1.00045513</v>
      </c>
      <c r="G548" s="91">
        <f t="shared" ca="1" si="199"/>
        <v>1.2746901585066399</v>
      </c>
      <c r="H548" s="91">
        <f t="shared" ca="1" si="200"/>
        <v>1.26774891345241</v>
      </c>
      <c r="I548" s="14">
        <f t="shared" ca="1" si="201"/>
        <v>1.0054752499999999</v>
      </c>
      <c r="J548" s="13">
        <f t="shared" si="214"/>
        <v>2.69E-2</v>
      </c>
      <c r="K548" s="29">
        <f t="shared" si="202"/>
        <v>45656</v>
      </c>
      <c r="L548" s="2">
        <f t="shared" si="203"/>
        <v>12</v>
      </c>
      <c r="M548" s="17">
        <f t="shared" si="204"/>
        <v>12</v>
      </c>
      <c r="N548" s="12">
        <f t="shared" si="205"/>
        <v>1.0012648260000001</v>
      </c>
      <c r="O548" s="12">
        <f t="shared" ca="1" si="206"/>
        <v>1.0067470009999999</v>
      </c>
      <c r="P548" s="17">
        <f t="shared" si="207"/>
        <v>0</v>
      </c>
      <c r="Q548" s="14">
        <f t="shared" ca="1" si="208"/>
        <v>5.30959878</v>
      </c>
      <c r="R548" s="20">
        <f t="shared" si="212"/>
        <v>0</v>
      </c>
      <c r="S548" s="14">
        <f t="shared" si="209"/>
        <v>0</v>
      </c>
      <c r="T548" s="4" t="str">
        <f t="shared" si="210"/>
        <v>A+J=</v>
      </c>
      <c r="U548" s="29">
        <f t="shared" si="211"/>
        <v>45687</v>
      </c>
      <c r="V548" s="3"/>
      <c r="W548" s="3"/>
      <c r="AF548" s="3"/>
      <c r="AG548" s="11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</row>
    <row r="549" spans="1:154" x14ac:dyDescent="0.15">
      <c r="A549" s="88">
        <f t="shared" si="215"/>
        <v>45674</v>
      </c>
      <c r="B549" s="89">
        <f t="shared" ca="1" si="196"/>
        <v>792.71054780999998</v>
      </c>
      <c r="C549" s="14">
        <f t="shared" si="197"/>
        <v>786.95687005000002</v>
      </c>
      <c r="D549" s="62">
        <f t="shared" si="213"/>
        <v>45671</v>
      </c>
      <c r="E549" s="60">
        <f ca="1">IF(D549&lt;$B$1,VLOOKUP(D549,[1]DI!$A$4:$B$15000,2,FALSE),0)</f>
        <v>0.1215</v>
      </c>
      <c r="F549" s="14">
        <f t="shared" ca="1" si="198"/>
        <v>1.00045513</v>
      </c>
      <c r="G549" s="91">
        <f t="shared" ca="1" si="199"/>
        <v>1.27527030823848</v>
      </c>
      <c r="H549" s="91">
        <f t="shared" ca="1" si="200"/>
        <v>1.26774891345241</v>
      </c>
      <c r="I549" s="14">
        <f t="shared" ca="1" si="201"/>
        <v>1.0059328700000001</v>
      </c>
      <c r="J549" s="13">
        <f t="shared" si="214"/>
        <v>2.69E-2</v>
      </c>
      <c r="K549" s="29">
        <f t="shared" si="202"/>
        <v>45656</v>
      </c>
      <c r="L549" s="2">
        <f t="shared" si="203"/>
        <v>13</v>
      </c>
      <c r="M549" s="17">
        <f t="shared" si="204"/>
        <v>13</v>
      </c>
      <c r="N549" s="12">
        <f t="shared" si="205"/>
        <v>1.0013703</v>
      </c>
      <c r="O549" s="12">
        <f t="shared" ca="1" si="206"/>
        <v>1.0073113</v>
      </c>
      <c r="P549" s="17">
        <f t="shared" si="207"/>
        <v>0</v>
      </c>
      <c r="Q549" s="14">
        <f t="shared" ca="1" si="208"/>
        <v>5.7536777600000004</v>
      </c>
      <c r="R549" s="20">
        <f t="shared" si="212"/>
        <v>0</v>
      </c>
      <c r="S549" s="14">
        <f t="shared" si="209"/>
        <v>0</v>
      </c>
      <c r="T549" s="4" t="str">
        <f t="shared" si="210"/>
        <v>A+J=</v>
      </c>
      <c r="U549" s="29">
        <f t="shared" si="211"/>
        <v>45687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</row>
    <row r="550" spans="1:154" x14ac:dyDescent="0.15">
      <c r="A550" s="88">
        <f t="shared" si="215"/>
        <v>45677</v>
      </c>
      <c r="B550" s="89">
        <f t="shared" ca="1" si="196"/>
        <v>793.15487625000003</v>
      </c>
      <c r="C550" s="14">
        <f t="shared" si="197"/>
        <v>786.95687005000002</v>
      </c>
      <c r="D550" s="62">
        <f t="shared" si="213"/>
        <v>45672</v>
      </c>
      <c r="E550" s="60">
        <f ca="1">IF(D550&lt;$B$1,VLOOKUP(D550,[1]DI!$A$4:$B$15000,2,FALSE),0)</f>
        <v>0.1215</v>
      </c>
      <c r="F550" s="14">
        <f t="shared" ca="1" si="198"/>
        <v>1.00045513</v>
      </c>
      <c r="G550" s="91">
        <f t="shared" ca="1" si="199"/>
        <v>1.27585072201387</v>
      </c>
      <c r="H550" s="91">
        <f t="shared" ca="1" si="200"/>
        <v>1.26774891345241</v>
      </c>
      <c r="I550" s="14">
        <f t="shared" ca="1" si="201"/>
        <v>1.0063907000000001</v>
      </c>
      <c r="J550" s="13">
        <f t="shared" si="214"/>
        <v>2.69E-2</v>
      </c>
      <c r="K550" s="29">
        <f t="shared" si="202"/>
        <v>45656</v>
      </c>
      <c r="L550" s="2">
        <f t="shared" si="203"/>
        <v>14</v>
      </c>
      <c r="M550" s="17">
        <f t="shared" si="204"/>
        <v>14</v>
      </c>
      <c r="N550" s="12">
        <f t="shared" si="205"/>
        <v>1.001475785</v>
      </c>
      <c r="O550" s="12">
        <f t="shared" ca="1" si="206"/>
        <v>1.0078759159999999</v>
      </c>
      <c r="P550" s="17">
        <f t="shared" si="207"/>
        <v>0</v>
      </c>
      <c r="Q550" s="14">
        <f t="shared" ca="1" si="208"/>
        <v>6.1980062</v>
      </c>
      <c r="R550" s="20">
        <f t="shared" si="212"/>
        <v>0</v>
      </c>
      <c r="S550" s="14">
        <f t="shared" si="209"/>
        <v>0</v>
      </c>
      <c r="T550" s="4" t="str">
        <f t="shared" si="210"/>
        <v>A+J=</v>
      </c>
      <c r="U550" s="29">
        <f t="shared" si="211"/>
        <v>45687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</row>
    <row r="551" spans="1:154" x14ac:dyDescent="0.15">
      <c r="A551" s="88">
        <f t="shared" si="215"/>
        <v>45678</v>
      </c>
      <c r="B551" s="89">
        <f t="shared" ca="1" si="196"/>
        <v>793.59945651999999</v>
      </c>
      <c r="C551" s="14">
        <f t="shared" si="197"/>
        <v>786.95687005000002</v>
      </c>
      <c r="D551" s="62">
        <f t="shared" si="213"/>
        <v>45673</v>
      </c>
      <c r="E551" s="60">
        <f ca="1">IF(D551&lt;$B$1,VLOOKUP(D551,[1]DI!$A$4:$B$15000,2,FALSE),0)</f>
        <v>0.1215</v>
      </c>
      <c r="F551" s="14">
        <f t="shared" ca="1" si="198"/>
        <v>1.00045513</v>
      </c>
      <c r="G551" s="91">
        <f t="shared" ca="1" si="199"/>
        <v>1.2764313999529799</v>
      </c>
      <c r="H551" s="91">
        <f t="shared" ca="1" si="200"/>
        <v>1.26774891345241</v>
      </c>
      <c r="I551" s="14">
        <f t="shared" ca="1" si="201"/>
        <v>1.0068487399999999</v>
      </c>
      <c r="J551" s="13">
        <f t="shared" si="214"/>
        <v>2.69E-2</v>
      </c>
      <c r="K551" s="29">
        <f t="shared" si="202"/>
        <v>45656</v>
      </c>
      <c r="L551" s="2">
        <f t="shared" si="203"/>
        <v>15</v>
      </c>
      <c r="M551" s="17">
        <f t="shared" si="204"/>
        <v>15</v>
      </c>
      <c r="N551" s="12">
        <f t="shared" si="205"/>
        <v>1.0015812820000001</v>
      </c>
      <c r="O551" s="12">
        <f t="shared" ca="1" si="206"/>
        <v>1.0084408520000001</v>
      </c>
      <c r="P551" s="17">
        <f t="shared" si="207"/>
        <v>0</v>
      </c>
      <c r="Q551" s="14">
        <f t="shared" ca="1" si="208"/>
        <v>6.6425864700000004</v>
      </c>
      <c r="R551" s="20">
        <f t="shared" si="212"/>
        <v>0</v>
      </c>
      <c r="S551" s="14">
        <f t="shared" si="209"/>
        <v>0</v>
      </c>
      <c r="T551" s="4" t="str">
        <f t="shared" si="210"/>
        <v>A+J=</v>
      </c>
      <c r="U551" s="29">
        <f t="shared" si="211"/>
        <v>45687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</row>
    <row r="552" spans="1:154" x14ac:dyDescent="0.15">
      <c r="A552" s="88">
        <f t="shared" si="215"/>
        <v>45679</v>
      </c>
      <c r="B552" s="89">
        <f t="shared" ca="1" si="196"/>
        <v>794.04428625000003</v>
      </c>
      <c r="C552" s="14">
        <f t="shared" si="197"/>
        <v>786.95687005000002</v>
      </c>
      <c r="D552" s="62">
        <f t="shared" si="213"/>
        <v>45674</v>
      </c>
      <c r="E552" s="60">
        <f ca="1">IF(D552&lt;$B$1,VLOOKUP(D552,[1]DI!$A$4:$B$15000,2,FALSE),0)</f>
        <v>0.1215</v>
      </c>
      <c r="F552" s="14">
        <f t="shared" ca="1" si="198"/>
        <v>1.00045513</v>
      </c>
      <c r="G552" s="91">
        <f t="shared" ca="1" si="199"/>
        <v>1.27701234217604</v>
      </c>
      <c r="H552" s="91">
        <f t="shared" ca="1" si="200"/>
        <v>1.26774891345241</v>
      </c>
      <c r="I552" s="14">
        <f t="shared" ca="1" si="201"/>
        <v>1.00730699</v>
      </c>
      <c r="J552" s="13">
        <f t="shared" si="214"/>
        <v>2.69E-2</v>
      </c>
      <c r="K552" s="29">
        <f t="shared" si="202"/>
        <v>45656</v>
      </c>
      <c r="L552" s="2">
        <f t="shared" si="203"/>
        <v>16</v>
      </c>
      <c r="M552" s="17">
        <f t="shared" si="204"/>
        <v>16</v>
      </c>
      <c r="N552" s="12">
        <f t="shared" si="205"/>
        <v>1.0016867899999999</v>
      </c>
      <c r="O552" s="12">
        <f t="shared" ca="1" si="206"/>
        <v>1.0090061050000001</v>
      </c>
      <c r="P552" s="17">
        <f t="shared" si="207"/>
        <v>0</v>
      </c>
      <c r="Q552" s="14">
        <f t="shared" ca="1" si="208"/>
        <v>7.0874161999999998</v>
      </c>
      <c r="R552" s="20">
        <f t="shared" si="212"/>
        <v>0</v>
      </c>
      <c r="S552" s="14">
        <f t="shared" si="209"/>
        <v>0</v>
      </c>
      <c r="T552" s="4" t="str">
        <f t="shared" si="210"/>
        <v>A+J=</v>
      </c>
      <c r="U552" s="29">
        <f t="shared" si="211"/>
        <v>45687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</row>
    <row r="553" spans="1:154" x14ac:dyDescent="0.15">
      <c r="A553" s="88">
        <f t="shared" si="215"/>
        <v>45680</v>
      </c>
      <c r="B553" s="89">
        <f t="shared" ca="1" si="196"/>
        <v>794.48936622999997</v>
      </c>
      <c r="C553" s="14">
        <f t="shared" si="197"/>
        <v>786.95687005000002</v>
      </c>
      <c r="D553" s="62">
        <f t="shared" si="213"/>
        <v>45677</v>
      </c>
      <c r="E553" s="60">
        <f ca="1">IF(D553&lt;$B$1,VLOOKUP(D553,[1]DI!$A$4:$B$15000,2,FALSE),0)</f>
        <v>0.1215</v>
      </c>
      <c r="F553" s="14">
        <f t="shared" ca="1" si="198"/>
        <v>1.00045513</v>
      </c>
      <c r="G553" s="91">
        <f t="shared" ca="1" si="199"/>
        <v>1.2775935488033301</v>
      </c>
      <c r="H553" s="91">
        <f t="shared" ca="1" si="200"/>
        <v>1.26774891345241</v>
      </c>
      <c r="I553" s="14">
        <f t="shared" ca="1" si="201"/>
        <v>1.00776545</v>
      </c>
      <c r="J553" s="13">
        <f t="shared" si="214"/>
        <v>2.69E-2</v>
      </c>
      <c r="K553" s="29">
        <f t="shared" si="202"/>
        <v>45656</v>
      </c>
      <c r="L553" s="2">
        <f t="shared" si="203"/>
        <v>17</v>
      </c>
      <c r="M553" s="17">
        <f t="shared" si="204"/>
        <v>17</v>
      </c>
      <c r="N553" s="12">
        <f t="shared" si="205"/>
        <v>1.001792308</v>
      </c>
      <c r="O553" s="12">
        <f t="shared" ca="1" si="206"/>
        <v>1.009571676</v>
      </c>
      <c r="P553" s="17">
        <f t="shared" si="207"/>
        <v>0</v>
      </c>
      <c r="Q553" s="14">
        <f t="shared" ca="1" si="208"/>
        <v>7.5324961799999999</v>
      </c>
      <c r="R553" s="20">
        <f t="shared" si="212"/>
        <v>0</v>
      </c>
      <c r="S553" s="14">
        <f t="shared" si="209"/>
        <v>0</v>
      </c>
      <c r="T553" s="4" t="str">
        <f t="shared" si="210"/>
        <v>A+J=</v>
      </c>
      <c r="U553" s="29">
        <f t="shared" si="211"/>
        <v>45687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</row>
    <row r="554" spans="1:154" x14ac:dyDescent="0.15">
      <c r="A554" s="88">
        <f t="shared" si="215"/>
        <v>45681</v>
      </c>
      <c r="B554" s="89">
        <f t="shared" ca="1" si="196"/>
        <v>794.93468938000001</v>
      </c>
      <c r="C554" s="14">
        <f t="shared" si="197"/>
        <v>786.95687005000002</v>
      </c>
      <c r="D554" s="62">
        <f t="shared" si="213"/>
        <v>45678</v>
      </c>
      <c r="E554" s="60">
        <f ca="1">IF(D554&lt;$B$1,VLOOKUP(D554,[1]DI!$A$4:$B$15000,2,FALSE),0)</f>
        <v>0.1215</v>
      </c>
      <c r="F554" s="14">
        <f t="shared" ca="1" si="198"/>
        <v>1.00045513</v>
      </c>
      <c r="G554" s="91">
        <f t="shared" ca="1" si="199"/>
        <v>1.2781750199552</v>
      </c>
      <c r="H554" s="91">
        <f t="shared" ca="1" si="200"/>
        <v>1.26774891345241</v>
      </c>
      <c r="I554" s="14">
        <f t="shared" ca="1" si="201"/>
        <v>1.00822411</v>
      </c>
      <c r="J554" s="13">
        <f t="shared" si="214"/>
        <v>2.69E-2</v>
      </c>
      <c r="K554" s="29">
        <f t="shared" si="202"/>
        <v>45656</v>
      </c>
      <c r="L554" s="2">
        <f t="shared" si="203"/>
        <v>18</v>
      </c>
      <c r="M554" s="17">
        <f t="shared" si="204"/>
        <v>18</v>
      </c>
      <c r="N554" s="12">
        <f t="shared" si="205"/>
        <v>1.0018978380000001</v>
      </c>
      <c r="O554" s="12">
        <f t="shared" ca="1" si="206"/>
        <v>1.0101375560000001</v>
      </c>
      <c r="P554" s="17">
        <f t="shared" si="207"/>
        <v>0</v>
      </c>
      <c r="Q554" s="14">
        <f t="shared" ca="1" si="208"/>
        <v>7.97781933</v>
      </c>
      <c r="R554" s="20">
        <f t="shared" si="212"/>
        <v>0</v>
      </c>
      <c r="S554" s="14">
        <f t="shared" si="209"/>
        <v>0</v>
      </c>
      <c r="T554" s="4" t="str">
        <f t="shared" si="210"/>
        <v>A+J=</v>
      </c>
      <c r="U554" s="29">
        <f t="shared" si="211"/>
        <v>45687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</row>
    <row r="555" spans="1:154" x14ac:dyDescent="0.15">
      <c r="A555" s="88">
        <f t="shared" si="215"/>
        <v>45684</v>
      </c>
      <c r="B555" s="89">
        <f t="shared" ca="1" si="196"/>
        <v>795.38026279000007</v>
      </c>
      <c r="C555" s="14">
        <f t="shared" si="197"/>
        <v>786.95687005000002</v>
      </c>
      <c r="D555" s="62">
        <f t="shared" si="213"/>
        <v>45679</v>
      </c>
      <c r="E555" s="60">
        <f ca="1">IF(D555&lt;$B$1,VLOOKUP(D555,[1]DI!$A$4:$B$15000,2,FALSE),0)</f>
        <v>0.1215</v>
      </c>
      <c r="F555" s="14">
        <f t="shared" ca="1" si="198"/>
        <v>1.00045513</v>
      </c>
      <c r="G555" s="91">
        <f t="shared" ca="1" si="199"/>
        <v>1.2787567557520301</v>
      </c>
      <c r="H555" s="91">
        <f t="shared" ca="1" si="200"/>
        <v>1.26774891345241</v>
      </c>
      <c r="I555" s="14">
        <f t="shared" ca="1" si="201"/>
        <v>1.0086829799999999</v>
      </c>
      <c r="J555" s="13">
        <f t="shared" si="214"/>
        <v>2.69E-2</v>
      </c>
      <c r="K555" s="29">
        <f t="shared" si="202"/>
        <v>45656</v>
      </c>
      <c r="L555" s="2">
        <f t="shared" si="203"/>
        <v>19</v>
      </c>
      <c r="M555" s="17">
        <f t="shared" si="204"/>
        <v>19</v>
      </c>
      <c r="N555" s="12">
        <f t="shared" si="205"/>
        <v>1.002003379</v>
      </c>
      <c r="O555" s="12">
        <f t="shared" ca="1" si="206"/>
        <v>1.0107037539999999</v>
      </c>
      <c r="P555" s="17">
        <f t="shared" si="207"/>
        <v>0</v>
      </c>
      <c r="Q555" s="14">
        <f t="shared" ca="1" si="208"/>
        <v>8.4233927400000006</v>
      </c>
      <c r="R555" s="20">
        <f t="shared" si="212"/>
        <v>0</v>
      </c>
      <c r="S555" s="14">
        <f t="shared" si="209"/>
        <v>0</v>
      </c>
      <c r="T555" s="4" t="str">
        <f t="shared" si="210"/>
        <v>A+J=</v>
      </c>
      <c r="U555" s="29">
        <f t="shared" si="211"/>
        <v>45687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</row>
    <row r="556" spans="1:154" x14ac:dyDescent="0.15">
      <c r="A556" s="88">
        <f t="shared" si="215"/>
        <v>45685</v>
      </c>
      <c r="B556" s="89">
        <f t="shared" ca="1" si="196"/>
        <v>795.82608723999999</v>
      </c>
      <c r="C556" s="14">
        <f t="shared" si="197"/>
        <v>786.95687005000002</v>
      </c>
      <c r="D556" s="62">
        <f t="shared" si="213"/>
        <v>45680</v>
      </c>
      <c r="E556" s="60">
        <f ca="1">IF(D556&lt;$B$1,VLOOKUP(D556,[1]DI!$A$4:$B$15000,2,FALSE),0)</f>
        <v>0.1215</v>
      </c>
      <c r="F556" s="14">
        <f t="shared" ca="1" si="198"/>
        <v>1.00045513</v>
      </c>
      <c r="G556" s="91">
        <f t="shared" ca="1" si="199"/>
        <v>1.27933875631428</v>
      </c>
      <c r="H556" s="91">
        <f t="shared" ca="1" si="200"/>
        <v>1.26774891345241</v>
      </c>
      <c r="I556" s="14">
        <f t="shared" ca="1" si="201"/>
        <v>1.0091420600000001</v>
      </c>
      <c r="J556" s="13">
        <f t="shared" si="214"/>
        <v>2.69E-2</v>
      </c>
      <c r="K556" s="29">
        <f t="shared" si="202"/>
        <v>45656</v>
      </c>
      <c r="L556" s="2">
        <f t="shared" si="203"/>
        <v>20</v>
      </c>
      <c r="M556" s="17">
        <f t="shared" si="204"/>
        <v>20</v>
      </c>
      <c r="N556" s="12">
        <f t="shared" si="205"/>
        <v>1.002108931</v>
      </c>
      <c r="O556" s="12">
        <f t="shared" ca="1" si="206"/>
        <v>1.0112702710000001</v>
      </c>
      <c r="P556" s="17">
        <f t="shared" si="207"/>
        <v>0</v>
      </c>
      <c r="Q556" s="14">
        <f t="shared" ca="1" si="208"/>
        <v>8.8692171900000005</v>
      </c>
      <c r="R556" s="20">
        <f t="shared" si="212"/>
        <v>0</v>
      </c>
      <c r="S556" s="14">
        <f t="shared" si="209"/>
        <v>0</v>
      </c>
      <c r="T556" s="4" t="str">
        <f t="shared" si="210"/>
        <v>A+J=</v>
      </c>
      <c r="U556" s="29">
        <f t="shared" si="211"/>
        <v>45687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</row>
    <row r="557" spans="1:154" x14ac:dyDescent="0.15">
      <c r="A557" s="88">
        <f t="shared" si="215"/>
        <v>45686</v>
      </c>
      <c r="B557" s="89">
        <f t="shared" ca="1" si="196"/>
        <v>796.27217058999997</v>
      </c>
      <c r="C557" s="14">
        <f t="shared" si="197"/>
        <v>786.95687005000002</v>
      </c>
      <c r="D557" s="62">
        <f t="shared" si="213"/>
        <v>45681</v>
      </c>
      <c r="E557" s="60">
        <f ca="1">IF(D557&lt;$B$1,VLOOKUP(D557,[1]DI!$A$4:$B$15000,2,FALSE),0)</f>
        <v>0.1215</v>
      </c>
      <c r="F557" s="14">
        <f t="shared" ca="1" si="198"/>
        <v>1.00045513</v>
      </c>
      <c r="G557" s="91">
        <f t="shared" ca="1" si="199"/>
        <v>1.2799210217624399</v>
      </c>
      <c r="H557" s="91">
        <f t="shared" ca="1" si="200"/>
        <v>1.26774891345241</v>
      </c>
      <c r="I557" s="14">
        <f t="shared" ca="1" si="201"/>
        <v>1.00960136</v>
      </c>
      <c r="J557" s="13">
        <f t="shared" si="214"/>
        <v>2.69E-2</v>
      </c>
      <c r="K557" s="29">
        <f t="shared" si="202"/>
        <v>45656</v>
      </c>
      <c r="L557" s="2">
        <f t="shared" si="203"/>
        <v>21</v>
      </c>
      <c r="M557" s="17">
        <f t="shared" si="204"/>
        <v>21</v>
      </c>
      <c r="N557" s="12">
        <f t="shared" si="205"/>
        <v>1.002214495</v>
      </c>
      <c r="O557" s="12">
        <f t="shared" ca="1" si="206"/>
        <v>1.011837117</v>
      </c>
      <c r="P557" s="17">
        <f t="shared" si="207"/>
        <v>0</v>
      </c>
      <c r="Q557" s="14">
        <f t="shared" ca="1" si="208"/>
        <v>9.3153005400000009</v>
      </c>
      <c r="R557" s="20">
        <f t="shared" si="212"/>
        <v>0</v>
      </c>
      <c r="S557" s="14">
        <f t="shared" si="209"/>
        <v>0</v>
      </c>
      <c r="T557" s="4" t="str">
        <f t="shared" si="210"/>
        <v>A+J=</v>
      </c>
      <c r="U557" s="29">
        <f t="shared" si="211"/>
        <v>45687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</row>
    <row r="558" spans="1:154" x14ac:dyDescent="0.15">
      <c r="A558" s="88">
        <f t="shared" si="215"/>
        <v>45687</v>
      </c>
      <c r="B558" s="89">
        <f t="shared" ca="1" si="196"/>
        <v>796.71849632999999</v>
      </c>
      <c r="C558" s="14">
        <f t="shared" si="197"/>
        <v>786.95687005000002</v>
      </c>
      <c r="D558" s="62">
        <f t="shared" si="213"/>
        <v>45684</v>
      </c>
      <c r="E558" s="60">
        <f ca="1">IF(D558&lt;$B$1,VLOOKUP(D558,[1]DI!$A$4:$B$15000,2,FALSE),0)</f>
        <v>0.1215</v>
      </c>
      <c r="F558" s="14">
        <f t="shared" ca="1" si="198"/>
        <v>1.00045513</v>
      </c>
      <c r="G558" s="91">
        <f t="shared" ca="1" si="199"/>
        <v>1.28050355221707</v>
      </c>
      <c r="H558" s="91">
        <f t="shared" ca="1" si="200"/>
        <v>1.26774891345241</v>
      </c>
      <c r="I558" s="14">
        <f t="shared" ca="1" si="201"/>
        <v>1.0100608600000001</v>
      </c>
      <c r="J558" s="13">
        <f t="shared" si="214"/>
        <v>2.69E-2</v>
      </c>
      <c r="K558" s="29">
        <f t="shared" si="202"/>
        <v>45656</v>
      </c>
      <c r="L558" s="2">
        <f t="shared" si="203"/>
        <v>22</v>
      </c>
      <c r="M558" s="17">
        <f t="shared" si="204"/>
        <v>22</v>
      </c>
      <c r="N558" s="12">
        <f t="shared" si="205"/>
        <v>1.002320069</v>
      </c>
      <c r="O558" s="12">
        <f t="shared" ca="1" si="206"/>
        <v>1.0124042710000001</v>
      </c>
      <c r="P558" s="17">
        <f t="shared" si="207"/>
        <v>26</v>
      </c>
      <c r="Q558" s="14">
        <f t="shared" ca="1" si="208"/>
        <v>9.7616262799999998</v>
      </c>
      <c r="R558" s="20">
        <f t="shared" si="212"/>
        <v>2.2713999999999998E-2</v>
      </c>
      <c r="S558" s="14">
        <f t="shared" si="209"/>
        <v>17.87493834</v>
      </c>
      <c r="T558" s="4" t="str">
        <f t="shared" si="210"/>
        <v>A+J=</v>
      </c>
      <c r="U558" s="29">
        <f t="shared" si="211"/>
        <v>45687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</row>
    <row r="559" spans="1:154" x14ac:dyDescent="0.15">
      <c r="A559" s="88">
        <f t="shared" si="215"/>
        <v>45688</v>
      </c>
      <c r="B559" s="89">
        <f t="shared" ca="1" si="196"/>
        <v>769.51301674000001</v>
      </c>
      <c r="C559" s="14">
        <f t="shared" si="197"/>
        <v>769.08193171000005</v>
      </c>
      <c r="D559" s="62">
        <f t="shared" si="213"/>
        <v>45685</v>
      </c>
      <c r="E559" s="60">
        <f ca="1">IF(D559&lt;$B$1,VLOOKUP(D559,[1]DI!$A$4:$B$15000,2,FALSE),0)</f>
        <v>0.1215</v>
      </c>
      <c r="F559" s="14">
        <f t="shared" ca="1" si="198"/>
        <v>1.00045513</v>
      </c>
      <c r="G559" s="91">
        <f t="shared" ca="1" si="199"/>
        <v>1.2810863477987899</v>
      </c>
      <c r="H559" s="91">
        <f t="shared" ca="1" si="200"/>
        <v>1.28050355221707</v>
      </c>
      <c r="I559" s="14">
        <f t="shared" ca="1" si="201"/>
        <v>1.00045513</v>
      </c>
      <c r="J559" s="13">
        <f t="shared" si="214"/>
        <v>2.69E-2</v>
      </c>
      <c r="K559" s="29">
        <f t="shared" si="202"/>
        <v>45687</v>
      </c>
      <c r="L559" s="2">
        <f t="shared" si="203"/>
        <v>1</v>
      </c>
      <c r="M559" s="17">
        <f t="shared" si="204"/>
        <v>1</v>
      </c>
      <c r="N559" s="12">
        <f t="shared" si="205"/>
        <v>1.000105341</v>
      </c>
      <c r="O559" s="12">
        <f t="shared" ca="1" si="206"/>
        <v>1.000560519</v>
      </c>
      <c r="P559" s="17">
        <f t="shared" si="207"/>
        <v>0</v>
      </c>
      <c r="Q559" s="14">
        <f t="shared" ca="1" si="208"/>
        <v>0.43108502999999998</v>
      </c>
      <c r="R559" s="20">
        <f t="shared" si="212"/>
        <v>0</v>
      </c>
      <c r="S559" s="14">
        <f t="shared" si="209"/>
        <v>0</v>
      </c>
      <c r="T559" s="4" t="str">
        <f t="shared" si="210"/>
        <v>A+J=</v>
      </c>
      <c r="U559" s="29">
        <f t="shared" si="211"/>
        <v>45722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</row>
    <row r="560" spans="1:154" x14ac:dyDescent="0.15">
      <c r="A560" s="88">
        <f t="shared" si="215"/>
        <v>45691</v>
      </c>
      <c r="B560" s="89">
        <f t="shared" ca="1" si="196"/>
        <v>769.94434557</v>
      </c>
      <c r="C560" s="14">
        <f t="shared" si="197"/>
        <v>769.08193171000005</v>
      </c>
      <c r="D560" s="62">
        <f t="shared" si="213"/>
        <v>45686</v>
      </c>
      <c r="E560" s="60">
        <f ca="1">IF(D560&lt;$B$1,VLOOKUP(D560,[1]DI!$A$4:$B$15000,2,FALSE),0)</f>
        <v>0.1215</v>
      </c>
      <c r="F560" s="14">
        <f t="shared" ca="1" si="198"/>
        <v>1.00045513</v>
      </c>
      <c r="G560" s="91">
        <f t="shared" ca="1" si="199"/>
        <v>1.2816694086282601</v>
      </c>
      <c r="H560" s="91">
        <f t="shared" ca="1" si="200"/>
        <v>1.28050355221707</v>
      </c>
      <c r="I560" s="14">
        <f t="shared" ca="1" si="201"/>
        <v>1.00091047</v>
      </c>
      <c r="J560" s="13">
        <f t="shared" si="214"/>
        <v>2.69E-2</v>
      </c>
      <c r="K560" s="29">
        <f t="shared" si="202"/>
        <v>45687</v>
      </c>
      <c r="L560" s="2">
        <f t="shared" si="203"/>
        <v>2</v>
      </c>
      <c r="M560" s="17">
        <f t="shared" si="204"/>
        <v>2</v>
      </c>
      <c r="N560" s="12">
        <f t="shared" si="205"/>
        <v>1.0002106930000001</v>
      </c>
      <c r="O560" s="12">
        <f t="shared" ca="1" si="206"/>
        <v>1.001121355</v>
      </c>
      <c r="P560" s="17">
        <f t="shared" si="207"/>
        <v>0</v>
      </c>
      <c r="Q560" s="14">
        <f t="shared" ca="1" si="208"/>
        <v>0.86241385999999998</v>
      </c>
      <c r="R560" s="20">
        <f t="shared" si="212"/>
        <v>0</v>
      </c>
      <c r="S560" s="14">
        <f t="shared" si="209"/>
        <v>0</v>
      </c>
      <c r="T560" s="4" t="str">
        <f t="shared" si="210"/>
        <v>A+J=</v>
      </c>
      <c r="U560" s="29">
        <f t="shared" si="211"/>
        <v>45722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</row>
    <row r="561" spans="1:154" x14ac:dyDescent="0.15">
      <c r="A561" s="88">
        <f t="shared" si="215"/>
        <v>45692</v>
      </c>
      <c r="B561" s="89">
        <f t="shared" ca="1" si="196"/>
        <v>770.37591129000009</v>
      </c>
      <c r="C561" s="14">
        <f t="shared" si="197"/>
        <v>769.08193171000005</v>
      </c>
      <c r="D561" s="62">
        <f t="shared" si="213"/>
        <v>45687</v>
      </c>
      <c r="E561" s="60">
        <f ca="1">IF(D561&lt;$B$1,VLOOKUP(D561,[1]DI!$A$4:$B$15000,2,FALSE),0)</f>
        <v>0.13150000000000001</v>
      </c>
      <c r="F561" s="14">
        <f t="shared" ca="1" si="198"/>
        <v>1.0004903700000001</v>
      </c>
      <c r="G561" s="91">
        <f t="shared" ca="1" si="199"/>
        <v>1.28225273482621</v>
      </c>
      <c r="H561" s="91">
        <f t="shared" ca="1" si="200"/>
        <v>1.28050355221707</v>
      </c>
      <c r="I561" s="14">
        <f t="shared" ca="1" si="201"/>
        <v>1.0013660099999999</v>
      </c>
      <c r="J561" s="13">
        <f t="shared" si="214"/>
        <v>2.69E-2</v>
      </c>
      <c r="K561" s="29">
        <f t="shared" si="202"/>
        <v>45687</v>
      </c>
      <c r="L561" s="2">
        <f t="shared" si="203"/>
        <v>3</v>
      </c>
      <c r="M561" s="17">
        <f t="shared" si="204"/>
        <v>3</v>
      </c>
      <c r="N561" s="12">
        <f t="shared" si="205"/>
        <v>1.000316057</v>
      </c>
      <c r="O561" s="12">
        <f t="shared" ca="1" si="206"/>
        <v>1.0016824989999999</v>
      </c>
      <c r="P561" s="17">
        <f t="shared" si="207"/>
        <v>0</v>
      </c>
      <c r="Q561" s="14">
        <f t="shared" ca="1" si="208"/>
        <v>1.29397958</v>
      </c>
      <c r="R561" s="20">
        <f t="shared" si="212"/>
        <v>0</v>
      </c>
      <c r="S561" s="14">
        <f t="shared" si="209"/>
        <v>0</v>
      </c>
      <c r="T561" s="4" t="str">
        <f t="shared" si="210"/>
        <v>A+J=</v>
      </c>
      <c r="U561" s="29">
        <f t="shared" si="211"/>
        <v>45722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</row>
    <row r="562" spans="1:154" x14ac:dyDescent="0.15">
      <c r="A562" s="88">
        <f t="shared" si="215"/>
        <v>45693</v>
      </c>
      <c r="B562" s="89">
        <f t="shared" ca="1" si="196"/>
        <v>770.83487246000004</v>
      </c>
      <c r="C562" s="14">
        <f t="shared" si="197"/>
        <v>769.08193171000005</v>
      </c>
      <c r="D562" s="62">
        <f t="shared" si="213"/>
        <v>45688</v>
      </c>
      <c r="E562" s="60">
        <f ca="1">IF(D562&lt;$B$1,VLOOKUP(D562,[1]DI!$A$4:$B$15000,2,FALSE),0)</f>
        <v>0.13150000000000001</v>
      </c>
      <c r="F562" s="14">
        <f t="shared" ca="1" si="198"/>
        <v>1.0004903700000001</v>
      </c>
      <c r="G562" s="91">
        <f t="shared" ca="1" si="199"/>
        <v>1.2828815130997899</v>
      </c>
      <c r="H562" s="91">
        <f t="shared" ca="1" si="200"/>
        <v>1.28050355221707</v>
      </c>
      <c r="I562" s="14">
        <f t="shared" ca="1" si="201"/>
        <v>1.0018570499999999</v>
      </c>
      <c r="J562" s="13">
        <f t="shared" si="214"/>
        <v>2.69E-2</v>
      </c>
      <c r="K562" s="29">
        <f t="shared" si="202"/>
        <v>45687</v>
      </c>
      <c r="L562" s="2">
        <f t="shared" si="203"/>
        <v>4</v>
      </c>
      <c r="M562" s="17">
        <f t="shared" si="204"/>
        <v>4</v>
      </c>
      <c r="N562" s="12">
        <f t="shared" si="205"/>
        <v>1.0004214309999999</v>
      </c>
      <c r="O562" s="12">
        <f t="shared" ca="1" si="206"/>
        <v>1.002279264</v>
      </c>
      <c r="P562" s="17">
        <f t="shared" si="207"/>
        <v>0</v>
      </c>
      <c r="Q562" s="14">
        <f t="shared" ca="1" si="208"/>
        <v>1.75294075</v>
      </c>
      <c r="R562" s="20">
        <f t="shared" si="212"/>
        <v>0</v>
      </c>
      <c r="S562" s="14">
        <f t="shared" si="209"/>
        <v>0</v>
      </c>
      <c r="T562" s="4" t="str">
        <f t="shared" si="210"/>
        <v>A+J=</v>
      </c>
      <c r="U562" s="29">
        <f t="shared" si="211"/>
        <v>45722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</row>
    <row r="563" spans="1:154" x14ac:dyDescent="0.15">
      <c r="A563" s="88">
        <f t="shared" si="215"/>
        <v>45694</v>
      </c>
      <c r="B563" s="89">
        <f t="shared" ca="1" si="196"/>
        <v>771.29410590000009</v>
      </c>
      <c r="C563" s="14">
        <f t="shared" si="197"/>
        <v>769.08193171000005</v>
      </c>
      <c r="D563" s="62">
        <f t="shared" si="213"/>
        <v>45691</v>
      </c>
      <c r="E563" s="60">
        <f ca="1">IF(D563&lt;$B$1,VLOOKUP(D563,[1]DI!$A$4:$B$15000,2,FALSE),0)</f>
        <v>0.13150000000000001</v>
      </c>
      <c r="F563" s="14">
        <f t="shared" ca="1" si="198"/>
        <v>1.0004903700000001</v>
      </c>
      <c r="G563" s="91">
        <f t="shared" ca="1" si="199"/>
        <v>1.2835105997073699</v>
      </c>
      <c r="H563" s="91">
        <f t="shared" ca="1" si="200"/>
        <v>1.28050355221707</v>
      </c>
      <c r="I563" s="14">
        <f t="shared" ca="1" si="201"/>
        <v>1.00234833</v>
      </c>
      <c r="J563" s="13">
        <f t="shared" si="214"/>
        <v>2.69E-2</v>
      </c>
      <c r="K563" s="29">
        <f t="shared" si="202"/>
        <v>45687</v>
      </c>
      <c r="L563" s="2">
        <f t="shared" si="203"/>
        <v>5</v>
      </c>
      <c r="M563" s="17">
        <f t="shared" si="204"/>
        <v>5</v>
      </c>
      <c r="N563" s="12">
        <f t="shared" si="205"/>
        <v>1.000526816</v>
      </c>
      <c r="O563" s="12">
        <f t="shared" ca="1" si="206"/>
        <v>1.002876383</v>
      </c>
      <c r="P563" s="17">
        <f t="shared" si="207"/>
        <v>0</v>
      </c>
      <c r="Q563" s="14">
        <f t="shared" ca="1" si="208"/>
        <v>2.2121741899999998</v>
      </c>
      <c r="R563" s="20">
        <f t="shared" si="212"/>
        <v>0</v>
      </c>
      <c r="S563" s="14">
        <f t="shared" si="209"/>
        <v>0</v>
      </c>
      <c r="T563" s="4" t="str">
        <f t="shared" si="210"/>
        <v>A+J=</v>
      </c>
      <c r="U563" s="29">
        <f t="shared" si="211"/>
        <v>45722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</row>
    <row r="564" spans="1:154" x14ac:dyDescent="0.15">
      <c r="A564" s="88">
        <f t="shared" si="215"/>
        <v>45695</v>
      </c>
      <c r="B564" s="89">
        <f t="shared" ca="1" si="196"/>
        <v>771.75361313000008</v>
      </c>
      <c r="C564" s="14">
        <f t="shared" si="197"/>
        <v>769.08193171000005</v>
      </c>
      <c r="D564" s="62">
        <f t="shared" si="213"/>
        <v>45692</v>
      </c>
      <c r="E564" s="60">
        <f ca="1">IF(D564&lt;$B$1,VLOOKUP(D564,[1]DI!$A$4:$B$15000,2,FALSE),0)</f>
        <v>0.13150000000000001</v>
      </c>
      <c r="F564" s="14">
        <f t="shared" ca="1" si="198"/>
        <v>1.0004903700000001</v>
      </c>
      <c r="G564" s="91">
        <f t="shared" ca="1" si="199"/>
        <v>1.28413999480015</v>
      </c>
      <c r="H564" s="91">
        <f t="shared" ca="1" si="200"/>
        <v>1.28050355221707</v>
      </c>
      <c r="I564" s="14">
        <f t="shared" ca="1" si="201"/>
        <v>1.00283985</v>
      </c>
      <c r="J564" s="13">
        <f t="shared" si="214"/>
        <v>2.69E-2</v>
      </c>
      <c r="K564" s="29">
        <f t="shared" si="202"/>
        <v>45687</v>
      </c>
      <c r="L564" s="2">
        <f t="shared" si="203"/>
        <v>6</v>
      </c>
      <c r="M564" s="17">
        <f t="shared" si="204"/>
        <v>6</v>
      </c>
      <c r="N564" s="12">
        <f t="shared" si="205"/>
        <v>1.000632213</v>
      </c>
      <c r="O564" s="12">
        <f t="shared" ca="1" si="206"/>
        <v>1.003473858</v>
      </c>
      <c r="P564" s="17">
        <f t="shared" si="207"/>
        <v>0</v>
      </c>
      <c r="Q564" s="14">
        <f t="shared" ca="1" si="208"/>
        <v>2.6716814200000001</v>
      </c>
      <c r="R564" s="20">
        <f t="shared" si="212"/>
        <v>0</v>
      </c>
      <c r="S564" s="14">
        <f t="shared" si="209"/>
        <v>0</v>
      </c>
      <c r="T564" s="4" t="str">
        <f t="shared" si="210"/>
        <v>A+J=</v>
      </c>
      <c r="U564" s="29">
        <f t="shared" si="211"/>
        <v>45722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</row>
    <row r="565" spans="1:154" x14ac:dyDescent="0.15">
      <c r="A565" s="88">
        <f t="shared" si="215"/>
        <v>45698</v>
      </c>
      <c r="B565" s="89">
        <f t="shared" ca="1" si="196"/>
        <v>772.21340107000003</v>
      </c>
      <c r="C565" s="14">
        <f t="shared" si="197"/>
        <v>769.08193171000005</v>
      </c>
      <c r="D565" s="62">
        <f t="shared" si="213"/>
        <v>45693</v>
      </c>
      <c r="E565" s="60">
        <f ca="1">IF(D565&lt;$B$1,VLOOKUP(D565,[1]DI!$A$4:$B$15000,2,FALSE),0)</f>
        <v>0.13150000000000001</v>
      </c>
      <c r="F565" s="14">
        <f t="shared" ca="1" si="198"/>
        <v>1.0004903700000001</v>
      </c>
      <c r="G565" s="91">
        <f t="shared" ca="1" si="199"/>
        <v>1.2847696985293999</v>
      </c>
      <c r="H565" s="91">
        <f t="shared" ca="1" si="200"/>
        <v>1.28050355221707</v>
      </c>
      <c r="I565" s="14">
        <f t="shared" ca="1" si="201"/>
        <v>1.00333162</v>
      </c>
      <c r="J565" s="13">
        <f t="shared" si="214"/>
        <v>2.69E-2</v>
      </c>
      <c r="K565" s="29">
        <f t="shared" si="202"/>
        <v>45687</v>
      </c>
      <c r="L565" s="2">
        <f t="shared" si="203"/>
        <v>7</v>
      </c>
      <c r="M565" s="17">
        <f t="shared" si="204"/>
        <v>7</v>
      </c>
      <c r="N565" s="12">
        <f t="shared" si="205"/>
        <v>1.0007376210000001</v>
      </c>
      <c r="O565" s="12">
        <f t="shared" ca="1" si="206"/>
        <v>1.004071698</v>
      </c>
      <c r="P565" s="17">
        <f t="shared" si="207"/>
        <v>0</v>
      </c>
      <c r="Q565" s="14">
        <f t="shared" ca="1" si="208"/>
        <v>3.1314693600000001</v>
      </c>
      <c r="R565" s="20">
        <f t="shared" si="212"/>
        <v>0</v>
      </c>
      <c r="S565" s="14">
        <f t="shared" si="209"/>
        <v>0</v>
      </c>
      <c r="T565" s="4" t="str">
        <f t="shared" si="210"/>
        <v>A+J=</v>
      </c>
      <c r="U565" s="29">
        <f t="shared" si="211"/>
        <v>45722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</row>
    <row r="566" spans="1:154" x14ac:dyDescent="0.15">
      <c r="A566" s="88">
        <f t="shared" si="215"/>
        <v>45699</v>
      </c>
      <c r="B566" s="89">
        <f t="shared" ca="1" si="196"/>
        <v>772.67345356999999</v>
      </c>
      <c r="C566" s="14">
        <f t="shared" si="197"/>
        <v>769.08193171000005</v>
      </c>
      <c r="D566" s="62">
        <f t="shared" si="213"/>
        <v>45694</v>
      </c>
      <c r="E566" s="60">
        <f ca="1">IF(D566&lt;$B$1,VLOOKUP(D566,[1]DI!$A$4:$B$15000,2,FALSE),0)</f>
        <v>0.13150000000000001</v>
      </c>
      <c r="F566" s="14">
        <f t="shared" ca="1" si="198"/>
        <v>1.0004903700000001</v>
      </c>
      <c r="G566" s="91">
        <f t="shared" ca="1" si="199"/>
        <v>1.2853997110464701</v>
      </c>
      <c r="H566" s="91">
        <f t="shared" ca="1" si="200"/>
        <v>1.28050355221707</v>
      </c>
      <c r="I566" s="14">
        <f t="shared" ca="1" si="201"/>
        <v>1.0038236199999999</v>
      </c>
      <c r="J566" s="13">
        <f t="shared" si="214"/>
        <v>2.69E-2</v>
      </c>
      <c r="K566" s="29">
        <f t="shared" si="202"/>
        <v>45687</v>
      </c>
      <c r="L566" s="2">
        <f t="shared" si="203"/>
        <v>8</v>
      </c>
      <c r="M566" s="17">
        <f t="shared" si="204"/>
        <v>8</v>
      </c>
      <c r="N566" s="12">
        <f t="shared" si="205"/>
        <v>1.000843039</v>
      </c>
      <c r="O566" s="12">
        <f t="shared" ca="1" si="206"/>
        <v>1.004669882</v>
      </c>
      <c r="P566" s="17">
        <f t="shared" si="207"/>
        <v>0</v>
      </c>
      <c r="Q566" s="14">
        <f t="shared" ca="1" si="208"/>
        <v>3.5915218599999998</v>
      </c>
      <c r="R566" s="20">
        <f t="shared" si="212"/>
        <v>0</v>
      </c>
      <c r="S566" s="14">
        <f t="shared" si="209"/>
        <v>0</v>
      </c>
      <c r="T566" s="4" t="str">
        <f t="shared" si="210"/>
        <v>A+J=</v>
      </c>
      <c r="U566" s="29">
        <f t="shared" si="211"/>
        <v>45722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</row>
    <row r="567" spans="1:154" x14ac:dyDescent="0.15">
      <c r="A567" s="88">
        <f t="shared" si="215"/>
        <v>45700</v>
      </c>
      <c r="B567" s="89">
        <f t="shared" ca="1" si="196"/>
        <v>773.13377987000001</v>
      </c>
      <c r="C567" s="14">
        <f t="shared" si="197"/>
        <v>769.08193171000005</v>
      </c>
      <c r="D567" s="62">
        <f t="shared" si="213"/>
        <v>45695</v>
      </c>
      <c r="E567" s="60">
        <f ca="1">IF(D567&lt;$B$1,VLOOKUP(D567,[1]DI!$A$4:$B$15000,2,FALSE),0)</f>
        <v>0.13150000000000001</v>
      </c>
      <c r="F567" s="14">
        <f t="shared" ca="1" si="198"/>
        <v>1.0004903700000001</v>
      </c>
      <c r="G567" s="91">
        <f t="shared" ca="1" si="199"/>
        <v>1.28603003250278</v>
      </c>
      <c r="H567" s="91">
        <f t="shared" ca="1" si="200"/>
        <v>1.28050355221707</v>
      </c>
      <c r="I567" s="14">
        <f t="shared" ca="1" si="201"/>
        <v>1.0043158599999999</v>
      </c>
      <c r="J567" s="13">
        <f t="shared" si="214"/>
        <v>2.69E-2</v>
      </c>
      <c r="K567" s="29">
        <f t="shared" si="202"/>
        <v>45687</v>
      </c>
      <c r="L567" s="2">
        <f t="shared" si="203"/>
        <v>9</v>
      </c>
      <c r="M567" s="17">
        <f t="shared" si="204"/>
        <v>9</v>
      </c>
      <c r="N567" s="12">
        <f t="shared" si="205"/>
        <v>1.0009484689999999</v>
      </c>
      <c r="O567" s="12">
        <f t="shared" ca="1" si="206"/>
        <v>1.0052684220000001</v>
      </c>
      <c r="P567" s="17">
        <f t="shared" si="207"/>
        <v>0</v>
      </c>
      <c r="Q567" s="14">
        <f t="shared" ca="1" si="208"/>
        <v>4.0518481599999996</v>
      </c>
      <c r="R567" s="20">
        <f t="shared" si="212"/>
        <v>0</v>
      </c>
      <c r="S567" s="14">
        <f t="shared" si="209"/>
        <v>0</v>
      </c>
      <c r="T567" s="4" t="str">
        <f t="shared" si="210"/>
        <v>A+J=</v>
      </c>
      <c r="U567" s="29">
        <f t="shared" si="211"/>
        <v>45722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</row>
    <row r="568" spans="1:154" x14ac:dyDescent="0.15">
      <c r="A568" s="88">
        <f t="shared" si="215"/>
        <v>45701</v>
      </c>
      <c r="B568" s="89">
        <f t="shared" ca="1" si="196"/>
        <v>773.59438766000005</v>
      </c>
      <c r="C568" s="14">
        <f t="shared" si="197"/>
        <v>769.08193171000005</v>
      </c>
      <c r="D568" s="62">
        <f t="shared" si="213"/>
        <v>45698</v>
      </c>
      <c r="E568" s="60">
        <f ca="1">IF(D568&lt;$B$1,VLOOKUP(D568,[1]DI!$A$4:$B$15000,2,FALSE),0)</f>
        <v>0.13150000000000001</v>
      </c>
      <c r="F568" s="14">
        <f t="shared" ca="1" si="198"/>
        <v>1.0004903700000001</v>
      </c>
      <c r="G568" s="91">
        <f t="shared" ca="1" si="199"/>
        <v>1.2866606630498201</v>
      </c>
      <c r="H568" s="91">
        <f t="shared" ca="1" si="200"/>
        <v>1.28050355221707</v>
      </c>
      <c r="I568" s="14">
        <f t="shared" ca="1" si="201"/>
        <v>1.00480835</v>
      </c>
      <c r="J568" s="13">
        <f t="shared" si="214"/>
        <v>2.69E-2</v>
      </c>
      <c r="K568" s="29">
        <f t="shared" si="202"/>
        <v>45687</v>
      </c>
      <c r="L568" s="2">
        <f t="shared" si="203"/>
        <v>10</v>
      </c>
      <c r="M568" s="17">
        <f t="shared" si="204"/>
        <v>10</v>
      </c>
      <c r="N568" s="12">
        <f t="shared" si="205"/>
        <v>1.00105391</v>
      </c>
      <c r="O568" s="12">
        <f t="shared" ca="1" si="206"/>
        <v>1.0058673279999999</v>
      </c>
      <c r="P568" s="17">
        <f t="shared" si="207"/>
        <v>0</v>
      </c>
      <c r="Q568" s="14">
        <f t="shared" ca="1" si="208"/>
        <v>4.5124559499999997</v>
      </c>
      <c r="R568" s="20">
        <f t="shared" si="212"/>
        <v>0</v>
      </c>
      <c r="S568" s="14">
        <f t="shared" si="209"/>
        <v>0</v>
      </c>
      <c r="T568" s="4" t="str">
        <f t="shared" si="210"/>
        <v>A+J=</v>
      </c>
      <c r="U568" s="29">
        <f t="shared" si="211"/>
        <v>45722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</row>
    <row r="569" spans="1:154" x14ac:dyDescent="0.15">
      <c r="A569" s="88">
        <f t="shared" si="215"/>
        <v>45702</v>
      </c>
      <c r="B569" s="89">
        <f t="shared" ca="1" si="196"/>
        <v>774.05526770000006</v>
      </c>
      <c r="C569" s="14">
        <f t="shared" si="197"/>
        <v>769.08193171000005</v>
      </c>
      <c r="D569" s="62">
        <f t="shared" si="213"/>
        <v>45699</v>
      </c>
      <c r="E569" s="60">
        <f ca="1">IF(D569&lt;$B$1,VLOOKUP(D569,[1]DI!$A$4:$B$15000,2,FALSE),0)</f>
        <v>0.13150000000000001</v>
      </c>
      <c r="F569" s="14">
        <f t="shared" ca="1" si="198"/>
        <v>1.0004903700000001</v>
      </c>
      <c r="G569" s="91">
        <f t="shared" ca="1" si="199"/>
        <v>1.2872916028391601</v>
      </c>
      <c r="H569" s="91">
        <f t="shared" ca="1" si="200"/>
        <v>1.28050355221707</v>
      </c>
      <c r="I569" s="14">
        <f t="shared" ca="1" si="201"/>
        <v>1.00530108</v>
      </c>
      <c r="J569" s="13">
        <f t="shared" si="214"/>
        <v>2.69E-2</v>
      </c>
      <c r="K569" s="29">
        <f t="shared" si="202"/>
        <v>45687</v>
      </c>
      <c r="L569" s="2">
        <f t="shared" si="203"/>
        <v>11</v>
      </c>
      <c r="M569" s="17">
        <f t="shared" si="204"/>
        <v>11</v>
      </c>
      <c r="N569" s="12">
        <f t="shared" si="205"/>
        <v>1.0011593620000001</v>
      </c>
      <c r="O569" s="12">
        <f t="shared" ca="1" si="206"/>
        <v>1.0064665880000001</v>
      </c>
      <c r="P569" s="17">
        <f t="shared" si="207"/>
        <v>0</v>
      </c>
      <c r="Q569" s="14">
        <f t="shared" ca="1" si="208"/>
        <v>4.9733359899999998</v>
      </c>
      <c r="R569" s="20">
        <f t="shared" si="212"/>
        <v>0</v>
      </c>
      <c r="S569" s="14">
        <f t="shared" si="209"/>
        <v>0</v>
      </c>
      <c r="T569" s="4" t="str">
        <f t="shared" si="210"/>
        <v>A+J=</v>
      </c>
      <c r="U569" s="29">
        <f t="shared" si="211"/>
        <v>45722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</row>
    <row r="570" spans="1:154" x14ac:dyDescent="0.15">
      <c r="A570" s="88">
        <f t="shared" si="215"/>
        <v>45705</v>
      </c>
      <c r="B570" s="89">
        <f t="shared" ca="1" si="196"/>
        <v>774.51642153</v>
      </c>
      <c r="C570" s="14">
        <f t="shared" si="197"/>
        <v>769.08193171000005</v>
      </c>
      <c r="D570" s="62">
        <f t="shared" si="213"/>
        <v>45700</v>
      </c>
      <c r="E570" s="60">
        <f ca="1">IF(D570&lt;$B$1,VLOOKUP(D570,[1]DI!$A$4:$B$15000,2,FALSE),0)</f>
        <v>0.13150000000000001</v>
      </c>
      <c r="F570" s="14">
        <f t="shared" ca="1" si="198"/>
        <v>1.0004903700000001</v>
      </c>
      <c r="G570" s="91">
        <f t="shared" ca="1" si="199"/>
        <v>1.2879228520224399</v>
      </c>
      <c r="H570" s="91">
        <f t="shared" ca="1" si="200"/>
        <v>1.28050355221707</v>
      </c>
      <c r="I570" s="14">
        <f t="shared" ca="1" si="201"/>
        <v>1.00579405</v>
      </c>
      <c r="J570" s="13">
        <f t="shared" si="214"/>
        <v>2.69E-2</v>
      </c>
      <c r="K570" s="29">
        <f t="shared" si="202"/>
        <v>45687</v>
      </c>
      <c r="L570" s="2">
        <f t="shared" si="203"/>
        <v>12</v>
      </c>
      <c r="M570" s="17">
        <f t="shared" si="204"/>
        <v>12</v>
      </c>
      <c r="N570" s="12">
        <f t="shared" si="205"/>
        <v>1.0012648260000001</v>
      </c>
      <c r="O570" s="12">
        <f t="shared" ca="1" si="206"/>
        <v>1.007066204</v>
      </c>
      <c r="P570" s="17">
        <f t="shared" si="207"/>
        <v>0</v>
      </c>
      <c r="Q570" s="14">
        <f t="shared" ca="1" si="208"/>
        <v>5.4344898199999996</v>
      </c>
      <c r="R570" s="20">
        <f t="shared" si="212"/>
        <v>0</v>
      </c>
      <c r="S570" s="14">
        <f t="shared" si="209"/>
        <v>0</v>
      </c>
      <c r="T570" s="4" t="str">
        <f t="shared" si="210"/>
        <v>A+J=</v>
      </c>
      <c r="U570" s="29">
        <f t="shared" si="211"/>
        <v>45722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</row>
    <row r="571" spans="1:154" x14ac:dyDescent="0.15">
      <c r="A571" s="88">
        <f t="shared" si="215"/>
        <v>45706</v>
      </c>
      <c r="B571" s="89">
        <f t="shared" ca="1" si="196"/>
        <v>774.97784838000007</v>
      </c>
      <c r="C571" s="14">
        <f t="shared" si="197"/>
        <v>769.08193171000005</v>
      </c>
      <c r="D571" s="62">
        <f t="shared" si="213"/>
        <v>45701</v>
      </c>
      <c r="E571" s="60">
        <f ca="1">IF(D571&lt;$B$1,VLOOKUP(D571,[1]DI!$A$4:$B$15000,2,FALSE),0)</f>
        <v>0.13150000000000001</v>
      </c>
      <c r="F571" s="14">
        <f t="shared" ca="1" si="198"/>
        <v>1.0004903700000001</v>
      </c>
      <c r="G571" s="91">
        <f t="shared" ca="1" si="199"/>
        <v>1.28855441075139</v>
      </c>
      <c r="H571" s="91">
        <f t="shared" ca="1" si="200"/>
        <v>1.28050355221707</v>
      </c>
      <c r="I571" s="14">
        <f t="shared" ca="1" si="201"/>
        <v>1.0062872599999999</v>
      </c>
      <c r="J571" s="13">
        <f t="shared" si="214"/>
        <v>2.69E-2</v>
      </c>
      <c r="K571" s="29">
        <f t="shared" si="202"/>
        <v>45687</v>
      </c>
      <c r="L571" s="2">
        <f t="shared" si="203"/>
        <v>13</v>
      </c>
      <c r="M571" s="17">
        <f t="shared" si="204"/>
        <v>13</v>
      </c>
      <c r="N571" s="12">
        <f t="shared" si="205"/>
        <v>1.0013703</v>
      </c>
      <c r="O571" s="12">
        <f t="shared" ca="1" si="206"/>
        <v>1.007666175</v>
      </c>
      <c r="P571" s="17">
        <f t="shared" si="207"/>
        <v>0</v>
      </c>
      <c r="Q571" s="14">
        <f t="shared" ca="1" si="208"/>
        <v>5.8959166700000001</v>
      </c>
      <c r="R571" s="20">
        <f t="shared" si="212"/>
        <v>0</v>
      </c>
      <c r="S571" s="14">
        <f t="shared" si="209"/>
        <v>0</v>
      </c>
      <c r="T571" s="4" t="str">
        <f t="shared" si="210"/>
        <v>A+J=</v>
      </c>
      <c r="U571" s="29">
        <f t="shared" si="211"/>
        <v>45722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</row>
    <row r="572" spans="1:154" x14ac:dyDescent="0.15">
      <c r="A572" s="88">
        <f t="shared" si="215"/>
        <v>45707</v>
      </c>
      <c r="B572" s="89">
        <f t="shared" ca="1" si="196"/>
        <v>775.43954903000008</v>
      </c>
      <c r="C572" s="14">
        <f t="shared" si="197"/>
        <v>769.08193171000005</v>
      </c>
      <c r="D572" s="62">
        <f t="shared" si="213"/>
        <v>45702</v>
      </c>
      <c r="E572" s="60">
        <f ca="1">IF(D572&lt;$B$1,VLOOKUP(D572,[1]DI!$A$4:$B$15000,2,FALSE),0)</f>
        <v>0.13150000000000001</v>
      </c>
      <c r="F572" s="14">
        <f t="shared" ca="1" si="198"/>
        <v>1.0004903700000001</v>
      </c>
      <c r="G572" s="91">
        <f t="shared" ca="1" si="199"/>
        <v>1.2891862791777899</v>
      </c>
      <c r="H572" s="91">
        <f t="shared" ca="1" si="200"/>
        <v>1.28050355221707</v>
      </c>
      <c r="I572" s="14">
        <f t="shared" ca="1" si="201"/>
        <v>1.0067807099999999</v>
      </c>
      <c r="J572" s="13">
        <f t="shared" si="214"/>
        <v>2.69E-2</v>
      </c>
      <c r="K572" s="29">
        <f t="shared" si="202"/>
        <v>45687</v>
      </c>
      <c r="L572" s="2">
        <f t="shared" si="203"/>
        <v>14</v>
      </c>
      <c r="M572" s="17">
        <f t="shared" si="204"/>
        <v>14</v>
      </c>
      <c r="N572" s="12">
        <f t="shared" si="205"/>
        <v>1.001475785</v>
      </c>
      <c r="O572" s="12">
        <f t="shared" ca="1" si="206"/>
        <v>1.0082665019999999</v>
      </c>
      <c r="P572" s="17">
        <f t="shared" si="207"/>
        <v>0</v>
      </c>
      <c r="Q572" s="14">
        <f t="shared" ca="1" si="208"/>
        <v>6.3576173200000001</v>
      </c>
      <c r="R572" s="20">
        <f t="shared" si="212"/>
        <v>0</v>
      </c>
      <c r="S572" s="14">
        <f t="shared" si="209"/>
        <v>0</v>
      </c>
      <c r="T572" s="4" t="str">
        <f t="shared" si="210"/>
        <v>A+J=</v>
      </c>
      <c r="U572" s="29">
        <f t="shared" si="211"/>
        <v>45722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</row>
    <row r="573" spans="1:154" x14ac:dyDescent="0.15">
      <c r="A573" s="88">
        <f t="shared" si="215"/>
        <v>45708</v>
      </c>
      <c r="B573" s="89">
        <f t="shared" ca="1" si="196"/>
        <v>775.9015311600001</v>
      </c>
      <c r="C573" s="14">
        <f t="shared" si="197"/>
        <v>769.08193171000005</v>
      </c>
      <c r="D573" s="62">
        <f t="shared" si="213"/>
        <v>45705</v>
      </c>
      <c r="E573" s="60">
        <f ca="1">IF(D573&lt;$B$1,VLOOKUP(D573,[1]DI!$A$4:$B$15000,2,FALSE),0)</f>
        <v>0.13150000000000001</v>
      </c>
      <c r="F573" s="14">
        <f t="shared" ca="1" si="198"/>
        <v>1.0004903700000001</v>
      </c>
      <c r="G573" s="91">
        <f t="shared" ca="1" si="199"/>
        <v>1.2898184574535101</v>
      </c>
      <c r="H573" s="91">
        <f t="shared" ca="1" si="200"/>
        <v>1.28050355221707</v>
      </c>
      <c r="I573" s="14">
        <f t="shared" ca="1" si="201"/>
        <v>1.00727441</v>
      </c>
      <c r="J573" s="13">
        <f t="shared" si="214"/>
        <v>2.69E-2</v>
      </c>
      <c r="K573" s="29">
        <f t="shared" si="202"/>
        <v>45687</v>
      </c>
      <c r="L573" s="2">
        <f t="shared" si="203"/>
        <v>15</v>
      </c>
      <c r="M573" s="17">
        <f t="shared" si="204"/>
        <v>15</v>
      </c>
      <c r="N573" s="12">
        <f t="shared" si="205"/>
        <v>1.0015812820000001</v>
      </c>
      <c r="O573" s="12">
        <f t="shared" ca="1" si="206"/>
        <v>1.0088671950000001</v>
      </c>
      <c r="P573" s="17">
        <f t="shared" si="207"/>
        <v>0</v>
      </c>
      <c r="Q573" s="14">
        <f t="shared" ca="1" si="208"/>
        <v>6.8195994500000001</v>
      </c>
      <c r="R573" s="20">
        <f t="shared" si="212"/>
        <v>0</v>
      </c>
      <c r="S573" s="14">
        <f t="shared" si="209"/>
        <v>0</v>
      </c>
      <c r="T573" s="4" t="str">
        <f t="shared" si="210"/>
        <v>A+J=</v>
      </c>
      <c r="U573" s="29">
        <f t="shared" si="211"/>
        <v>45722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</row>
    <row r="574" spans="1:154" x14ac:dyDescent="0.15">
      <c r="A574" s="88">
        <f t="shared" si="215"/>
        <v>45709</v>
      </c>
      <c r="B574" s="89">
        <f t="shared" ca="1" si="196"/>
        <v>776.36378709000007</v>
      </c>
      <c r="C574" s="14">
        <f t="shared" si="197"/>
        <v>769.08193171000005</v>
      </c>
      <c r="D574" s="62">
        <f t="shared" si="213"/>
        <v>45706</v>
      </c>
      <c r="E574" s="60">
        <f ca="1">IF(D574&lt;$B$1,VLOOKUP(D574,[1]DI!$A$4:$B$15000,2,FALSE),0)</f>
        <v>0.13150000000000001</v>
      </c>
      <c r="F574" s="14">
        <f t="shared" ca="1" si="198"/>
        <v>1.0004903700000001</v>
      </c>
      <c r="G574" s="91">
        <f t="shared" ca="1" si="199"/>
        <v>1.29045094573049</v>
      </c>
      <c r="H574" s="91">
        <f t="shared" ca="1" si="200"/>
        <v>1.28050355221707</v>
      </c>
      <c r="I574" s="14">
        <f t="shared" ca="1" si="201"/>
        <v>1.0077683500000001</v>
      </c>
      <c r="J574" s="13">
        <f t="shared" si="214"/>
        <v>2.69E-2</v>
      </c>
      <c r="K574" s="29">
        <f t="shared" si="202"/>
        <v>45687</v>
      </c>
      <c r="L574" s="2">
        <f t="shared" si="203"/>
        <v>16</v>
      </c>
      <c r="M574" s="17">
        <f t="shared" si="204"/>
        <v>16</v>
      </c>
      <c r="N574" s="12">
        <f t="shared" si="205"/>
        <v>1.0016867899999999</v>
      </c>
      <c r="O574" s="12">
        <f t="shared" ca="1" si="206"/>
        <v>1.009468244</v>
      </c>
      <c r="P574" s="17">
        <f t="shared" si="207"/>
        <v>0</v>
      </c>
      <c r="Q574" s="14">
        <f t="shared" ca="1" si="208"/>
        <v>7.2818553799999997</v>
      </c>
      <c r="R574" s="20">
        <f t="shared" si="212"/>
        <v>0</v>
      </c>
      <c r="S574" s="14">
        <f t="shared" si="209"/>
        <v>0</v>
      </c>
      <c r="T574" s="4" t="str">
        <f t="shared" si="210"/>
        <v>A+J=</v>
      </c>
      <c r="U574" s="29">
        <f t="shared" si="211"/>
        <v>45722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</row>
    <row r="575" spans="1:154" x14ac:dyDescent="0.15">
      <c r="A575" s="88">
        <f t="shared" si="215"/>
        <v>45712</v>
      </c>
      <c r="B575" s="89">
        <f t="shared" ca="1" si="196"/>
        <v>776.82630758000005</v>
      </c>
      <c r="C575" s="14">
        <f t="shared" si="197"/>
        <v>769.08193171000005</v>
      </c>
      <c r="D575" s="62">
        <f t="shared" si="213"/>
        <v>45707</v>
      </c>
      <c r="E575" s="60">
        <f ca="1">IF(D575&lt;$B$1,VLOOKUP(D575,[1]DI!$A$4:$B$15000,2,FALSE),0)</f>
        <v>0.13150000000000001</v>
      </c>
      <c r="F575" s="14">
        <f t="shared" ca="1" si="198"/>
        <v>1.0004903700000001</v>
      </c>
      <c r="G575" s="91">
        <f t="shared" ca="1" si="199"/>
        <v>1.2910837441607499</v>
      </c>
      <c r="H575" s="91">
        <f t="shared" ca="1" si="200"/>
        <v>1.28050355221707</v>
      </c>
      <c r="I575" s="14">
        <f t="shared" ca="1" si="201"/>
        <v>1.0082625199999999</v>
      </c>
      <c r="J575" s="13">
        <f t="shared" si="214"/>
        <v>2.69E-2</v>
      </c>
      <c r="K575" s="29">
        <f t="shared" si="202"/>
        <v>45687</v>
      </c>
      <c r="L575" s="2">
        <f t="shared" si="203"/>
        <v>17</v>
      </c>
      <c r="M575" s="17">
        <f t="shared" si="204"/>
        <v>17</v>
      </c>
      <c r="N575" s="12">
        <f t="shared" si="205"/>
        <v>1.001792308</v>
      </c>
      <c r="O575" s="12">
        <f t="shared" ca="1" si="206"/>
        <v>1.010069637</v>
      </c>
      <c r="P575" s="17">
        <f t="shared" si="207"/>
        <v>0</v>
      </c>
      <c r="Q575" s="14">
        <f t="shared" ca="1" si="208"/>
        <v>7.7443758699999998</v>
      </c>
      <c r="R575" s="20">
        <f t="shared" si="212"/>
        <v>0</v>
      </c>
      <c r="S575" s="14">
        <f t="shared" si="209"/>
        <v>0</v>
      </c>
      <c r="T575" s="4" t="str">
        <f t="shared" si="210"/>
        <v>A+J=</v>
      </c>
      <c r="U575" s="29">
        <f t="shared" si="211"/>
        <v>45722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</row>
    <row r="576" spans="1:154" x14ac:dyDescent="0.15">
      <c r="A576" s="88">
        <f t="shared" si="215"/>
        <v>45713</v>
      </c>
      <c r="B576" s="89">
        <f t="shared" ca="1" si="196"/>
        <v>777.28911801000004</v>
      </c>
      <c r="C576" s="14">
        <f t="shared" si="197"/>
        <v>769.08193171000005</v>
      </c>
      <c r="D576" s="62">
        <f t="shared" si="213"/>
        <v>45708</v>
      </c>
      <c r="E576" s="60">
        <f ca="1">IF(D576&lt;$B$1,VLOOKUP(D576,[1]DI!$A$4:$B$15000,2,FALSE),0)</f>
        <v>0.13150000000000001</v>
      </c>
      <c r="F576" s="14">
        <f t="shared" ca="1" si="198"/>
        <v>1.0004903700000001</v>
      </c>
      <c r="G576" s="91">
        <f t="shared" ca="1" si="199"/>
        <v>1.2917168528963701</v>
      </c>
      <c r="H576" s="91">
        <f t="shared" ca="1" si="200"/>
        <v>1.28050355221707</v>
      </c>
      <c r="I576" s="14">
        <f t="shared" ca="1" si="201"/>
        <v>1.00875695</v>
      </c>
      <c r="J576" s="13">
        <f t="shared" si="214"/>
        <v>2.69E-2</v>
      </c>
      <c r="K576" s="29">
        <f t="shared" si="202"/>
        <v>45687</v>
      </c>
      <c r="L576" s="2">
        <f t="shared" si="203"/>
        <v>18</v>
      </c>
      <c r="M576" s="17">
        <f t="shared" si="204"/>
        <v>18</v>
      </c>
      <c r="N576" s="12">
        <f t="shared" si="205"/>
        <v>1.0018978380000001</v>
      </c>
      <c r="O576" s="12">
        <f t="shared" ca="1" si="206"/>
        <v>1.010671407</v>
      </c>
      <c r="P576" s="17">
        <f t="shared" si="207"/>
        <v>0</v>
      </c>
      <c r="Q576" s="14">
        <f t="shared" ca="1" si="208"/>
        <v>8.2071863</v>
      </c>
      <c r="R576" s="20">
        <f t="shared" si="212"/>
        <v>0</v>
      </c>
      <c r="S576" s="14">
        <f t="shared" si="209"/>
        <v>0</v>
      </c>
      <c r="T576" s="4" t="str">
        <f t="shared" si="210"/>
        <v>A+J=</v>
      </c>
      <c r="U576" s="29">
        <f t="shared" si="211"/>
        <v>45722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</row>
    <row r="577" spans="1:154" x14ac:dyDescent="0.15">
      <c r="A577" s="88">
        <f t="shared" si="215"/>
        <v>45714</v>
      </c>
      <c r="B577" s="89">
        <f t="shared" ca="1" si="196"/>
        <v>777.75219455000001</v>
      </c>
      <c r="C577" s="14">
        <f t="shared" si="197"/>
        <v>769.08193171000005</v>
      </c>
      <c r="D577" s="62">
        <f t="shared" si="213"/>
        <v>45709</v>
      </c>
      <c r="E577" s="60">
        <f ca="1">IF(D577&lt;$B$1,VLOOKUP(D577,[1]DI!$A$4:$B$15000,2,FALSE),0)</f>
        <v>0.13150000000000001</v>
      </c>
      <c r="F577" s="14">
        <f t="shared" ca="1" si="198"/>
        <v>1.0004903700000001</v>
      </c>
      <c r="G577" s="91">
        <f t="shared" ca="1" si="199"/>
        <v>1.2923502720895299</v>
      </c>
      <c r="H577" s="91">
        <f t="shared" ca="1" si="200"/>
        <v>1.28050355221707</v>
      </c>
      <c r="I577" s="14">
        <f t="shared" ca="1" si="201"/>
        <v>1.00925161</v>
      </c>
      <c r="J577" s="13">
        <f t="shared" si="214"/>
        <v>2.69E-2</v>
      </c>
      <c r="K577" s="29">
        <f t="shared" si="202"/>
        <v>45687</v>
      </c>
      <c r="L577" s="2">
        <f t="shared" si="203"/>
        <v>19</v>
      </c>
      <c r="M577" s="17">
        <f t="shared" si="204"/>
        <v>19</v>
      </c>
      <c r="N577" s="12">
        <f t="shared" si="205"/>
        <v>1.002003379</v>
      </c>
      <c r="O577" s="12">
        <f t="shared" ca="1" si="206"/>
        <v>1.0112735230000001</v>
      </c>
      <c r="P577" s="17">
        <f t="shared" si="207"/>
        <v>0</v>
      </c>
      <c r="Q577" s="14">
        <f t="shared" ca="1" si="208"/>
        <v>8.6702628399999995</v>
      </c>
      <c r="R577" s="20">
        <f t="shared" si="212"/>
        <v>0</v>
      </c>
      <c r="S577" s="14">
        <f t="shared" si="209"/>
        <v>0</v>
      </c>
      <c r="T577" s="4" t="str">
        <f t="shared" si="210"/>
        <v>A+J=</v>
      </c>
      <c r="U577" s="29">
        <f t="shared" si="211"/>
        <v>45722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</row>
    <row r="578" spans="1:154" x14ac:dyDescent="0.15">
      <c r="A578" s="88">
        <f t="shared" si="215"/>
        <v>45715</v>
      </c>
      <c r="B578" s="89">
        <f t="shared" ca="1" si="196"/>
        <v>778.21555334000004</v>
      </c>
      <c r="C578" s="14">
        <f t="shared" si="197"/>
        <v>769.08193171000005</v>
      </c>
      <c r="D578" s="62">
        <f t="shared" si="213"/>
        <v>45712</v>
      </c>
      <c r="E578" s="60">
        <f ca="1">IF(D578&lt;$B$1,VLOOKUP(D578,[1]DI!$A$4:$B$15000,2,FALSE),0)</f>
        <v>0.13150000000000001</v>
      </c>
      <c r="F578" s="14">
        <f t="shared" ca="1" si="198"/>
        <v>1.0004903700000001</v>
      </c>
      <c r="G578" s="91">
        <f t="shared" ca="1" si="199"/>
        <v>1.2929840018924501</v>
      </c>
      <c r="H578" s="91">
        <f t="shared" ca="1" si="200"/>
        <v>1.28050355221707</v>
      </c>
      <c r="I578" s="14">
        <f t="shared" ca="1" si="201"/>
        <v>1.00974652</v>
      </c>
      <c r="J578" s="13">
        <f t="shared" si="214"/>
        <v>2.69E-2</v>
      </c>
      <c r="K578" s="29">
        <f t="shared" si="202"/>
        <v>45687</v>
      </c>
      <c r="L578" s="2">
        <f t="shared" si="203"/>
        <v>20</v>
      </c>
      <c r="M578" s="17">
        <f t="shared" si="204"/>
        <v>20</v>
      </c>
      <c r="N578" s="12">
        <f t="shared" si="205"/>
        <v>1.002108931</v>
      </c>
      <c r="O578" s="12">
        <f t="shared" ca="1" si="206"/>
        <v>1.0118760060000001</v>
      </c>
      <c r="P578" s="17">
        <f t="shared" si="207"/>
        <v>0</v>
      </c>
      <c r="Q578" s="14">
        <f t="shared" ca="1" si="208"/>
        <v>9.1336216300000004</v>
      </c>
      <c r="R578" s="20">
        <f t="shared" si="212"/>
        <v>0</v>
      </c>
      <c r="S578" s="14">
        <f t="shared" si="209"/>
        <v>0</v>
      </c>
      <c r="T578" s="4" t="str">
        <f t="shared" si="210"/>
        <v>A+J=</v>
      </c>
      <c r="U578" s="29">
        <f t="shared" si="211"/>
        <v>45722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</row>
    <row r="579" spans="1:154" x14ac:dyDescent="0.15">
      <c r="A579" s="88">
        <f t="shared" si="215"/>
        <v>45716</v>
      </c>
      <c r="B579" s="89">
        <f t="shared" ca="1" si="196"/>
        <v>778.67918592000001</v>
      </c>
      <c r="C579" s="14">
        <f t="shared" si="197"/>
        <v>769.08193171000005</v>
      </c>
      <c r="D579" s="62">
        <f t="shared" si="213"/>
        <v>45713</v>
      </c>
      <c r="E579" s="60">
        <f ca="1">IF(D579&lt;$B$1,VLOOKUP(D579,[1]DI!$A$4:$B$15000,2,FALSE),0)</f>
        <v>0.13150000000000001</v>
      </c>
      <c r="F579" s="14">
        <f t="shared" ca="1" si="198"/>
        <v>1.0004903700000001</v>
      </c>
      <c r="G579" s="91">
        <f t="shared" ca="1" si="199"/>
        <v>1.2936180424574599</v>
      </c>
      <c r="H579" s="91">
        <f t="shared" ca="1" si="200"/>
        <v>1.28050355221707</v>
      </c>
      <c r="I579" s="14">
        <f t="shared" ca="1" si="201"/>
        <v>1.0102416700000001</v>
      </c>
      <c r="J579" s="13">
        <f t="shared" si="214"/>
        <v>2.69E-2</v>
      </c>
      <c r="K579" s="29">
        <f t="shared" si="202"/>
        <v>45687</v>
      </c>
      <c r="L579" s="2">
        <f t="shared" si="203"/>
        <v>21</v>
      </c>
      <c r="M579" s="17">
        <f t="shared" si="204"/>
        <v>21</v>
      </c>
      <c r="N579" s="12">
        <f t="shared" si="205"/>
        <v>1.002214495</v>
      </c>
      <c r="O579" s="12">
        <f t="shared" ca="1" si="206"/>
        <v>1.012478845</v>
      </c>
      <c r="P579" s="17">
        <f t="shared" si="207"/>
        <v>0</v>
      </c>
      <c r="Q579" s="14">
        <f t="shared" ca="1" si="208"/>
        <v>9.5972542099999991</v>
      </c>
      <c r="R579" s="20">
        <f t="shared" si="212"/>
        <v>0</v>
      </c>
      <c r="S579" s="14">
        <f t="shared" si="209"/>
        <v>0</v>
      </c>
      <c r="T579" s="4" t="str">
        <f t="shared" si="210"/>
        <v>A+J=</v>
      </c>
      <c r="U579" s="29">
        <f t="shared" si="211"/>
        <v>45722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</row>
    <row r="580" spans="1:154" x14ac:dyDescent="0.15">
      <c r="A580" s="88">
        <f t="shared" si="215"/>
        <v>45721</v>
      </c>
      <c r="B580" s="89">
        <f t="shared" ca="1" si="196"/>
        <v>779.14309230000003</v>
      </c>
      <c r="C580" s="14">
        <f t="shared" si="197"/>
        <v>769.08193171000005</v>
      </c>
      <c r="D580" s="62">
        <f t="shared" si="213"/>
        <v>45714</v>
      </c>
      <c r="E580" s="60">
        <f ca="1">IF(D580&lt;$B$1,VLOOKUP(D580,[1]DI!$A$4:$B$15000,2,FALSE),0)</f>
        <v>0.13150000000000001</v>
      </c>
      <c r="F580" s="14">
        <f t="shared" ca="1" si="198"/>
        <v>1.0004903700000001</v>
      </c>
      <c r="G580" s="91">
        <f t="shared" ca="1" si="199"/>
        <v>1.2942523939369399</v>
      </c>
      <c r="H580" s="91">
        <f t="shared" ca="1" si="200"/>
        <v>1.28050355221707</v>
      </c>
      <c r="I580" s="14">
        <f t="shared" ca="1" si="201"/>
        <v>1.0107370600000001</v>
      </c>
      <c r="J580" s="13">
        <f t="shared" si="214"/>
        <v>2.69E-2</v>
      </c>
      <c r="K580" s="29">
        <f t="shared" si="202"/>
        <v>45687</v>
      </c>
      <c r="L580" s="2">
        <f t="shared" si="203"/>
        <v>22</v>
      </c>
      <c r="M580" s="17">
        <f t="shared" si="204"/>
        <v>22</v>
      </c>
      <c r="N580" s="12">
        <f t="shared" si="205"/>
        <v>1.002320069</v>
      </c>
      <c r="O580" s="12">
        <f t="shared" ca="1" si="206"/>
        <v>1.01308204</v>
      </c>
      <c r="P580" s="17">
        <f t="shared" si="207"/>
        <v>0</v>
      </c>
      <c r="Q580" s="14">
        <f t="shared" ca="1" si="208"/>
        <v>10.06116059</v>
      </c>
      <c r="R580" s="20">
        <f t="shared" si="212"/>
        <v>0</v>
      </c>
      <c r="S580" s="14">
        <f t="shared" si="209"/>
        <v>0</v>
      </c>
      <c r="T580" s="4" t="str">
        <f t="shared" si="210"/>
        <v>A+J=</v>
      </c>
      <c r="U580" s="29">
        <f t="shared" si="211"/>
        <v>45722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</row>
    <row r="581" spans="1:154" x14ac:dyDescent="0.15">
      <c r="A581" s="88">
        <f t="shared" si="215"/>
        <v>45722</v>
      </c>
      <c r="B581" s="89">
        <f t="shared" ca="1" si="196"/>
        <v>779.60727247</v>
      </c>
      <c r="C581" s="14">
        <f t="shared" si="197"/>
        <v>769.08193171000005</v>
      </c>
      <c r="D581" s="62">
        <f t="shared" si="213"/>
        <v>45715</v>
      </c>
      <c r="E581" s="60">
        <f ca="1">IF(D581&lt;$B$1,VLOOKUP(D581,[1]DI!$A$4:$B$15000,2,FALSE),0)</f>
        <v>0.13150000000000001</v>
      </c>
      <c r="F581" s="14">
        <f t="shared" ca="1" si="198"/>
        <v>1.0004903700000001</v>
      </c>
      <c r="G581" s="91">
        <f t="shared" ca="1" si="199"/>
        <v>1.2948870564833499</v>
      </c>
      <c r="H581" s="91">
        <f t="shared" ca="1" si="200"/>
        <v>1.28050355221707</v>
      </c>
      <c r="I581" s="14">
        <f t="shared" ca="1" si="201"/>
        <v>1.0112326899999999</v>
      </c>
      <c r="J581" s="13">
        <f t="shared" si="214"/>
        <v>2.69E-2</v>
      </c>
      <c r="K581" s="29">
        <f t="shared" si="202"/>
        <v>45687</v>
      </c>
      <c r="L581" s="2">
        <f t="shared" si="203"/>
        <v>23</v>
      </c>
      <c r="M581" s="17">
        <f t="shared" si="204"/>
        <v>23</v>
      </c>
      <c r="N581" s="12">
        <f t="shared" si="205"/>
        <v>1.0024256540000001</v>
      </c>
      <c r="O581" s="12">
        <f t="shared" ca="1" si="206"/>
        <v>1.013685591</v>
      </c>
      <c r="P581" s="17">
        <f t="shared" si="207"/>
        <v>27</v>
      </c>
      <c r="Q581" s="14">
        <f t="shared" ca="1" si="208"/>
        <v>10.525340760000001</v>
      </c>
      <c r="R581" s="20">
        <f t="shared" si="212"/>
        <v>2.4163999999999998E-2</v>
      </c>
      <c r="S581" s="14">
        <f t="shared" si="209"/>
        <v>18.584095789999999</v>
      </c>
      <c r="T581" s="4" t="str">
        <f t="shared" si="210"/>
        <v>A+J=</v>
      </c>
      <c r="U581" s="29">
        <f t="shared" si="211"/>
        <v>45722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</row>
    <row r="582" spans="1:154" x14ac:dyDescent="0.15">
      <c r="A582" s="88">
        <f t="shared" si="215"/>
        <v>45723</v>
      </c>
      <c r="B582" s="89">
        <f t="shared" ref="B582:B645" ca="1" si="216">IF(A582&lt;=TODAY(),C582+Q582,IF(AND(A582&gt;TODAY(),A582&lt;=$B$1),IF(VLOOKUP(TODAY(),$A$10:$E$5000,4,FALSE)=0,"n.d",C582+Q582),"n.d"))</f>
        <v>750.94495476000009</v>
      </c>
      <c r="C582" s="14">
        <f t="shared" ref="C582:C645" si="217">(C581-S581)</f>
        <v>750.49783592000006</v>
      </c>
      <c r="D582" s="62">
        <f t="shared" si="213"/>
        <v>45716</v>
      </c>
      <c r="E582" s="60">
        <f ca="1">IF(D582&lt;$B$1,VLOOKUP(D582,[1]DI!$A$4:$B$15000,2,FALSE),0)</f>
        <v>0.13150000000000001</v>
      </c>
      <c r="F582" s="14">
        <f t="shared" ref="F582:F645" ca="1" si="218">ROUND(1+ROUND(((1+E582)^(1/252))-1,8),16)</f>
        <v>1.0004903700000001</v>
      </c>
      <c r="G582" s="91">
        <f t="shared" ref="G582:G645" ca="1" si="219">ROUND(F581*G581,16)</f>
        <v>1.2955220302492401</v>
      </c>
      <c r="H582" s="91">
        <f t="shared" ref="H582:H645" ca="1" si="220">IF(P581&gt;0,G581,H581)</f>
        <v>1.2948870564833499</v>
      </c>
      <c r="I582" s="14">
        <f t="shared" ref="I582:I645" ca="1" si="221">ROUND(G582/H582,8)</f>
        <v>1.0004903700000001</v>
      </c>
      <c r="J582" s="13">
        <f t="shared" si="214"/>
        <v>2.69E-2</v>
      </c>
      <c r="K582" s="29">
        <f t="shared" ref="K582:K645" si="222">IF(P581&gt;0,VLOOKUP(P581,X$12:AH$150,2),K581)</f>
        <v>45722</v>
      </c>
      <c r="L582" s="2">
        <f t="shared" ref="L582:L645" si="223">IF(A582&gt;K582,IF(NETWORKDAYS(K582,A582,$X$160:$X$544)-1=0,1,NETWORKDAYS(K582,A582,$X$160:$X$544)-1),0)</f>
        <v>1</v>
      </c>
      <c r="M582" s="17">
        <f t="shared" ref="M582:M645" si="224">IF(AND(L582=1,L581=1),1,IF(L582&gt;0,IF(L582=L581,L582+1,L582),0))</f>
        <v>1</v>
      </c>
      <c r="N582" s="12">
        <f t="shared" ref="N582:N645" si="225">ROUND((J582+1)^(M582/252),9)</f>
        <v>1.000105341</v>
      </c>
      <c r="O582" s="12">
        <f t="shared" ref="O582:O645" ca="1" si="226">ROUND(I582*N582,9)</f>
        <v>1.000595763</v>
      </c>
      <c r="P582" s="17">
        <f t="shared" ref="P582:P645" si="227">IF(VLOOKUP(A582,Y$12:AF$150,8)=VLOOKUP(A581,Y$12:AF$150,8),0,VLOOKUP(A582,Y$12:AF$150,8))</f>
        <v>0</v>
      </c>
      <c r="Q582" s="14">
        <f t="shared" ref="Q582:Q645" ca="1" si="228">TRUNC(((O582-1)*C582),8)</f>
        <v>0.44711884000000002</v>
      </c>
      <c r="R582" s="20">
        <f t="shared" si="212"/>
        <v>0</v>
      </c>
      <c r="S582" s="14">
        <f t="shared" ref="S582:S645" si="229">IF(R582&gt;0,TRUNC(R582*C582,8),0)</f>
        <v>0</v>
      </c>
      <c r="T582" s="4" t="str">
        <f t="shared" ref="T582:T645" si="230">IF(P581&gt;0,VLOOKUP(P581,X$12:AH$150,10),T581)</f>
        <v>A+J=</v>
      </c>
      <c r="U582" s="29">
        <f t="shared" ref="U582:U645" si="231">IF(P581&gt;0,VLOOKUP(P581,X$12:AH$150,11),U581)</f>
        <v>45747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</row>
    <row r="583" spans="1:154" x14ac:dyDescent="0.15">
      <c r="A583" s="88">
        <f t="shared" si="215"/>
        <v>45726</v>
      </c>
      <c r="B583" s="89">
        <f t="shared" ca="1" si="216"/>
        <v>751.3923392800001</v>
      </c>
      <c r="C583" s="14">
        <f t="shared" si="217"/>
        <v>750.49783592000006</v>
      </c>
      <c r="D583" s="62">
        <f t="shared" si="213"/>
        <v>45721</v>
      </c>
      <c r="E583" s="60">
        <f ca="1">IF(D583&lt;$B$1,VLOOKUP(D583,[1]DI!$A$4:$B$15000,2,FALSE),0)</f>
        <v>0.13150000000000001</v>
      </c>
      <c r="F583" s="14">
        <f t="shared" ca="1" si="218"/>
        <v>1.0004903700000001</v>
      </c>
      <c r="G583" s="91">
        <f t="shared" ca="1" si="219"/>
        <v>1.2961573153872099</v>
      </c>
      <c r="H583" s="91">
        <f t="shared" ca="1" si="220"/>
        <v>1.2948870564833499</v>
      </c>
      <c r="I583" s="14">
        <f t="shared" ca="1" si="221"/>
        <v>1.00098098</v>
      </c>
      <c r="J583" s="13">
        <f t="shared" si="214"/>
        <v>2.69E-2</v>
      </c>
      <c r="K583" s="29">
        <f t="shared" si="222"/>
        <v>45722</v>
      </c>
      <c r="L583" s="2">
        <f t="shared" si="223"/>
        <v>2</v>
      </c>
      <c r="M583" s="17">
        <f t="shared" si="224"/>
        <v>2</v>
      </c>
      <c r="N583" s="12">
        <f t="shared" si="225"/>
        <v>1.0002106930000001</v>
      </c>
      <c r="O583" s="12">
        <f t="shared" ca="1" si="226"/>
        <v>1.0011918799999999</v>
      </c>
      <c r="P583" s="17">
        <f t="shared" si="227"/>
        <v>0</v>
      </c>
      <c r="Q583" s="14">
        <f t="shared" ca="1" si="228"/>
        <v>0.89450335999999997</v>
      </c>
      <c r="R583" s="20">
        <f t="shared" si="212"/>
        <v>0</v>
      </c>
      <c r="S583" s="14">
        <f t="shared" si="229"/>
        <v>0</v>
      </c>
      <c r="T583" s="4" t="str">
        <f t="shared" si="230"/>
        <v>A+J=</v>
      </c>
      <c r="U583" s="29">
        <f t="shared" si="231"/>
        <v>45747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</row>
    <row r="584" spans="1:154" x14ac:dyDescent="0.15">
      <c r="A584" s="88">
        <f t="shared" si="215"/>
        <v>45727</v>
      </c>
      <c r="B584" s="89">
        <f t="shared" ca="1" si="216"/>
        <v>751.83999022</v>
      </c>
      <c r="C584" s="14">
        <f t="shared" si="217"/>
        <v>750.49783592000006</v>
      </c>
      <c r="D584" s="62">
        <f t="shared" si="213"/>
        <v>45722</v>
      </c>
      <c r="E584" s="60">
        <f ca="1">IF(D584&lt;$B$1,VLOOKUP(D584,[1]DI!$A$4:$B$15000,2,FALSE),0)</f>
        <v>0.13150000000000001</v>
      </c>
      <c r="F584" s="14">
        <f t="shared" ca="1" si="218"/>
        <v>1.0004903700000001</v>
      </c>
      <c r="G584" s="91">
        <f t="shared" ca="1" si="219"/>
        <v>1.2967929120499599</v>
      </c>
      <c r="H584" s="91">
        <f t="shared" ca="1" si="220"/>
        <v>1.2948870564833499</v>
      </c>
      <c r="I584" s="14">
        <f t="shared" ca="1" si="221"/>
        <v>1.0014718300000001</v>
      </c>
      <c r="J584" s="13">
        <f t="shared" si="214"/>
        <v>2.69E-2</v>
      </c>
      <c r="K584" s="29">
        <f t="shared" si="222"/>
        <v>45722</v>
      </c>
      <c r="L584" s="2">
        <f t="shared" si="223"/>
        <v>3</v>
      </c>
      <c r="M584" s="17">
        <f t="shared" si="224"/>
        <v>3</v>
      </c>
      <c r="N584" s="12">
        <f t="shared" si="225"/>
        <v>1.000316057</v>
      </c>
      <c r="O584" s="12">
        <f t="shared" ca="1" si="226"/>
        <v>1.0017883519999999</v>
      </c>
      <c r="P584" s="17">
        <f t="shared" si="227"/>
        <v>0</v>
      </c>
      <c r="Q584" s="14">
        <f t="shared" ca="1" si="228"/>
        <v>1.3421543</v>
      </c>
      <c r="R584" s="20">
        <f t="shared" si="212"/>
        <v>0</v>
      </c>
      <c r="S584" s="14">
        <f t="shared" si="229"/>
        <v>0</v>
      </c>
      <c r="T584" s="4" t="str">
        <f t="shared" si="230"/>
        <v>A+J=</v>
      </c>
      <c r="U584" s="29">
        <f t="shared" si="231"/>
        <v>45747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</row>
    <row r="585" spans="1:154" x14ac:dyDescent="0.15">
      <c r="A585" s="88">
        <f t="shared" si="215"/>
        <v>45728</v>
      </c>
      <c r="B585" s="89">
        <f t="shared" ca="1" si="216"/>
        <v>752.28790684000001</v>
      </c>
      <c r="C585" s="14">
        <f t="shared" si="217"/>
        <v>750.49783592000006</v>
      </c>
      <c r="D585" s="62">
        <f t="shared" si="213"/>
        <v>45723</v>
      </c>
      <c r="E585" s="60">
        <f ca="1">IF(D585&lt;$B$1,VLOOKUP(D585,[1]DI!$A$4:$B$15000,2,FALSE),0)</f>
        <v>0.13150000000000001</v>
      </c>
      <c r="F585" s="14">
        <f t="shared" ca="1" si="218"/>
        <v>1.0004903700000001</v>
      </c>
      <c r="G585" s="91">
        <f t="shared" ca="1" si="219"/>
        <v>1.29742882039024</v>
      </c>
      <c r="H585" s="91">
        <f t="shared" ca="1" si="220"/>
        <v>1.2948870564833499</v>
      </c>
      <c r="I585" s="14">
        <f t="shared" ca="1" si="221"/>
        <v>1.00196292</v>
      </c>
      <c r="J585" s="13">
        <f t="shared" si="214"/>
        <v>2.69E-2</v>
      </c>
      <c r="K585" s="29">
        <f t="shared" si="222"/>
        <v>45722</v>
      </c>
      <c r="L585" s="2">
        <f t="shared" si="223"/>
        <v>4</v>
      </c>
      <c r="M585" s="17">
        <f t="shared" si="224"/>
        <v>4</v>
      </c>
      <c r="N585" s="12">
        <f t="shared" si="225"/>
        <v>1.0004214309999999</v>
      </c>
      <c r="O585" s="12">
        <f t="shared" ca="1" si="226"/>
        <v>1.0023851779999999</v>
      </c>
      <c r="P585" s="17">
        <f t="shared" si="227"/>
        <v>0</v>
      </c>
      <c r="Q585" s="14">
        <f t="shared" ca="1" si="228"/>
        <v>1.79007092</v>
      </c>
      <c r="R585" s="20">
        <f t="shared" si="212"/>
        <v>0</v>
      </c>
      <c r="S585" s="14">
        <f t="shared" si="229"/>
        <v>0</v>
      </c>
      <c r="T585" s="4" t="str">
        <f t="shared" si="230"/>
        <v>A+J=</v>
      </c>
      <c r="U585" s="29">
        <f t="shared" si="231"/>
        <v>45747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</row>
    <row r="586" spans="1:154" x14ac:dyDescent="0.15">
      <c r="A586" s="88">
        <f t="shared" si="215"/>
        <v>45729</v>
      </c>
      <c r="B586" s="89">
        <f t="shared" ca="1" si="216"/>
        <v>752.73609740000006</v>
      </c>
      <c r="C586" s="14">
        <f t="shared" si="217"/>
        <v>750.49783592000006</v>
      </c>
      <c r="D586" s="62">
        <f t="shared" si="213"/>
        <v>45726</v>
      </c>
      <c r="E586" s="60">
        <f ca="1">IF(D586&lt;$B$1,VLOOKUP(D586,[1]DI!$A$4:$B$15000,2,FALSE),0)</f>
        <v>0.13150000000000001</v>
      </c>
      <c r="F586" s="14">
        <f t="shared" ca="1" si="218"/>
        <v>1.0004903700000001</v>
      </c>
      <c r="G586" s="91">
        <f t="shared" ca="1" si="219"/>
        <v>1.29806504056089</v>
      </c>
      <c r="H586" s="91">
        <f t="shared" ca="1" si="220"/>
        <v>1.2948870564833499</v>
      </c>
      <c r="I586" s="14">
        <f t="shared" ca="1" si="221"/>
        <v>1.0024542599999999</v>
      </c>
      <c r="J586" s="13">
        <f t="shared" si="214"/>
        <v>2.69E-2</v>
      </c>
      <c r="K586" s="29">
        <f t="shared" si="222"/>
        <v>45722</v>
      </c>
      <c r="L586" s="2">
        <f t="shared" si="223"/>
        <v>5</v>
      </c>
      <c r="M586" s="17">
        <f t="shared" si="224"/>
        <v>5</v>
      </c>
      <c r="N586" s="12">
        <f t="shared" si="225"/>
        <v>1.000526816</v>
      </c>
      <c r="O586" s="12">
        <f t="shared" ca="1" si="226"/>
        <v>1.0029823689999999</v>
      </c>
      <c r="P586" s="17">
        <f t="shared" si="227"/>
        <v>0</v>
      </c>
      <c r="Q586" s="14">
        <f t="shared" ca="1" si="228"/>
        <v>2.2382614799999998</v>
      </c>
      <c r="R586" s="20">
        <f t="shared" si="212"/>
        <v>0</v>
      </c>
      <c r="S586" s="14">
        <f t="shared" si="229"/>
        <v>0</v>
      </c>
      <c r="T586" s="4" t="str">
        <f t="shared" si="230"/>
        <v>A+J=</v>
      </c>
      <c r="U586" s="29">
        <f t="shared" si="231"/>
        <v>45747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</row>
    <row r="587" spans="1:154" x14ac:dyDescent="0.15">
      <c r="A587" s="88">
        <f t="shared" si="215"/>
        <v>45730</v>
      </c>
      <c r="B587" s="89">
        <f t="shared" ca="1" si="216"/>
        <v>753.18454687000008</v>
      </c>
      <c r="C587" s="14">
        <f t="shared" si="217"/>
        <v>750.49783592000006</v>
      </c>
      <c r="D587" s="62">
        <f t="shared" si="213"/>
        <v>45727</v>
      </c>
      <c r="E587" s="60">
        <f ca="1">IF(D587&lt;$B$1,VLOOKUP(D587,[1]DI!$A$4:$B$15000,2,FALSE),0)</f>
        <v>0.13150000000000001</v>
      </c>
      <c r="F587" s="14">
        <f t="shared" ca="1" si="218"/>
        <v>1.0004903700000001</v>
      </c>
      <c r="G587" s="91">
        <f t="shared" ca="1" si="219"/>
        <v>1.2987015727148301</v>
      </c>
      <c r="H587" s="91">
        <f t="shared" ca="1" si="220"/>
        <v>1.2948870564833499</v>
      </c>
      <c r="I587" s="14">
        <f t="shared" ca="1" si="221"/>
        <v>1.00294583</v>
      </c>
      <c r="J587" s="13">
        <f t="shared" si="214"/>
        <v>2.69E-2</v>
      </c>
      <c r="K587" s="29">
        <f t="shared" si="222"/>
        <v>45722</v>
      </c>
      <c r="L587" s="2">
        <f t="shared" si="223"/>
        <v>6</v>
      </c>
      <c r="M587" s="17">
        <f t="shared" si="224"/>
        <v>6</v>
      </c>
      <c r="N587" s="12">
        <f t="shared" si="225"/>
        <v>1.000632213</v>
      </c>
      <c r="O587" s="12">
        <f t="shared" ca="1" si="226"/>
        <v>1.003579905</v>
      </c>
      <c r="P587" s="17">
        <f t="shared" si="227"/>
        <v>0</v>
      </c>
      <c r="Q587" s="14">
        <f t="shared" ca="1" si="228"/>
        <v>2.6867109500000002</v>
      </c>
      <c r="R587" s="20">
        <f t="shared" si="212"/>
        <v>0</v>
      </c>
      <c r="S587" s="14">
        <f t="shared" si="229"/>
        <v>0</v>
      </c>
      <c r="T587" s="4" t="str">
        <f t="shared" si="230"/>
        <v>A+J=</v>
      </c>
      <c r="U587" s="29">
        <f t="shared" si="231"/>
        <v>45747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</row>
    <row r="588" spans="1:154" x14ac:dyDescent="0.15">
      <c r="A588" s="88">
        <f t="shared" si="215"/>
        <v>45733</v>
      </c>
      <c r="B588" s="89">
        <f t="shared" ca="1" si="216"/>
        <v>753.63326352000001</v>
      </c>
      <c r="C588" s="14">
        <f t="shared" si="217"/>
        <v>750.49783592000006</v>
      </c>
      <c r="D588" s="62">
        <f t="shared" si="213"/>
        <v>45728</v>
      </c>
      <c r="E588" s="60">
        <f ca="1">IF(D588&lt;$B$1,VLOOKUP(D588,[1]DI!$A$4:$B$15000,2,FALSE),0)</f>
        <v>0.13150000000000001</v>
      </c>
      <c r="F588" s="14">
        <f t="shared" ca="1" si="218"/>
        <v>1.0004903700000001</v>
      </c>
      <c r="G588" s="91">
        <f t="shared" ca="1" si="219"/>
        <v>1.2993384170050399</v>
      </c>
      <c r="H588" s="91">
        <f t="shared" ca="1" si="220"/>
        <v>1.2948870564833499</v>
      </c>
      <c r="I588" s="14">
        <f t="shared" ca="1" si="221"/>
        <v>1.00343764</v>
      </c>
      <c r="J588" s="13">
        <f t="shared" si="214"/>
        <v>2.69E-2</v>
      </c>
      <c r="K588" s="29">
        <f t="shared" si="222"/>
        <v>45722</v>
      </c>
      <c r="L588" s="2">
        <f t="shared" si="223"/>
        <v>7</v>
      </c>
      <c r="M588" s="17">
        <f t="shared" si="224"/>
        <v>7</v>
      </c>
      <c r="N588" s="12">
        <f t="shared" si="225"/>
        <v>1.0007376210000001</v>
      </c>
      <c r="O588" s="12">
        <f t="shared" ca="1" si="226"/>
        <v>1.0041777970000001</v>
      </c>
      <c r="P588" s="17">
        <f t="shared" si="227"/>
        <v>0</v>
      </c>
      <c r="Q588" s="14">
        <f t="shared" ca="1" si="228"/>
        <v>3.1354275999999999</v>
      </c>
      <c r="R588" s="20">
        <f t="shared" ref="R588:R651" si="232">IF($P588&gt;0,VLOOKUP($P588,$X$12:$AD$150,7),0)</f>
        <v>0</v>
      </c>
      <c r="S588" s="14">
        <f t="shared" si="229"/>
        <v>0</v>
      </c>
      <c r="T588" s="4" t="str">
        <f t="shared" si="230"/>
        <v>A+J=</v>
      </c>
      <c r="U588" s="29">
        <f t="shared" si="231"/>
        <v>45747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</row>
    <row r="589" spans="1:154" x14ac:dyDescent="0.15">
      <c r="A589" s="88">
        <f t="shared" si="215"/>
        <v>45734</v>
      </c>
      <c r="B589" s="89">
        <f t="shared" ca="1" si="216"/>
        <v>754.08225261000007</v>
      </c>
      <c r="C589" s="14">
        <f t="shared" si="217"/>
        <v>750.49783592000006</v>
      </c>
      <c r="D589" s="62">
        <f t="shared" ref="D589:D652" si="233">WORKDAY($A589,-3,$X$160:$X$544)</f>
        <v>45729</v>
      </c>
      <c r="E589" s="60">
        <f ca="1">IF(D589&lt;$B$1,VLOOKUP(D589,[1]DI!$A$4:$B$15000,2,FALSE),0)</f>
        <v>0.13150000000000001</v>
      </c>
      <c r="F589" s="14">
        <f t="shared" ca="1" si="218"/>
        <v>1.0004903700000001</v>
      </c>
      <c r="G589" s="91">
        <f t="shared" ca="1" si="219"/>
        <v>1.2999755735845899</v>
      </c>
      <c r="H589" s="91">
        <f t="shared" ca="1" si="220"/>
        <v>1.2948870564833499</v>
      </c>
      <c r="I589" s="14">
        <f t="shared" ca="1" si="221"/>
        <v>1.0039297</v>
      </c>
      <c r="J589" s="13">
        <f t="shared" ref="J589:J652" si="234">J588</f>
        <v>2.69E-2</v>
      </c>
      <c r="K589" s="29">
        <f t="shared" si="222"/>
        <v>45722</v>
      </c>
      <c r="L589" s="2">
        <f t="shared" si="223"/>
        <v>8</v>
      </c>
      <c r="M589" s="17">
        <f t="shared" si="224"/>
        <v>8</v>
      </c>
      <c r="N589" s="12">
        <f t="shared" si="225"/>
        <v>1.000843039</v>
      </c>
      <c r="O589" s="12">
        <f t="shared" ca="1" si="226"/>
        <v>1.004776052</v>
      </c>
      <c r="P589" s="17">
        <f t="shared" si="227"/>
        <v>0</v>
      </c>
      <c r="Q589" s="14">
        <f t="shared" ca="1" si="228"/>
        <v>3.5844166899999998</v>
      </c>
      <c r="R589" s="20">
        <f t="shared" si="232"/>
        <v>0</v>
      </c>
      <c r="S589" s="14">
        <f t="shared" si="229"/>
        <v>0</v>
      </c>
      <c r="T589" s="4" t="str">
        <f t="shared" si="230"/>
        <v>A+J=</v>
      </c>
      <c r="U589" s="29">
        <f t="shared" si="231"/>
        <v>45747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</row>
    <row r="590" spans="1:154" x14ac:dyDescent="0.15">
      <c r="A590" s="88">
        <f t="shared" ref="A590:A653" si="235">WORKDAY($A589,1,$X$166:$X$544)</f>
        <v>45735</v>
      </c>
      <c r="B590" s="89">
        <f t="shared" ca="1" si="216"/>
        <v>754.53150887000004</v>
      </c>
      <c r="C590" s="14">
        <f t="shared" si="217"/>
        <v>750.49783592000006</v>
      </c>
      <c r="D590" s="62">
        <f t="shared" si="233"/>
        <v>45730</v>
      </c>
      <c r="E590" s="60">
        <f ca="1">IF(D590&lt;$B$1,VLOOKUP(D590,[1]DI!$A$4:$B$15000,2,FALSE),0)</f>
        <v>0.13150000000000001</v>
      </c>
      <c r="F590" s="14">
        <f t="shared" ca="1" si="218"/>
        <v>1.0004903700000001</v>
      </c>
      <c r="G590" s="91">
        <f t="shared" ca="1" si="219"/>
        <v>1.30061304260661</v>
      </c>
      <c r="H590" s="91">
        <f t="shared" ca="1" si="220"/>
        <v>1.2948870564833499</v>
      </c>
      <c r="I590" s="14">
        <f t="shared" ca="1" si="221"/>
        <v>1.0044219999999999</v>
      </c>
      <c r="J590" s="13">
        <f t="shared" si="234"/>
        <v>2.69E-2</v>
      </c>
      <c r="K590" s="29">
        <f t="shared" si="222"/>
        <v>45722</v>
      </c>
      <c r="L590" s="2">
        <f t="shared" si="223"/>
        <v>9</v>
      </c>
      <c r="M590" s="17">
        <f t="shared" si="224"/>
        <v>9</v>
      </c>
      <c r="N590" s="12">
        <f t="shared" si="225"/>
        <v>1.0009484689999999</v>
      </c>
      <c r="O590" s="12">
        <f t="shared" ca="1" si="226"/>
        <v>1.005374663</v>
      </c>
      <c r="P590" s="17">
        <f t="shared" si="227"/>
        <v>0</v>
      </c>
      <c r="Q590" s="14">
        <f t="shared" ca="1" si="228"/>
        <v>4.0336729499999997</v>
      </c>
      <c r="R590" s="20">
        <f t="shared" si="232"/>
        <v>0</v>
      </c>
      <c r="S590" s="14">
        <f t="shared" si="229"/>
        <v>0</v>
      </c>
      <c r="T590" s="4" t="str">
        <f t="shared" si="230"/>
        <v>A+J=</v>
      </c>
      <c r="U590" s="29">
        <f t="shared" si="231"/>
        <v>45747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</row>
    <row r="591" spans="1:154" x14ac:dyDescent="0.15">
      <c r="A591" s="88">
        <f t="shared" si="235"/>
        <v>45736</v>
      </c>
      <c r="B591" s="89">
        <f t="shared" ca="1" si="216"/>
        <v>754.98102405000009</v>
      </c>
      <c r="C591" s="14">
        <f t="shared" si="217"/>
        <v>750.49783592000006</v>
      </c>
      <c r="D591" s="62">
        <f t="shared" si="233"/>
        <v>45733</v>
      </c>
      <c r="E591" s="60">
        <f ca="1">IF(D591&lt;$B$1,VLOOKUP(D591,[1]DI!$A$4:$B$15000,2,FALSE),0)</f>
        <v>0.13150000000000001</v>
      </c>
      <c r="F591" s="14">
        <f t="shared" ca="1" si="218"/>
        <v>1.0004903700000001</v>
      </c>
      <c r="G591" s="91">
        <f t="shared" ca="1" si="219"/>
        <v>1.3012508242243099</v>
      </c>
      <c r="H591" s="91">
        <f t="shared" ca="1" si="220"/>
        <v>1.2948870564833499</v>
      </c>
      <c r="I591" s="14">
        <f t="shared" ca="1" si="221"/>
        <v>1.00491453</v>
      </c>
      <c r="J591" s="13">
        <f t="shared" si="234"/>
        <v>2.69E-2</v>
      </c>
      <c r="K591" s="29">
        <f t="shared" si="222"/>
        <v>45722</v>
      </c>
      <c r="L591" s="2">
        <f t="shared" si="223"/>
        <v>10</v>
      </c>
      <c r="M591" s="17">
        <f t="shared" si="224"/>
        <v>10</v>
      </c>
      <c r="N591" s="12">
        <f t="shared" si="225"/>
        <v>1.00105391</v>
      </c>
      <c r="O591" s="12">
        <f t="shared" ca="1" si="226"/>
        <v>1.0059736189999999</v>
      </c>
      <c r="P591" s="17">
        <f t="shared" si="227"/>
        <v>0</v>
      </c>
      <c r="Q591" s="14">
        <f t="shared" ca="1" si="228"/>
        <v>4.4831881300000003</v>
      </c>
      <c r="R591" s="20">
        <f t="shared" si="232"/>
        <v>0</v>
      </c>
      <c r="S591" s="14">
        <f t="shared" si="229"/>
        <v>0</v>
      </c>
      <c r="T591" s="4" t="str">
        <f t="shared" si="230"/>
        <v>A+J=</v>
      </c>
      <c r="U591" s="29">
        <f t="shared" si="231"/>
        <v>45747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</row>
    <row r="592" spans="1:154" x14ac:dyDescent="0.15">
      <c r="A592" s="88">
        <f t="shared" si="235"/>
        <v>45737</v>
      </c>
      <c r="B592" s="89">
        <f t="shared" ca="1" si="216"/>
        <v>755.4308139100001</v>
      </c>
      <c r="C592" s="14">
        <f t="shared" si="217"/>
        <v>750.49783592000006</v>
      </c>
      <c r="D592" s="62">
        <f t="shared" si="233"/>
        <v>45734</v>
      </c>
      <c r="E592" s="60">
        <f ca="1">IF(D592&lt;$B$1,VLOOKUP(D592,[1]DI!$A$4:$B$15000,2,FALSE),0)</f>
        <v>0.13150000000000001</v>
      </c>
      <c r="F592" s="14">
        <f t="shared" ca="1" si="218"/>
        <v>1.0004903700000001</v>
      </c>
      <c r="G592" s="91">
        <f t="shared" ca="1" si="219"/>
        <v>1.3018889185909801</v>
      </c>
      <c r="H592" s="91">
        <f t="shared" ca="1" si="220"/>
        <v>1.2948870564833499</v>
      </c>
      <c r="I592" s="14">
        <f t="shared" ca="1" si="221"/>
        <v>1.0054073100000001</v>
      </c>
      <c r="J592" s="13">
        <f t="shared" si="234"/>
        <v>2.69E-2</v>
      </c>
      <c r="K592" s="29">
        <f t="shared" si="222"/>
        <v>45722</v>
      </c>
      <c r="L592" s="2">
        <f t="shared" si="223"/>
        <v>11</v>
      </c>
      <c r="M592" s="17">
        <f t="shared" si="224"/>
        <v>11</v>
      </c>
      <c r="N592" s="12">
        <f t="shared" si="225"/>
        <v>1.0011593620000001</v>
      </c>
      <c r="O592" s="12">
        <f t="shared" ca="1" si="226"/>
        <v>1.0065729409999999</v>
      </c>
      <c r="P592" s="17">
        <f t="shared" si="227"/>
        <v>0</v>
      </c>
      <c r="Q592" s="14">
        <f t="shared" ca="1" si="228"/>
        <v>4.9329779900000004</v>
      </c>
      <c r="R592" s="20">
        <f t="shared" si="232"/>
        <v>0</v>
      </c>
      <c r="S592" s="14">
        <f t="shared" si="229"/>
        <v>0</v>
      </c>
      <c r="T592" s="4" t="str">
        <f t="shared" si="230"/>
        <v>A+J=</v>
      </c>
      <c r="U592" s="29">
        <f t="shared" si="231"/>
        <v>45747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</row>
    <row r="593" spans="1:154" x14ac:dyDescent="0.15">
      <c r="A593" s="88">
        <f t="shared" si="235"/>
        <v>45740</v>
      </c>
      <c r="B593" s="89">
        <f t="shared" ca="1" si="216"/>
        <v>755.88087846000008</v>
      </c>
      <c r="C593" s="14">
        <f t="shared" si="217"/>
        <v>750.49783592000006</v>
      </c>
      <c r="D593" s="62">
        <f t="shared" si="233"/>
        <v>45735</v>
      </c>
      <c r="E593" s="60">
        <f ca="1">IF(D593&lt;$B$1,VLOOKUP(D593,[1]DI!$A$4:$B$15000,2,FALSE),0)</f>
        <v>0.13150000000000001</v>
      </c>
      <c r="F593" s="14">
        <f t="shared" ca="1" si="218"/>
        <v>1.0004903700000001</v>
      </c>
      <c r="G593" s="91">
        <f t="shared" ca="1" si="219"/>
        <v>1.3025273258599901</v>
      </c>
      <c r="H593" s="91">
        <f t="shared" ca="1" si="220"/>
        <v>1.2948870564833499</v>
      </c>
      <c r="I593" s="14">
        <f t="shared" ca="1" si="221"/>
        <v>1.0059003399999999</v>
      </c>
      <c r="J593" s="13">
        <f t="shared" si="234"/>
        <v>2.69E-2</v>
      </c>
      <c r="K593" s="29">
        <f t="shared" si="222"/>
        <v>45722</v>
      </c>
      <c r="L593" s="2">
        <f t="shared" si="223"/>
        <v>12</v>
      </c>
      <c r="M593" s="17">
        <f t="shared" si="224"/>
        <v>12</v>
      </c>
      <c r="N593" s="12">
        <f t="shared" si="225"/>
        <v>1.0012648260000001</v>
      </c>
      <c r="O593" s="12">
        <f t="shared" ca="1" si="226"/>
        <v>1.007172629</v>
      </c>
      <c r="P593" s="17">
        <f t="shared" si="227"/>
        <v>0</v>
      </c>
      <c r="Q593" s="14">
        <f t="shared" ca="1" si="228"/>
        <v>5.3830425399999999</v>
      </c>
      <c r="R593" s="20">
        <f t="shared" si="232"/>
        <v>0</v>
      </c>
      <c r="S593" s="14">
        <f t="shared" si="229"/>
        <v>0</v>
      </c>
      <c r="T593" s="4" t="str">
        <f t="shared" si="230"/>
        <v>A+J=</v>
      </c>
      <c r="U593" s="29">
        <f t="shared" si="231"/>
        <v>45747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</row>
    <row r="594" spans="1:154" x14ac:dyDescent="0.15">
      <c r="A594" s="88">
        <f t="shared" si="235"/>
        <v>45741</v>
      </c>
      <c r="B594" s="89">
        <f t="shared" ca="1" si="216"/>
        <v>756.3312011700001</v>
      </c>
      <c r="C594" s="14">
        <f t="shared" si="217"/>
        <v>750.49783592000006</v>
      </c>
      <c r="D594" s="62">
        <f t="shared" si="233"/>
        <v>45736</v>
      </c>
      <c r="E594" s="60">
        <f ca="1">IF(D594&lt;$B$1,VLOOKUP(D594,[1]DI!$A$4:$B$15000,2,FALSE),0)</f>
        <v>0.14149999999999999</v>
      </c>
      <c r="F594" s="14">
        <f t="shared" ca="1" si="218"/>
        <v>1.00052531</v>
      </c>
      <c r="G594" s="91">
        <f t="shared" ca="1" si="219"/>
        <v>1.3031660461847701</v>
      </c>
      <c r="H594" s="91">
        <f t="shared" ca="1" si="220"/>
        <v>1.2948870564833499</v>
      </c>
      <c r="I594" s="14">
        <f t="shared" ca="1" si="221"/>
        <v>1.0063936</v>
      </c>
      <c r="J594" s="13">
        <f t="shared" si="234"/>
        <v>2.69E-2</v>
      </c>
      <c r="K594" s="29">
        <f t="shared" si="222"/>
        <v>45722</v>
      </c>
      <c r="L594" s="2">
        <f t="shared" si="223"/>
        <v>13</v>
      </c>
      <c r="M594" s="17">
        <f t="shared" si="224"/>
        <v>13</v>
      </c>
      <c r="N594" s="12">
        <f t="shared" si="225"/>
        <v>1.0013703</v>
      </c>
      <c r="O594" s="12">
        <f t="shared" ca="1" si="226"/>
        <v>1.007772661</v>
      </c>
      <c r="P594" s="17">
        <f t="shared" si="227"/>
        <v>0</v>
      </c>
      <c r="Q594" s="14">
        <f t="shared" ca="1" si="228"/>
        <v>5.8333652499999999</v>
      </c>
      <c r="R594" s="20">
        <f t="shared" si="232"/>
        <v>0</v>
      </c>
      <c r="S594" s="14">
        <f t="shared" si="229"/>
        <v>0</v>
      </c>
      <c r="T594" s="4" t="str">
        <f t="shared" si="230"/>
        <v>A+J=</v>
      </c>
      <c r="U594" s="29">
        <f t="shared" si="231"/>
        <v>45747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</row>
    <row r="595" spans="1:154" x14ac:dyDescent="0.15">
      <c r="A595" s="88">
        <f t="shared" si="235"/>
        <v>45742</v>
      </c>
      <c r="B595" s="89">
        <f t="shared" ca="1" si="216"/>
        <v>756.80822510000007</v>
      </c>
      <c r="C595" s="14">
        <f t="shared" si="217"/>
        <v>750.49783592000006</v>
      </c>
      <c r="D595" s="62">
        <f t="shared" si="233"/>
        <v>45737</v>
      </c>
      <c r="E595" s="60">
        <f ca="1">IF(D595&lt;$B$1,VLOOKUP(D595,[1]DI!$A$4:$B$15000,2,FALSE),0)</f>
        <v>0.14149999999999999</v>
      </c>
      <c r="F595" s="14">
        <f t="shared" ca="1" si="218"/>
        <v>1.00052531</v>
      </c>
      <c r="G595" s="91">
        <f t="shared" ca="1" si="219"/>
        <v>1.30385061234049</v>
      </c>
      <c r="H595" s="91">
        <f t="shared" ca="1" si="220"/>
        <v>1.2948870564833499</v>
      </c>
      <c r="I595" s="14">
        <f t="shared" ca="1" si="221"/>
        <v>1.00692227</v>
      </c>
      <c r="J595" s="13">
        <f t="shared" si="234"/>
        <v>2.69E-2</v>
      </c>
      <c r="K595" s="29">
        <f t="shared" si="222"/>
        <v>45722</v>
      </c>
      <c r="L595" s="2">
        <f t="shared" si="223"/>
        <v>14</v>
      </c>
      <c r="M595" s="17">
        <f t="shared" si="224"/>
        <v>14</v>
      </c>
      <c r="N595" s="12">
        <f t="shared" si="225"/>
        <v>1.001475785</v>
      </c>
      <c r="O595" s="12">
        <f t="shared" ca="1" si="226"/>
        <v>1.008408271</v>
      </c>
      <c r="P595" s="17">
        <f t="shared" si="227"/>
        <v>0</v>
      </c>
      <c r="Q595" s="14">
        <f t="shared" ca="1" si="228"/>
        <v>6.3103891799999996</v>
      </c>
      <c r="R595" s="20">
        <f t="shared" si="232"/>
        <v>0</v>
      </c>
      <c r="S595" s="14">
        <f t="shared" si="229"/>
        <v>0</v>
      </c>
      <c r="T595" s="4" t="str">
        <f t="shared" si="230"/>
        <v>A+J=</v>
      </c>
      <c r="U595" s="29">
        <f t="shared" si="231"/>
        <v>45747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</row>
    <row r="596" spans="1:154" x14ac:dyDescent="0.15">
      <c r="A596" s="88">
        <f t="shared" si="235"/>
        <v>45743</v>
      </c>
      <c r="B596" s="89">
        <f t="shared" ca="1" si="216"/>
        <v>757.28554398000006</v>
      </c>
      <c r="C596" s="14">
        <f t="shared" si="217"/>
        <v>750.49783592000006</v>
      </c>
      <c r="D596" s="62">
        <f t="shared" si="233"/>
        <v>45740</v>
      </c>
      <c r="E596" s="60">
        <f ca="1">IF(D596&lt;$B$1,VLOOKUP(D596,[1]DI!$A$4:$B$15000,2,FALSE),0)</f>
        <v>0.14149999999999999</v>
      </c>
      <c r="F596" s="14">
        <f t="shared" ca="1" si="218"/>
        <v>1.00052531</v>
      </c>
      <c r="G596" s="91">
        <f t="shared" ca="1" si="219"/>
        <v>1.30453553810566</v>
      </c>
      <c r="H596" s="91">
        <f t="shared" ca="1" si="220"/>
        <v>1.2948870564833499</v>
      </c>
      <c r="I596" s="14">
        <f t="shared" ca="1" si="221"/>
        <v>1.0074512099999999</v>
      </c>
      <c r="J596" s="13">
        <f t="shared" si="234"/>
        <v>2.69E-2</v>
      </c>
      <c r="K596" s="29">
        <f t="shared" si="222"/>
        <v>45722</v>
      </c>
      <c r="L596" s="2">
        <f t="shared" si="223"/>
        <v>15</v>
      </c>
      <c r="M596" s="17">
        <f t="shared" si="224"/>
        <v>15</v>
      </c>
      <c r="N596" s="12">
        <f t="shared" si="225"/>
        <v>1.0015812820000001</v>
      </c>
      <c r="O596" s="12">
        <f t="shared" ca="1" si="226"/>
        <v>1.0090442740000001</v>
      </c>
      <c r="P596" s="17">
        <f t="shared" si="227"/>
        <v>0</v>
      </c>
      <c r="Q596" s="14">
        <f t="shared" ca="1" si="228"/>
        <v>6.7877080599999999</v>
      </c>
      <c r="R596" s="20">
        <f t="shared" si="232"/>
        <v>0</v>
      </c>
      <c r="S596" s="14">
        <f t="shared" si="229"/>
        <v>0</v>
      </c>
      <c r="T596" s="4" t="str">
        <f t="shared" si="230"/>
        <v>A+J=</v>
      </c>
      <c r="U596" s="29">
        <f t="shared" si="231"/>
        <v>45747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</row>
    <row r="597" spans="1:154" x14ac:dyDescent="0.15">
      <c r="A597" s="88">
        <f t="shared" si="235"/>
        <v>45744</v>
      </c>
      <c r="B597" s="89">
        <f t="shared" ca="1" si="216"/>
        <v>757.76317356000004</v>
      </c>
      <c r="C597" s="14">
        <f t="shared" si="217"/>
        <v>750.49783592000006</v>
      </c>
      <c r="D597" s="62">
        <f t="shared" si="233"/>
        <v>45741</v>
      </c>
      <c r="E597" s="60">
        <f ca="1">IF(D597&lt;$B$1,VLOOKUP(D597,[1]DI!$A$4:$B$15000,2,FALSE),0)</f>
        <v>0.14149999999999999</v>
      </c>
      <c r="F597" s="14">
        <f t="shared" ca="1" si="218"/>
        <v>1.00052531</v>
      </c>
      <c r="G597" s="91">
        <f t="shared" ca="1" si="219"/>
        <v>1.30522082366918</v>
      </c>
      <c r="H597" s="91">
        <f t="shared" ca="1" si="220"/>
        <v>1.2948870564833499</v>
      </c>
      <c r="I597" s="14">
        <f t="shared" ca="1" si="221"/>
        <v>1.0079804400000001</v>
      </c>
      <c r="J597" s="13">
        <f t="shared" si="234"/>
        <v>2.69E-2</v>
      </c>
      <c r="K597" s="29">
        <f t="shared" si="222"/>
        <v>45722</v>
      </c>
      <c r="L597" s="2">
        <f t="shared" si="223"/>
        <v>16</v>
      </c>
      <c r="M597" s="17">
        <f t="shared" si="224"/>
        <v>16</v>
      </c>
      <c r="N597" s="12">
        <f t="shared" si="225"/>
        <v>1.0016867899999999</v>
      </c>
      <c r="O597" s="12">
        <f t="shared" ca="1" si="226"/>
        <v>1.009680691</v>
      </c>
      <c r="P597" s="17">
        <f t="shared" si="227"/>
        <v>0</v>
      </c>
      <c r="Q597" s="14">
        <f t="shared" ca="1" si="228"/>
        <v>7.2653376400000003</v>
      </c>
      <c r="R597" s="20">
        <f t="shared" si="232"/>
        <v>0</v>
      </c>
      <c r="S597" s="14">
        <f t="shared" si="229"/>
        <v>0</v>
      </c>
      <c r="T597" s="4" t="str">
        <f t="shared" si="230"/>
        <v>A+J=</v>
      </c>
      <c r="U597" s="29">
        <f t="shared" si="231"/>
        <v>45747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</row>
    <row r="598" spans="1:154" x14ac:dyDescent="0.15">
      <c r="A598" s="88">
        <f t="shared" si="235"/>
        <v>45747</v>
      </c>
      <c r="B598" s="89">
        <f t="shared" ca="1" si="216"/>
        <v>758.24109734000001</v>
      </c>
      <c r="C598" s="14">
        <f t="shared" si="217"/>
        <v>750.49783592000006</v>
      </c>
      <c r="D598" s="62">
        <f t="shared" si="233"/>
        <v>45742</v>
      </c>
      <c r="E598" s="60">
        <f ca="1">IF(D598&lt;$B$1,VLOOKUP(D598,[1]DI!$A$4:$B$15000,2,FALSE),0)</f>
        <v>0.14149999999999999</v>
      </c>
      <c r="F598" s="14">
        <f t="shared" ca="1" si="218"/>
        <v>1.00052531</v>
      </c>
      <c r="G598" s="91">
        <f t="shared" ca="1" si="219"/>
        <v>1.3059064692200599</v>
      </c>
      <c r="H598" s="91">
        <f t="shared" ca="1" si="220"/>
        <v>1.2948870564833499</v>
      </c>
      <c r="I598" s="14">
        <f t="shared" ca="1" si="221"/>
        <v>1.0085099399999999</v>
      </c>
      <c r="J598" s="13">
        <f t="shared" si="234"/>
        <v>2.69E-2</v>
      </c>
      <c r="K598" s="29">
        <f t="shared" si="222"/>
        <v>45722</v>
      </c>
      <c r="L598" s="2">
        <f t="shared" si="223"/>
        <v>17</v>
      </c>
      <c r="M598" s="17">
        <f t="shared" si="224"/>
        <v>17</v>
      </c>
      <c r="N598" s="12">
        <f t="shared" si="225"/>
        <v>1.001792308</v>
      </c>
      <c r="O598" s="12">
        <f t="shared" ca="1" si="226"/>
        <v>1.0103175</v>
      </c>
      <c r="P598" s="17">
        <f t="shared" si="227"/>
        <v>28</v>
      </c>
      <c r="Q598" s="14">
        <f t="shared" ca="1" si="228"/>
        <v>7.7432614199999996</v>
      </c>
      <c r="R598" s="20">
        <f t="shared" si="232"/>
        <v>2.3205E-2</v>
      </c>
      <c r="S598" s="14">
        <f t="shared" si="229"/>
        <v>17.415302279999999</v>
      </c>
      <c r="T598" s="4" t="str">
        <f t="shared" si="230"/>
        <v>A+J=</v>
      </c>
      <c r="U598" s="29">
        <f t="shared" si="231"/>
        <v>45747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</row>
    <row r="599" spans="1:154" x14ac:dyDescent="0.15">
      <c r="A599" s="88">
        <f t="shared" si="235"/>
        <v>45748</v>
      </c>
      <c r="B599" s="89">
        <f t="shared" ca="1" si="216"/>
        <v>733.54489319000004</v>
      </c>
      <c r="C599" s="14">
        <f t="shared" si="217"/>
        <v>733.08253364000007</v>
      </c>
      <c r="D599" s="62">
        <f t="shared" si="233"/>
        <v>45743</v>
      </c>
      <c r="E599" s="60">
        <f ca="1">IF(D599&lt;$B$1,VLOOKUP(D599,[1]DI!$A$4:$B$15000,2,FALSE),0)</f>
        <v>0.14149999999999999</v>
      </c>
      <c r="F599" s="14">
        <f t="shared" ca="1" si="218"/>
        <v>1.00052531</v>
      </c>
      <c r="G599" s="91">
        <f t="shared" ca="1" si="219"/>
        <v>1.30659247494741</v>
      </c>
      <c r="H599" s="91">
        <f t="shared" ca="1" si="220"/>
        <v>1.3059064692200599</v>
      </c>
      <c r="I599" s="14">
        <f t="shared" ca="1" si="221"/>
        <v>1.00052531</v>
      </c>
      <c r="J599" s="13">
        <f t="shared" si="234"/>
        <v>2.69E-2</v>
      </c>
      <c r="K599" s="29">
        <f t="shared" si="222"/>
        <v>45747</v>
      </c>
      <c r="L599" s="2">
        <f t="shared" si="223"/>
        <v>1</v>
      </c>
      <c r="M599" s="17">
        <f t="shared" si="224"/>
        <v>1</v>
      </c>
      <c r="N599" s="12">
        <f t="shared" si="225"/>
        <v>1.000105341</v>
      </c>
      <c r="O599" s="12">
        <f t="shared" ca="1" si="226"/>
        <v>1.0006307059999999</v>
      </c>
      <c r="P599" s="17">
        <f t="shared" si="227"/>
        <v>0</v>
      </c>
      <c r="Q599" s="14">
        <f t="shared" ca="1" si="228"/>
        <v>0.46235955000000001</v>
      </c>
      <c r="R599" s="20">
        <f t="shared" si="232"/>
        <v>0</v>
      </c>
      <c r="S599" s="14">
        <f t="shared" si="229"/>
        <v>0</v>
      </c>
      <c r="T599" s="4" t="str">
        <f t="shared" si="230"/>
        <v>A+J=</v>
      </c>
      <c r="U599" s="29">
        <f t="shared" si="231"/>
        <v>45777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</row>
    <row r="600" spans="1:154" x14ac:dyDescent="0.15">
      <c r="A600" s="88">
        <f t="shared" si="235"/>
        <v>45749</v>
      </c>
      <c r="B600" s="89">
        <f t="shared" ca="1" si="216"/>
        <v>734.00754744000005</v>
      </c>
      <c r="C600" s="14">
        <f t="shared" si="217"/>
        <v>733.08253364000007</v>
      </c>
      <c r="D600" s="62">
        <f t="shared" si="233"/>
        <v>45744</v>
      </c>
      <c r="E600" s="60">
        <f ca="1">IF(D600&lt;$B$1,VLOOKUP(D600,[1]DI!$A$4:$B$15000,2,FALSE),0)</f>
        <v>0.14149999999999999</v>
      </c>
      <c r="F600" s="14">
        <f t="shared" ca="1" si="218"/>
        <v>1.00052531</v>
      </c>
      <c r="G600" s="91">
        <f t="shared" ca="1" si="219"/>
        <v>1.3072788410404199</v>
      </c>
      <c r="H600" s="91">
        <f t="shared" ca="1" si="220"/>
        <v>1.3059064692200599</v>
      </c>
      <c r="I600" s="14">
        <f t="shared" ca="1" si="221"/>
        <v>1.0010509000000001</v>
      </c>
      <c r="J600" s="13">
        <f t="shared" si="234"/>
        <v>2.69E-2</v>
      </c>
      <c r="K600" s="29">
        <f t="shared" si="222"/>
        <v>45747</v>
      </c>
      <c r="L600" s="2">
        <f t="shared" si="223"/>
        <v>2</v>
      </c>
      <c r="M600" s="17">
        <f t="shared" si="224"/>
        <v>2</v>
      </c>
      <c r="N600" s="12">
        <f t="shared" si="225"/>
        <v>1.0002106930000001</v>
      </c>
      <c r="O600" s="12">
        <f t="shared" ca="1" si="226"/>
        <v>1.001261814</v>
      </c>
      <c r="P600" s="17">
        <f t="shared" si="227"/>
        <v>0</v>
      </c>
      <c r="Q600" s="14">
        <f t="shared" ca="1" si="228"/>
        <v>0.9250138</v>
      </c>
      <c r="R600" s="20">
        <f t="shared" si="232"/>
        <v>0</v>
      </c>
      <c r="S600" s="14">
        <f t="shared" si="229"/>
        <v>0</v>
      </c>
      <c r="T600" s="4" t="str">
        <f t="shared" si="230"/>
        <v>A+J=</v>
      </c>
      <c r="U600" s="29">
        <f t="shared" si="231"/>
        <v>45777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</row>
    <row r="601" spans="1:154" x14ac:dyDescent="0.15">
      <c r="A601" s="88">
        <f t="shared" si="235"/>
        <v>45750</v>
      </c>
      <c r="B601" s="89" t="str">
        <f t="shared" ca="1" si="216"/>
        <v>n.d</v>
      </c>
      <c r="C601" s="14">
        <f t="shared" si="217"/>
        <v>733.08253364000007</v>
      </c>
      <c r="D601" s="62">
        <f t="shared" si="233"/>
        <v>45747</v>
      </c>
      <c r="E601" s="60">
        <f ca="1">IF(D601&lt;$B$1,VLOOKUP(D601,[1]DI!$A$4:$B$15000,2,FALSE),0)</f>
        <v>0.14149999999999999</v>
      </c>
      <c r="F601" s="14">
        <f t="shared" ca="1" si="218"/>
        <v>1.00052531</v>
      </c>
      <c r="G601" s="91">
        <f t="shared" ca="1" si="219"/>
        <v>1.3079655676884101</v>
      </c>
      <c r="H601" s="91">
        <f t="shared" ca="1" si="220"/>
        <v>1.3059064692200599</v>
      </c>
      <c r="I601" s="14">
        <f t="shared" ca="1" si="221"/>
        <v>1.0015767600000001</v>
      </c>
      <c r="J601" s="13">
        <f t="shared" si="234"/>
        <v>2.69E-2</v>
      </c>
      <c r="K601" s="29">
        <f t="shared" si="222"/>
        <v>45747</v>
      </c>
      <c r="L601" s="2">
        <f t="shared" si="223"/>
        <v>3</v>
      </c>
      <c r="M601" s="17">
        <f t="shared" si="224"/>
        <v>3</v>
      </c>
      <c r="N601" s="12">
        <f t="shared" si="225"/>
        <v>1.000316057</v>
      </c>
      <c r="O601" s="12">
        <f t="shared" ca="1" si="226"/>
        <v>1.001893315</v>
      </c>
      <c r="P601" s="17">
        <f t="shared" si="227"/>
        <v>0</v>
      </c>
      <c r="Q601" s="14">
        <f t="shared" ca="1" si="228"/>
        <v>1.3879561499999999</v>
      </c>
      <c r="R601" s="20">
        <f t="shared" si="232"/>
        <v>0</v>
      </c>
      <c r="S601" s="14">
        <f t="shared" si="229"/>
        <v>0</v>
      </c>
      <c r="T601" s="4" t="str">
        <f t="shared" si="230"/>
        <v>A+J=</v>
      </c>
      <c r="U601" s="29">
        <f t="shared" si="231"/>
        <v>45777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</row>
    <row r="602" spans="1:154" x14ac:dyDescent="0.15">
      <c r="A602" s="88">
        <f t="shared" si="235"/>
        <v>45751</v>
      </c>
      <c r="B602" s="89" t="str">
        <f t="shared" ca="1" si="216"/>
        <v>n.d</v>
      </c>
      <c r="C602" s="14">
        <f t="shared" si="217"/>
        <v>733.08253364000007</v>
      </c>
      <c r="D602" s="62">
        <f t="shared" si="233"/>
        <v>45748</v>
      </c>
      <c r="E602" s="60">
        <f ca="1">IF(D602&lt;$B$1,VLOOKUP(D602,[1]DI!$A$4:$B$15000,2,FALSE),0)</f>
        <v>0.14149999999999999</v>
      </c>
      <c r="F602" s="14">
        <f t="shared" ca="1" si="218"/>
        <v>1.00052531</v>
      </c>
      <c r="G602" s="91">
        <f t="shared" ca="1" si="219"/>
        <v>1.30865265508077</v>
      </c>
      <c r="H602" s="91">
        <f t="shared" ca="1" si="220"/>
        <v>1.3059064692200599</v>
      </c>
      <c r="I602" s="14">
        <f t="shared" ca="1" si="221"/>
        <v>1.0021028999999999</v>
      </c>
      <c r="J602" s="13">
        <f t="shared" si="234"/>
        <v>2.69E-2</v>
      </c>
      <c r="K602" s="29">
        <f t="shared" si="222"/>
        <v>45747</v>
      </c>
      <c r="L602" s="2">
        <f t="shared" si="223"/>
        <v>4</v>
      </c>
      <c r="M602" s="17">
        <f t="shared" si="224"/>
        <v>4</v>
      </c>
      <c r="N602" s="12">
        <f t="shared" si="225"/>
        <v>1.0004214309999999</v>
      </c>
      <c r="O602" s="12">
        <f t="shared" ca="1" si="226"/>
        <v>1.0025252170000001</v>
      </c>
      <c r="P602" s="17">
        <f t="shared" si="227"/>
        <v>0</v>
      </c>
      <c r="Q602" s="14">
        <f t="shared" ca="1" si="228"/>
        <v>1.85119247</v>
      </c>
      <c r="R602" s="20">
        <f t="shared" si="232"/>
        <v>0</v>
      </c>
      <c r="S602" s="14">
        <f t="shared" si="229"/>
        <v>0</v>
      </c>
      <c r="T602" s="4" t="str">
        <f t="shared" si="230"/>
        <v>A+J=</v>
      </c>
      <c r="U602" s="29">
        <f t="shared" si="231"/>
        <v>45777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</row>
    <row r="603" spans="1:154" x14ac:dyDescent="0.15">
      <c r="A603" s="88">
        <f t="shared" si="235"/>
        <v>45754</v>
      </c>
      <c r="B603" s="89" t="str">
        <f t="shared" ca="1" si="216"/>
        <v>n.d</v>
      </c>
      <c r="C603" s="14">
        <f t="shared" si="217"/>
        <v>733.08253364000007</v>
      </c>
      <c r="D603" s="62">
        <f t="shared" si="233"/>
        <v>45749</v>
      </c>
      <c r="E603" s="60">
        <f ca="1">IF(D603&lt;$B$1,VLOOKUP(D603,[1]DI!$A$4:$B$15000,2,FALSE),0)</f>
        <v>0</v>
      </c>
      <c r="F603" s="14">
        <f t="shared" ca="1" si="218"/>
        <v>1</v>
      </c>
      <c r="G603" s="91">
        <f t="shared" ca="1" si="219"/>
        <v>1.30934010340701</v>
      </c>
      <c r="H603" s="91">
        <f t="shared" ca="1" si="220"/>
        <v>1.3059064692200599</v>
      </c>
      <c r="I603" s="14">
        <f t="shared" ca="1" si="221"/>
        <v>1.0026293100000001</v>
      </c>
      <c r="J603" s="13">
        <f t="shared" si="234"/>
        <v>2.69E-2</v>
      </c>
      <c r="K603" s="29">
        <f t="shared" si="222"/>
        <v>45747</v>
      </c>
      <c r="L603" s="2">
        <f t="shared" si="223"/>
        <v>5</v>
      </c>
      <c r="M603" s="17">
        <f t="shared" si="224"/>
        <v>5</v>
      </c>
      <c r="N603" s="12">
        <f t="shared" si="225"/>
        <v>1.000526816</v>
      </c>
      <c r="O603" s="12">
        <f t="shared" ca="1" si="226"/>
        <v>1.0031575109999999</v>
      </c>
      <c r="P603" s="17">
        <f t="shared" si="227"/>
        <v>0</v>
      </c>
      <c r="Q603" s="14">
        <f t="shared" ca="1" si="228"/>
        <v>2.3147161600000001</v>
      </c>
      <c r="R603" s="20">
        <f t="shared" si="232"/>
        <v>0</v>
      </c>
      <c r="S603" s="14">
        <f t="shared" si="229"/>
        <v>0</v>
      </c>
      <c r="T603" s="4" t="str">
        <f t="shared" si="230"/>
        <v>A+J=</v>
      </c>
      <c r="U603" s="29">
        <f t="shared" si="231"/>
        <v>45777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</row>
    <row r="604" spans="1:154" x14ac:dyDescent="0.15">
      <c r="A604" s="88">
        <f t="shared" si="235"/>
        <v>45755</v>
      </c>
      <c r="B604" s="89" t="str">
        <f t="shared" ca="1" si="216"/>
        <v>n.d</v>
      </c>
      <c r="C604" s="14">
        <f t="shared" si="217"/>
        <v>733.08253364000007</v>
      </c>
      <c r="D604" s="62">
        <f t="shared" si="233"/>
        <v>45750</v>
      </c>
      <c r="E604" s="60">
        <f ca="1">IF(D604&lt;$B$1,VLOOKUP(D604,[1]DI!$A$4:$B$15000,2,FALSE),0)</f>
        <v>0</v>
      </c>
      <c r="F604" s="14">
        <f t="shared" ca="1" si="218"/>
        <v>1</v>
      </c>
      <c r="G604" s="91">
        <f t="shared" ca="1" si="219"/>
        <v>1.30934010340701</v>
      </c>
      <c r="H604" s="91">
        <f t="shared" ca="1" si="220"/>
        <v>1.3059064692200599</v>
      </c>
      <c r="I604" s="14">
        <f t="shared" ca="1" si="221"/>
        <v>1.0026293100000001</v>
      </c>
      <c r="J604" s="13">
        <f t="shared" si="234"/>
        <v>2.69E-2</v>
      </c>
      <c r="K604" s="29">
        <f t="shared" si="222"/>
        <v>45747</v>
      </c>
      <c r="L604" s="2">
        <f t="shared" si="223"/>
        <v>6</v>
      </c>
      <c r="M604" s="17">
        <f t="shared" si="224"/>
        <v>6</v>
      </c>
      <c r="N604" s="12">
        <f t="shared" si="225"/>
        <v>1.000632213</v>
      </c>
      <c r="O604" s="12">
        <f t="shared" ca="1" si="226"/>
        <v>1.003263185</v>
      </c>
      <c r="P604" s="17">
        <f t="shared" si="227"/>
        <v>0</v>
      </c>
      <c r="Q604" s="14">
        <f t="shared" ca="1" si="228"/>
        <v>2.3921839199999999</v>
      </c>
      <c r="R604" s="20">
        <f t="shared" si="232"/>
        <v>0</v>
      </c>
      <c r="S604" s="14">
        <f t="shared" si="229"/>
        <v>0</v>
      </c>
      <c r="T604" s="4" t="str">
        <f t="shared" si="230"/>
        <v>A+J=</v>
      </c>
      <c r="U604" s="29">
        <f t="shared" si="231"/>
        <v>45777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</row>
    <row r="605" spans="1:154" x14ac:dyDescent="0.15">
      <c r="A605" s="88">
        <f t="shared" si="235"/>
        <v>45756</v>
      </c>
      <c r="B605" s="89" t="str">
        <f t="shared" ca="1" si="216"/>
        <v>n.d</v>
      </c>
      <c r="C605" s="14">
        <f t="shared" si="217"/>
        <v>733.08253364000007</v>
      </c>
      <c r="D605" s="62">
        <f t="shared" si="233"/>
        <v>45751</v>
      </c>
      <c r="E605" s="60">
        <f ca="1">IF(D605&lt;$B$1,VLOOKUP(D605,[1]DI!$A$4:$B$15000,2,FALSE),0)</f>
        <v>0</v>
      </c>
      <c r="F605" s="14">
        <f t="shared" ca="1" si="218"/>
        <v>1</v>
      </c>
      <c r="G605" s="91">
        <f t="shared" ca="1" si="219"/>
        <v>1.30934010340701</v>
      </c>
      <c r="H605" s="91">
        <f t="shared" ca="1" si="220"/>
        <v>1.3059064692200599</v>
      </c>
      <c r="I605" s="14">
        <f t="shared" ca="1" si="221"/>
        <v>1.0026293100000001</v>
      </c>
      <c r="J605" s="13">
        <f t="shared" si="234"/>
        <v>2.69E-2</v>
      </c>
      <c r="K605" s="29">
        <f t="shared" si="222"/>
        <v>45747</v>
      </c>
      <c r="L605" s="2">
        <f t="shared" si="223"/>
        <v>7</v>
      </c>
      <c r="M605" s="17">
        <f t="shared" si="224"/>
        <v>7</v>
      </c>
      <c r="N605" s="12">
        <f t="shared" si="225"/>
        <v>1.0007376210000001</v>
      </c>
      <c r="O605" s="12">
        <f t="shared" ca="1" si="226"/>
        <v>1.0033688700000001</v>
      </c>
      <c r="P605" s="17">
        <f t="shared" si="227"/>
        <v>0</v>
      </c>
      <c r="Q605" s="14">
        <f t="shared" ca="1" si="228"/>
        <v>2.4696597499999999</v>
      </c>
      <c r="R605" s="20">
        <f t="shared" si="232"/>
        <v>0</v>
      </c>
      <c r="S605" s="14">
        <f t="shared" si="229"/>
        <v>0</v>
      </c>
      <c r="T605" s="4" t="str">
        <f t="shared" si="230"/>
        <v>A+J=</v>
      </c>
      <c r="U605" s="29">
        <f t="shared" si="231"/>
        <v>45777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</row>
    <row r="606" spans="1:154" x14ac:dyDescent="0.15">
      <c r="A606" s="88">
        <f t="shared" si="235"/>
        <v>45757</v>
      </c>
      <c r="B606" s="89" t="str">
        <f t="shared" ca="1" si="216"/>
        <v>n.d</v>
      </c>
      <c r="C606" s="14">
        <f t="shared" si="217"/>
        <v>733.08253364000007</v>
      </c>
      <c r="D606" s="62">
        <f t="shared" si="233"/>
        <v>45754</v>
      </c>
      <c r="E606" s="60">
        <f ca="1">IF(D606&lt;$B$1,VLOOKUP(D606,[1]DI!$A$4:$B$15000,2,FALSE),0)</f>
        <v>0</v>
      </c>
      <c r="F606" s="14">
        <f t="shared" ca="1" si="218"/>
        <v>1</v>
      </c>
      <c r="G606" s="91">
        <f t="shared" ca="1" si="219"/>
        <v>1.30934010340701</v>
      </c>
      <c r="H606" s="91">
        <f t="shared" ca="1" si="220"/>
        <v>1.3059064692200599</v>
      </c>
      <c r="I606" s="14">
        <f t="shared" ca="1" si="221"/>
        <v>1.0026293100000001</v>
      </c>
      <c r="J606" s="13">
        <f t="shared" si="234"/>
        <v>2.69E-2</v>
      </c>
      <c r="K606" s="29">
        <f t="shared" si="222"/>
        <v>45747</v>
      </c>
      <c r="L606" s="2">
        <f t="shared" si="223"/>
        <v>8</v>
      </c>
      <c r="M606" s="17">
        <f t="shared" si="224"/>
        <v>8</v>
      </c>
      <c r="N606" s="12">
        <f t="shared" si="225"/>
        <v>1.000843039</v>
      </c>
      <c r="O606" s="12">
        <f t="shared" ca="1" si="226"/>
        <v>1.003474566</v>
      </c>
      <c r="P606" s="17">
        <f t="shared" si="227"/>
        <v>0</v>
      </c>
      <c r="Q606" s="14">
        <f t="shared" ca="1" si="228"/>
        <v>2.5471436399999998</v>
      </c>
      <c r="R606" s="20">
        <f t="shared" si="232"/>
        <v>0</v>
      </c>
      <c r="S606" s="14">
        <f t="shared" si="229"/>
        <v>0</v>
      </c>
      <c r="T606" s="4" t="str">
        <f t="shared" si="230"/>
        <v>A+J=</v>
      </c>
      <c r="U606" s="29">
        <f t="shared" si="231"/>
        <v>45777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</row>
    <row r="607" spans="1:154" x14ac:dyDescent="0.15">
      <c r="A607" s="88">
        <f t="shared" si="235"/>
        <v>45758</v>
      </c>
      <c r="B607" s="89" t="str">
        <f t="shared" ca="1" si="216"/>
        <v>n.d</v>
      </c>
      <c r="C607" s="14">
        <f t="shared" si="217"/>
        <v>733.08253364000007</v>
      </c>
      <c r="D607" s="62">
        <f t="shared" si="233"/>
        <v>45755</v>
      </c>
      <c r="E607" s="60">
        <f ca="1">IF(D607&lt;$B$1,VLOOKUP(D607,[1]DI!$A$4:$B$15000,2,FALSE),0)</f>
        <v>0</v>
      </c>
      <c r="F607" s="14">
        <f t="shared" ca="1" si="218"/>
        <v>1</v>
      </c>
      <c r="G607" s="91">
        <f t="shared" ca="1" si="219"/>
        <v>1.30934010340701</v>
      </c>
      <c r="H607" s="91">
        <f t="shared" ca="1" si="220"/>
        <v>1.3059064692200599</v>
      </c>
      <c r="I607" s="14">
        <f t="shared" ca="1" si="221"/>
        <v>1.0026293100000001</v>
      </c>
      <c r="J607" s="13">
        <f t="shared" si="234"/>
        <v>2.69E-2</v>
      </c>
      <c r="K607" s="29">
        <f t="shared" si="222"/>
        <v>45747</v>
      </c>
      <c r="L607" s="2">
        <f t="shared" si="223"/>
        <v>9</v>
      </c>
      <c r="M607" s="17">
        <f t="shared" si="224"/>
        <v>9</v>
      </c>
      <c r="N607" s="12">
        <f t="shared" si="225"/>
        <v>1.0009484689999999</v>
      </c>
      <c r="O607" s="12">
        <f t="shared" ca="1" si="226"/>
        <v>1.0035802730000001</v>
      </c>
      <c r="P607" s="17">
        <f t="shared" si="227"/>
        <v>0</v>
      </c>
      <c r="Q607" s="14">
        <f t="shared" ca="1" si="228"/>
        <v>2.6246356</v>
      </c>
      <c r="R607" s="20">
        <f t="shared" si="232"/>
        <v>0</v>
      </c>
      <c r="S607" s="14">
        <f t="shared" si="229"/>
        <v>0</v>
      </c>
      <c r="T607" s="4" t="str">
        <f t="shared" si="230"/>
        <v>A+J=</v>
      </c>
      <c r="U607" s="29">
        <f t="shared" si="231"/>
        <v>45777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</row>
    <row r="608" spans="1:154" x14ac:dyDescent="0.15">
      <c r="A608" s="88">
        <f t="shared" si="235"/>
        <v>45761</v>
      </c>
      <c r="B608" s="89" t="str">
        <f t="shared" ca="1" si="216"/>
        <v>n.d</v>
      </c>
      <c r="C608" s="14">
        <f t="shared" si="217"/>
        <v>733.08253364000007</v>
      </c>
      <c r="D608" s="62">
        <f t="shared" si="233"/>
        <v>45756</v>
      </c>
      <c r="E608" s="60">
        <f ca="1">IF(D608&lt;$B$1,VLOOKUP(D608,[1]DI!$A$4:$B$15000,2,FALSE),0)</f>
        <v>0</v>
      </c>
      <c r="F608" s="14">
        <f t="shared" ca="1" si="218"/>
        <v>1</v>
      </c>
      <c r="G608" s="91">
        <f t="shared" ca="1" si="219"/>
        <v>1.30934010340701</v>
      </c>
      <c r="H608" s="91">
        <f t="shared" ca="1" si="220"/>
        <v>1.3059064692200599</v>
      </c>
      <c r="I608" s="14">
        <f t="shared" ca="1" si="221"/>
        <v>1.0026293100000001</v>
      </c>
      <c r="J608" s="13">
        <f t="shared" si="234"/>
        <v>2.69E-2</v>
      </c>
      <c r="K608" s="29">
        <f t="shared" si="222"/>
        <v>45747</v>
      </c>
      <c r="L608" s="2">
        <f t="shared" si="223"/>
        <v>10</v>
      </c>
      <c r="M608" s="17">
        <f t="shared" si="224"/>
        <v>10</v>
      </c>
      <c r="N608" s="12">
        <f t="shared" si="225"/>
        <v>1.00105391</v>
      </c>
      <c r="O608" s="12">
        <f t="shared" ca="1" si="226"/>
        <v>1.003685991</v>
      </c>
      <c r="P608" s="17">
        <f t="shared" si="227"/>
        <v>0</v>
      </c>
      <c r="Q608" s="14">
        <f t="shared" ca="1" si="228"/>
        <v>2.70213562</v>
      </c>
      <c r="R608" s="20">
        <f t="shared" si="232"/>
        <v>0</v>
      </c>
      <c r="S608" s="14">
        <f t="shared" si="229"/>
        <v>0</v>
      </c>
      <c r="T608" s="4" t="str">
        <f t="shared" si="230"/>
        <v>A+J=</v>
      </c>
      <c r="U608" s="29">
        <f t="shared" si="231"/>
        <v>45777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</row>
    <row r="609" spans="1:154" x14ac:dyDescent="0.15">
      <c r="A609" s="88">
        <f t="shared" si="235"/>
        <v>45762</v>
      </c>
      <c r="B609" s="89" t="str">
        <f t="shared" ca="1" si="216"/>
        <v>n.d</v>
      </c>
      <c r="C609" s="14">
        <f t="shared" si="217"/>
        <v>733.08253364000007</v>
      </c>
      <c r="D609" s="62">
        <f t="shared" si="233"/>
        <v>45757</v>
      </c>
      <c r="E609" s="60">
        <f ca="1">IF(D609&lt;$B$1,VLOOKUP(D609,[1]DI!$A$4:$B$15000,2,FALSE),0)</f>
        <v>0</v>
      </c>
      <c r="F609" s="14">
        <f t="shared" ca="1" si="218"/>
        <v>1</v>
      </c>
      <c r="G609" s="91">
        <f t="shared" ca="1" si="219"/>
        <v>1.30934010340701</v>
      </c>
      <c r="H609" s="91">
        <f t="shared" ca="1" si="220"/>
        <v>1.3059064692200599</v>
      </c>
      <c r="I609" s="14">
        <f t="shared" ca="1" si="221"/>
        <v>1.0026293100000001</v>
      </c>
      <c r="J609" s="13">
        <f t="shared" si="234"/>
        <v>2.69E-2</v>
      </c>
      <c r="K609" s="29">
        <f t="shared" si="222"/>
        <v>45747</v>
      </c>
      <c r="L609" s="2">
        <f t="shared" si="223"/>
        <v>11</v>
      </c>
      <c r="M609" s="17">
        <f t="shared" si="224"/>
        <v>11</v>
      </c>
      <c r="N609" s="12">
        <f t="shared" si="225"/>
        <v>1.0011593620000001</v>
      </c>
      <c r="O609" s="12">
        <f t="shared" ca="1" si="226"/>
        <v>1.0037917199999999</v>
      </c>
      <c r="P609" s="17">
        <f t="shared" si="227"/>
        <v>0</v>
      </c>
      <c r="Q609" s="14">
        <f t="shared" ca="1" si="228"/>
        <v>2.7796436999999998</v>
      </c>
      <c r="R609" s="20">
        <f t="shared" si="232"/>
        <v>0</v>
      </c>
      <c r="S609" s="14">
        <f t="shared" si="229"/>
        <v>0</v>
      </c>
      <c r="T609" s="4" t="str">
        <f t="shared" si="230"/>
        <v>A+J=</v>
      </c>
      <c r="U609" s="29">
        <f t="shared" si="231"/>
        <v>45777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</row>
    <row r="610" spans="1:154" x14ac:dyDescent="0.15">
      <c r="A610" s="88">
        <f t="shared" si="235"/>
        <v>45763</v>
      </c>
      <c r="B610" s="89" t="str">
        <f t="shared" ca="1" si="216"/>
        <v>n.d</v>
      </c>
      <c r="C610" s="14">
        <f t="shared" si="217"/>
        <v>733.08253364000007</v>
      </c>
      <c r="D610" s="62">
        <f t="shared" si="233"/>
        <v>45758</v>
      </c>
      <c r="E610" s="60">
        <f ca="1">IF(D610&lt;$B$1,VLOOKUP(D610,[1]DI!$A$4:$B$15000,2,FALSE),0)</f>
        <v>0</v>
      </c>
      <c r="F610" s="14">
        <f t="shared" ca="1" si="218"/>
        <v>1</v>
      </c>
      <c r="G610" s="91">
        <f t="shared" ca="1" si="219"/>
        <v>1.30934010340701</v>
      </c>
      <c r="H610" s="91">
        <f t="shared" ca="1" si="220"/>
        <v>1.3059064692200599</v>
      </c>
      <c r="I610" s="14">
        <f t="shared" ca="1" si="221"/>
        <v>1.0026293100000001</v>
      </c>
      <c r="J610" s="13">
        <f t="shared" si="234"/>
        <v>2.69E-2</v>
      </c>
      <c r="K610" s="29">
        <f t="shared" si="222"/>
        <v>45747</v>
      </c>
      <c r="L610" s="2">
        <f t="shared" si="223"/>
        <v>12</v>
      </c>
      <c r="M610" s="17">
        <f t="shared" si="224"/>
        <v>12</v>
      </c>
      <c r="N610" s="12">
        <f t="shared" si="225"/>
        <v>1.0012648260000001</v>
      </c>
      <c r="O610" s="12">
        <f t="shared" ca="1" si="226"/>
        <v>1.0038974620000001</v>
      </c>
      <c r="P610" s="17">
        <f t="shared" si="227"/>
        <v>0</v>
      </c>
      <c r="Q610" s="14">
        <f t="shared" ca="1" si="228"/>
        <v>2.85716131</v>
      </c>
      <c r="R610" s="20">
        <f t="shared" si="232"/>
        <v>0</v>
      </c>
      <c r="S610" s="14">
        <f t="shared" si="229"/>
        <v>0</v>
      </c>
      <c r="T610" s="4" t="str">
        <f t="shared" si="230"/>
        <v>A+J=</v>
      </c>
      <c r="U610" s="29">
        <f t="shared" si="231"/>
        <v>45777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</row>
    <row r="611" spans="1:154" x14ac:dyDescent="0.15">
      <c r="A611" s="88">
        <f t="shared" si="235"/>
        <v>45764</v>
      </c>
      <c r="B611" s="89" t="str">
        <f t="shared" ca="1" si="216"/>
        <v>n.d</v>
      </c>
      <c r="C611" s="14">
        <f t="shared" si="217"/>
        <v>733.08253364000007</v>
      </c>
      <c r="D611" s="62">
        <f t="shared" si="233"/>
        <v>45761</v>
      </c>
      <c r="E611" s="60">
        <f ca="1">IF(D611&lt;$B$1,VLOOKUP(D611,[1]DI!$A$4:$B$15000,2,FALSE),0)</f>
        <v>0</v>
      </c>
      <c r="F611" s="14">
        <f t="shared" ca="1" si="218"/>
        <v>1</v>
      </c>
      <c r="G611" s="91">
        <f t="shared" ca="1" si="219"/>
        <v>1.30934010340701</v>
      </c>
      <c r="H611" s="91">
        <f t="shared" ca="1" si="220"/>
        <v>1.3059064692200599</v>
      </c>
      <c r="I611" s="14">
        <f t="shared" ca="1" si="221"/>
        <v>1.0026293100000001</v>
      </c>
      <c r="J611" s="13">
        <f t="shared" si="234"/>
        <v>2.69E-2</v>
      </c>
      <c r="K611" s="29">
        <f t="shared" si="222"/>
        <v>45747</v>
      </c>
      <c r="L611" s="2">
        <f t="shared" si="223"/>
        <v>13</v>
      </c>
      <c r="M611" s="17">
        <f t="shared" si="224"/>
        <v>13</v>
      </c>
      <c r="N611" s="12">
        <f t="shared" si="225"/>
        <v>1.0013703</v>
      </c>
      <c r="O611" s="12">
        <f t="shared" ca="1" si="226"/>
        <v>1.0040032130000001</v>
      </c>
      <c r="P611" s="17">
        <f t="shared" si="227"/>
        <v>0</v>
      </c>
      <c r="Q611" s="14">
        <f t="shared" ca="1" si="228"/>
        <v>2.9346855199999999</v>
      </c>
      <c r="R611" s="20">
        <f t="shared" si="232"/>
        <v>0</v>
      </c>
      <c r="S611" s="14">
        <f t="shared" si="229"/>
        <v>0</v>
      </c>
      <c r="T611" s="4" t="str">
        <f t="shared" si="230"/>
        <v>A+J=</v>
      </c>
      <c r="U611" s="29">
        <f t="shared" si="231"/>
        <v>45777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</row>
    <row r="612" spans="1:154" x14ac:dyDescent="0.15">
      <c r="A612" s="88">
        <f t="shared" si="235"/>
        <v>45769</v>
      </c>
      <c r="B612" s="89" t="str">
        <f t="shared" ca="1" si="216"/>
        <v>n.d</v>
      </c>
      <c r="C612" s="14">
        <f t="shared" si="217"/>
        <v>733.08253364000007</v>
      </c>
      <c r="D612" s="62">
        <f t="shared" si="233"/>
        <v>45762</v>
      </c>
      <c r="E612" s="60">
        <f ca="1">IF(D612&lt;$B$1,VLOOKUP(D612,[1]DI!$A$4:$B$15000,2,FALSE),0)</f>
        <v>0</v>
      </c>
      <c r="F612" s="14">
        <f t="shared" ca="1" si="218"/>
        <v>1</v>
      </c>
      <c r="G612" s="91">
        <f t="shared" ca="1" si="219"/>
        <v>1.30934010340701</v>
      </c>
      <c r="H612" s="91">
        <f t="shared" ca="1" si="220"/>
        <v>1.3059064692200599</v>
      </c>
      <c r="I612" s="14">
        <f t="shared" ca="1" si="221"/>
        <v>1.0026293100000001</v>
      </c>
      <c r="J612" s="13">
        <f t="shared" si="234"/>
        <v>2.69E-2</v>
      </c>
      <c r="K612" s="29">
        <f t="shared" si="222"/>
        <v>45747</v>
      </c>
      <c r="L612" s="2">
        <f t="shared" si="223"/>
        <v>14</v>
      </c>
      <c r="M612" s="17">
        <f t="shared" si="224"/>
        <v>14</v>
      </c>
      <c r="N612" s="12">
        <f t="shared" si="225"/>
        <v>1.001475785</v>
      </c>
      <c r="O612" s="12">
        <f t="shared" ca="1" si="226"/>
        <v>1.0041089750000001</v>
      </c>
      <c r="P612" s="17">
        <f t="shared" si="227"/>
        <v>0</v>
      </c>
      <c r="Q612" s="14">
        <f t="shared" ca="1" si="228"/>
        <v>3.0122178000000002</v>
      </c>
      <c r="R612" s="20">
        <f t="shared" si="232"/>
        <v>0</v>
      </c>
      <c r="S612" s="14">
        <f t="shared" si="229"/>
        <v>0</v>
      </c>
      <c r="T612" s="4" t="str">
        <f t="shared" si="230"/>
        <v>A+J=</v>
      </c>
      <c r="U612" s="29">
        <f t="shared" si="231"/>
        <v>45777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</row>
    <row r="613" spans="1:154" x14ac:dyDescent="0.15">
      <c r="A613" s="88">
        <f t="shared" si="235"/>
        <v>45770</v>
      </c>
      <c r="B613" s="89" t="str">
        <f t="shared" ca="1" si="216"/>
        <v>n.d</v>
      </c>
      <c r="C613" s="14">
        <f t="shared" si="217"/>
        <v>733.08253364000007</v>
      </c>
      <c r="D613" s="62">
        <f t="shared" si="233"/>
        <v>45763</v>
      </c>
      <c r="E613" s="60">
        <f ca="1">IF(D613&lt;$B$1,VLOOKUP(D613,[1]DI!$A$4:$B$15000,2,FALSE),0)</f>
        <v>0</v>
      </c>
      <c r="F613" s="14">
        <f t="shared" ca="1" si="218"/>
        <v>1</v>
      </c>
      <c r="G613" s="91">
        <f t="shared" ca="1" si="219"/>
        <v>1.30934010340701</v>
      </c>
      <c r="H613" s="91">
        <f t="shared" ca="1" si="220"/>
        <v>1.3059064692200599</v>
      </c>
      <c r="I613" s="14">
        <f t="shared" ca="1" si="221"/>
        <v>1.0026293100000001</v>
      </c>
      <c r="J613" s="13">
        <f t="shared" si="234"/>
        <v>2.69E-2</v>
      </c>
      <c r="K613" s="29">
        <f t="shared" si="222"/>
        <v>45747</v>
      </c>
      <c r="L613" s="2">
        <f t="shared" si="223"/>
        <v>15</v>
      </c>
      <c r="M613" s="17">
        <f t="shared" si="224"/>
        <v>15</v>
      </c>
      <c r="N613" s="12">
        <f t="shared" si="225"/>
        <v>1.0015812820000001</v>
      </c>
      <c r="O613" s="12">
        <f t="shared" ca="1" si="226"/>
        <v>1.00421475</v>
      </c>
      <c r="P613" s="17">
        <f t="shared" si="227"/>
        <v>0</v>
      </c>
      <c r="Q613" s="14">
        <f t="shared" ca="1" si="228"/>
        <v>3.0897595999999998</v>
      </c>
      <c r="R613" s="20">
        <f t="shared" si="232"/>
        <v>0</v>
      </c>
      <c r="S613" s="14">
        <f t="shared" si="229"/>
        <v>0</v>
      </c>
      <c r="T613" s="4" t="str">
        <f t="shared" si="230"/>
        <v>A+J=</v>
      </c>
      <c r="U613" s="29">
        <f t="shared" si="231"/>
        <v>45777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</row>
    <row r="614" spans="1:154" x14ac:dyDescent="0.15">
      <c r="A614" s="88">
        <f t="shared" si="235"/>
        <v>45771</v>
      </c>
      <c r="B614" s="89" t="str">
        <f t="shared" ca="1" si="216"/>
        <v>n.d</v>
      </c>
      <c r="C614" s="14">
        <f t="shared" si="217"/>
        <v>733.08253364000007</v>
      </c>
      <c r="D614" s="62">
        <f t="shared" si="233"/>
        <v>45764</v>
      </c>
      <c r="E614" s="60">
        <f ca="1">IF(D614&lt;$B$1,VLOOKUP(D614,[1]DI!$A$4:$B$15000,2,FALSE),0)</f>
        <v>0</v>
      </c>
      <c r="F614" s="14">
        <f t="shared" ca="1" si="218"/>
        <v>1</v>
      </c>
      <c r="G614" s="91">
        <f t="shared" ca="1" si="219"/>
        <v>1.30934010340701</v>
      </c>
      <c r="H614" s="91">
        <f t="shared" ca="1" si="220"/>
        <v>1.3059064692200599</v>
      </c>
      <c r="I614" s="14">
        <f t="shared" ca="1" si="221"/>
        <v>1.0026293100000001</v>
      </c>
      <c r="J614" s="13">
        <f t="shared" si="234"/>
        <v>2.69E-2</v>
      </c>
      <c r="K614" s="29">
        <f t="shared" si="222"/>
        <v>45747</v>
      </c>
      <c r="L614" s="2">
        <f t="shared" si="223"/>
        <v>16</v>
      </c>
      <c r="M614" s="17">
        <f t="shared" si="224"/>
        <v>16</v>
      </c>
      <c r="N614" s="12">
        <f t="shared" si="225"/>
        <v>1.0016867899999999</v>
      </c>
      <c r="O614" s="12">
        <f t="shared" ca="1" si="226"/>
        <v>1.004320535</v>
      </c>
      <c r="P614" s="17">
        <f t="shared" si="227"/>
        <v>0</v>
      </c>
      <c r="Q614" s="14">
        <f t="shared" ca="1" si="228"/>
        <v>3.1673087400000002</v>
      </c>
      <c r="R614" s="20">
        <f t="shared" si="232"/>
        <v>0</v>
      </c>
      <c r="S614" s="14">
        <f t="shared" si="229"/>
        <v>0</v>
      </c>
      <c r="T614" s="4" t="str">
        <f t="shared" si="230"/>
        <v>A+J=</v>
      </c>
      <c r="U614" s="29">
        <f t="shared" si="231"/>
        <v>45777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</row>
    <row r="615" spans="1:154" x14ac:dyDescent="0.15">
      <c r="A615" s="88">
        <f t="shared" si="235"/>
        <v>45772</v>
      </c>
      <c r="B615" s="89" t="str">
        <f t="shared" ca="1" si="216"/>
        <v>n.d</v>
      </c>
      <c r="C615" s="14">
        <f t="shared" si="217"/>
        <v>733.08253364000007</v>
      </c>
      <c r="D615" s="62">
        <f t="shared" si="233"/>
        <v>45769</v>
      </c>
      <c r="E615" s="60">
        <f ca="1">IF(D615&lt;$B$1,VLOOKUP(D615,[1]DI!$A$4:$B$15000,2,FALSE),0)</f>
        <v>0</v>
      </c>
      <c r="F615" s="14">
        <f t="shared" ca="1" si="218"/>
        <v>1</v>
      </c>
      <c r="G615" s="91">
        <f t="shared" ca="1" si="219"/>
        <v>1.30934010340701</v>
      </c>
      <c r="H615" s="91">
        <f t="shared" ca="1" si="220"/>
        <v>1.3059064692200599</v>
      </c>
      <c r="I615" s="14">
        <f t="shared" ca="1" si="221"/>
        <v>1.0026293100000001</v>
      </c>
      <c r="J615" s="13">
        <f t="shared" si="234"/>
        <v>2.69E-2</v>
      </c>
      <c r="K615" s="29">
        <f t="shared" si="222"/>
        <v>45747</v>
      </c>
      <c r="L615" s="2">
        <f t="shared" si="223"/>
        <v>17</v>
      </c>
      <c r="M615" s="17">
        <f t="shared" si="224"/>
        <v>17</v>
      </c>
      <c r="N615" s="12">
        <f t="shared" si="225"/>
        <v>1.001792308</v>
      </c>
      <c r="O615" s="12">
        <f t="shared" ca="1" si="226"/>
        <v>1.0044263309999999</v>
      </c>
      <c r="P615" s="17">
        <f t="shared" si="227"/>
        <v>0</v>
      </c>
      <c r="Q615" s="14">
        <f t="shared" ca="1" si="228"/>
        <v>3.2448659399999999</v>
      </c>
      <c r="R615" s="20">
        <f t="shared" si="232"/>
        <v>0</v>
      </c>
      <c r="S615" s="14">
        <f t="shared" si="229"/>
        <v>0</v>
      </c>
      <c r="T615" s="4" t="str">
        <f t="shared" si="230"/>
        <v>A+J=</v>
      </c>
      <c r="U615" s="29">
        <f t="shared" si="231"/>
        <v>45777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</row>
    <row r="616" spans="1:154" x14ac:dyDescent="0.15">
      <c r="A616" s="88">
        <f t="shared" si="235"/>
        <v>45775</v>
      </c>
      <c r="B616" s="89" t="str">
        <f t="shared" ca="1" si="216"/>
        <v>n.d</v>
      </c>
      <c r="C616" s="14">
        <f t="shared" si="217"/>
        <v>733.08253364000007</v>
      </c>
      <c r="D616" s="62">
        <f t="shared" si="233"/>
        <v>45770</v>
      </c>
      <c r="E616" s="60">
        <f ca="1">IF(D616&lt;$B$1,VLOOKUP(D616,[1]DI!$A$4:$B$15000,2,FALSE),0)</f>
        <v>0</v>
      </c>
      <c r="F616" s="14">
        <f t="shared" ca="1" si="218"/>
        <v>1</v>
      </c>
      <c r="G616" s="91">
        <f t="shared" ca="1" si="219"/>
        <v>1.30934010340701</v>
      </c>
      <c r="H616" s="91">
        <f t="shared" ca="1" si="220"/>
        <v>1.3059064692200599</v>
      </c>
      <c r="I616" s="14">
        <f t="shared" ca="1" si="221"/>
        <v>1.0026293100000001</v>
      </c>
      <c r="J616" s="13">
        <f t="shared" si="234"/>
        <v>2.69E-2</v>
      </c>
      <c r="K616" s="29">
        <f t="shared" si="222"/>
        <v>45747</v>
      </c>
      <c r="L616" s="2">
        <f t="shared" si="223"/>
        <v>18</v>
      </c>
      <c r="M616" s="17">
        <f t="shared" si="224"/>
        <v>18</v>
      </c>
      <c r="N616" s="12">
        <f t="shared" si="225"/>
        <v>1.0018978380000001</v>
      </c>
      <c r="O616" s="12">
        <f t="shared" ca="1" si="226"/>
        <v>1.0045321380000001</v>
      </c>
      <c r="P616" s="17">
        <f t="shared" si="227"/>
        <v>0</v>
      </c>
      <c r="Q616" s="14">
        <f t="shared" ca="1" si="228"/>
        <v>3.3224312</v>
      </c>
      <c r="R616" s="20">
        <f t="shared" si="232"/>
        <v>0</v>
      </c>
      <c r="S616" s="14">
        <f t="shared" si="229"/>
        <v>0</v>
      </c>
      <c r="T616" s="4" t="str">
        <f t="shared" si="230"/>
        <v>A+J=</v>
      </c>
      <c r="U616" s="29">
        <f t="shared" si="231"/>
        <v>45777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</row>
    <row r="617" spans="1:154" x14ac:dyDescent="0.15">
      <c r="A617" s="88">
        <f t="shared" si="235"/>
        <v>45776</v>
      </c>
      <c r="B617" s="89" t="str">
        <f t="shared" ca="1" si="216"/>
        <v>n.d</v>
      </c>
      <c r="C617" s="14">
        <f t="shared" si="217"/>
        <v>733.08253364000007</v>
      </c>
      <c r="D617" s="62">
        <f t="shared" si="233"/>
        <v>45771</v>
      </c>
      <c r="E617" s="60">
        <f ca="1">IF(D617&lt;$B$1,VLOOKUP(D617,[1]DI!$A$4:$B$15000,2,FALSE),0)</f>
        <v>0</v>
      </c>
      <c r="F617" s="14">
        <f t="shared" ca="1" si="218"/>
        <v>1</v>
      </c>
      <c r="G617" s="91">
        <f t="shared" ca="1" si="219"/>
        <v>1.30934010340701</v>
      </c>
      <c r="H617" s="91">
        <f t="shared" ca="1" si="220"/>
        <v>1.3059064692200599</v>
      </c>
      <c r="I617" s="14">
        <f t="shared" ca="1" si="221"/>
        <v>1.0026293100000001</v>
      </c>
      <c r="J617" s="13">
        <f t="shared" si="234"/>
        <v>2.69E-2</v>
      </c>
      <c r="K617" s="29">
        <f t="shared" si="222"/>
        <v>45747</v>
      </c>
      <c r="L617" s="2">
        <f t="shared" si="223"/>
        <v>19</v>
      </c>
      <c r="M617" s="17">
        <f t="shared" si="224"/>
        <v>19</v>
      </c>
      <c r="N617" s="12">
        <f t="shared" si="225"/>
        <v>1.002003379</v>
      </c>
      <c r="O617" s="12">
        <f t="shared" ca="1" si="226"/>
        <v>1.0046379569999999</v>
      </c>
      <c r="P617" s="17">
        <f t="shared" si="227"/>
        <v>0</v>
      </c>
      <c r="Q617" s="14">
        <f t="shared" ca="1" si="228"/>
        <v>3.4000052599999999</v>
      </c>
      <c r="R617" s="20">
        <f t="shared" si="232"/>
        <v>0</v>
      </c>
      <c r="S617" s="14">
        <f t="shared" si="229"/>
        <v>0</v>
      </c>
      <c r="T617" s="4" t="str">
        <f t="shared" si="230"/>
        <v>A+J=</v>
      </c>
      <c r="U617" s="29">
        <f t="shared" si="231"/>
        <v>45777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</row>
    <row r="618" spans="1:154" x14ac:dyDescent="0.15">
      <c r="A618" s="88">
        <f t="shared" si="235"/>
        <v>45777</v>
      </c>
      <c r="B618" s="89" t="str">
        <f t="shared" ca="1" si="216"/>
        <v>n.d</v>
      </c>
      <c r="C618" s="14">
        <f t="shared" si="217"/>
        <v>733.08253364000007</v>
      </c>
      <c r="D618" s="62">
        <f t="shared" si="233"/>
        <v>45772</v>
      </c>
      <c r="E618" s="60">
        <f ca="1">IF(D618&lt;$B$1,VLOOKUP(D618,[1]DI!$A$4:$B$15000,2,FALSE),0)</f>
        <v>0</v>
      </c>
      <c r="F618" s="14">
        <f t="shared" ca="1" si="218"/>
        <v>1</v>
      </c>
      <c r="G618" s="91">
        <f t="shared" ca="1" si="219"/>
        <v>1.30934010340701</v>
      </c>
      <c r="H618" s="91">
        <f t="shared" ca="1" si="220"/>
        <v>1.3059064692200599</v>
      </c>
      <c r="I618" s="14">
        <f t="shared" ca="1" si="221"/>
        <v>1.0026293100000001</v>
      </c>
      <c r="J618" s="13">
        <f t="shared" si="234"/>
        <v>2.69E-2</v>
      </c>
      <c r="K618" s="29">
        <f t="shared" si="222"/>
        <v>45747</v>
      </c>
      <c r="L618" s="2">
        <f t="shared" si="223"/>
        <v>20</v>
      </c>
      <c r="M618" s="17">
        <f t="shared" si="224"/>
        <v>20</v>
      </c>
      <c r="N618" s="12">
        <f t="shared" si="225"/>
        <v>1.002108931</v>
      </c>
      <c r="O618" s="12">
        <f t="shared" ca="1" si="226"/>
        <v>1.0047437859999999</v>
      </c>
      <c r="P618" s="17">
        <f t="shared" si="227"/>
        <v>29</v>
      </c>
      <c r="Q618" s="14">
        <f t="shared" ca="1" si="228"/>
        <v>3.4775866500000001</v>
      </c>
      <c r="R618" s="20">
        <f t="shared" si="232"/>
        <v>2.7196999999999999E-2</v>
      </c>
      <c r="S618" s="14">
        <f t="shared" si="229"/>
        <v>19.937645660000001</v>
      </c>
      <c r="T618" s="4" t="str">
        <f t="shared" si="230"/>
        <v>A+J=</v>
      </c>
      <c r="U618" s="29">
        <f t="shared" si="231"/>
        <v>45777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</row>
    <row r="619" spans="1:154" x14ac:dyDescent="0.15">
      <c r="A619" s="88">
        <f t="shared" si="235"/>
        <v>45779</v>
      </c>
      <c r="B619" s="89" t="str">
        <f t="shared" ca="1" si="216"/>
        <v>n.d</v>
      </c>
      <c r="C619" s="14">
        <f t="shared" si="217"/>
        <v>713.14488798000002</v>
      </c>
      <c r="D619" s="62">
        <f t="shared" si="233"/>
        <v>45775</v>
      </c>
      <c r="E619" s="60">
        <f ca="1">IF(D619&lt;$B$1,VLOOKUP(D619,[1]DI!$A$4:$B$15000,2,FALSE),0)</f>
        <v>0</v>
      </c>
      <c r="F619" s="14">
        <f t="shared" ca="1" si="218"/>
        <v>1</v>
      </c>
      <c r="G619" s="91">
        <f t="shared" ca="1" si="219"/>
        <v>1.30934010340701</v>
      </c>
      <c r="H619" s="91">
        <f t="shared" ca="1" si="220"/>
        <v>1.30934010340701</v>
      </c>
      <c r="I619" s="14">
        <f t="shared" ca="1" si="221"/>
        <v>1</v>
      </c>
      <c r="J619" s="13">
        <f t="shared" si="234"/>
        <v>2.69E-2</v>
      </c>
      <c r="K619" s="29">
        <f t="shared" si="222"/>
        <v>45777</v>
      </c>
      <c r="L619" s="2">
        <f t="shared" si="223"/>
        <v>1</v>
      </c>
      <c r="M619" s="17">
        <f t="shared" si="224"/>
        <v>1</v>
      </c>
      <c r="N619" s="12">
        <f t="shared" si="225"/>
        <v>1.000105341</v>
      </c>
      <c r="O619" s="12">
        <f t="shared" ca="1" si="226"/>
        <v>1.000105341</v>
      </c>
      <c r="P619" s="17">
        <f t="shared" si="227"/>
        <v>0</v>
      </c>
      <c r="Q619" s="14">
        <f t="shared" ca="1" si="228"/>
        <v>7.5123389999999998E-2</v>
      </c>
      <c r="R619" s="20">
        <f t="shared" si="232"/>
        <v>0</v>
      </c>
      <c r="S619" s="14">
        <f t="shared" si="229"/>
        <v>0</v>
      </c>
      <c r="T619" s="4" t="str">
        <f t="shared" si="230"/>
        <v>A+J=</v>
      </c>
      <c r="U619" s="29">
        <f t="shared" si="231"/>
        <v>45807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</row>
    <row r="620" spans="1:154" x14ac:dyDescent="0.15">
      <c r="A620" s="88">
        <f t="shared" si="235"/>
        <v>45782</v>
      </c>
      <c r="B620" s="89" t="str">
        <f t="shared" ca="1" si="216"/>
        <v>n.d</v>
      </c>
      <c r="C620" s="14">
        <f t="shared" si="217"/>
        <v>713.14488798000002</v>
      </c>
      <c r="D620" s="62">
        <f t="shared" si="233"/>
        <v>45776</v>
      </c>
      <c r="E620" s="60">
        <f ca="1">IF(D620&lt;$B$1,VLOOKUP(D620,[1]DI!$A$4:$B$15000,2,FALSE),0)</f>
        <v>0</v>
      </c>
      <c r="F620" s="14">
        <f t="shared" ca="1" si="218"/>
        <v>1</v>
      </c>
      <c r="G620" s="91">
        <f t="shared" ca="1" si="219"/>
        <v>1.30934010340701</v>
      </c>
      <c r="H620" s="91">
        <f t="shared" ca="1" si="220"/>
        <v>1.30934010340701</v>
      </c>
      <c r="I620" s="14">
        <f t="shared" ca="1" si="221"/>
        <v>1</v>
      </c>
      <c r="J620" s="13">
        <f t="shared" si="234"/>
        <v>2.69E-2</v>
      </c>
      <c r="K620" s="29">
        <f t="shared" si="222"/>
        <v>45777</v>
      </c>
      <c r="L620" s="2">
        <f t="shared" si="223"/>
        <v>2</v>
      </c>
      <c r="M620" s="17">
        <f t="shared" si="224"/>
        <v>2</v>
      </c>
      <c r="N620" s="12">
        <f t="shared" si="225"/>
        <v>1.0002106930000001</v>
      </c>
      <c r="O620" s="12">
        <f t="shared" ca="1" si="226"/>
        <v>1.0002106930000001</v>
      </c>
      <c r="P620" s="17">
        <f t="shared" si="227"/>
        <v>0</v>
      </c>
      <c r="Q620" s="14">
        <f t="shared" ca="1" si="228"/>
        <v>0.15025463</v>
      </c>
      <c r="R620" s="20">
        <f t="shared" si="232"/>
        <v>0</v>
      </c>
      <c r="S620" s="14">
        <f t="shared" si="229"/>
        <v>0</v>
      </c>
      <c r="T620" s="4" t="str">
        <f t="shared" si="230"/>
        <v>A+J=</v>
      </c>
      <c r="U620" s="29">
        <f t="shared" si="231"/>
        <v>45807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</row>
    <row r="621" spans="1:154" x14ac:dyDescent="0.15">
      <c r="A621" s="88">
        <f t="shared" si="235"/>
        <v>45783</v>
      </c>
      <c r="B621" s="89" t="str">
        <f t="shared" ca="1" si="216"/>
        <v>n.d</v>
      </c>
      <c r="C621" s="14">
        <f t="shared" si="217"/>
        <v>713.14488798000002</v>
      </c>
      <c r="D621" s="62">
        <f t="shared" si="233"/>
        <v>45777</v>
      </c>
      <c r="E621" s="60">
        <f ca="1">IF(D621&lt;$B$1,VLOOKUP(D621,[1]DI!$A$4:$B$15000,2,FALSE),0)</f>
        <v>0</v>
      </c>
      <c r="F621" s="14">
        <f t="shared" ca="1" si="218"/>
        <v>1</v>
      </c>
      <c r="G621" s="91">
        <f t="shared" ca="1" si="219"/>
        <v>1.30934010340701</v>
      </c>
      <c r="H621" s="91">
        <f t="shared" ca="1" si="220"/>
        <v>1.30934010340701</v>
      </c>
      <c r="I621" s="14">
        <f t="shared" ca="1" si="221"/>
        <v>1</v>
      </c>
      <c r="J621" s="13">
        <f t="shared" si="234"/>
        <v>2.69E-2</v>
      </c>
      <c r="K621" s="29">
        <f t="shared" si="222"/>
        <v>45777</v>
      </c>
      <c r="L621" s="2">
        <f t="shared" si="223"/>
        <v>3</v>
      </c>
      <c r="M621" s="17">
        <f t="shared" si="224"/>
        <v>3</v>
      </c>
      <c r="N621" s="12">
        <f t="shared" si="225"/>
        <v>1.000316057</v>
      </c>
      <c r="O621" s="12">
        <f t="shared" ca="1" si="226"/>
        <v>1.000316057</v>
      </c>
      <c r="P621" s="17">
        <f t="shared" si="227"/>
        <v>0</v>
      </c>
      <c r="Q621" s="14">
        <f t="shared" ca="1" si="228"/>
        <v>0.22539443000000001</v>
      </c>
      <c r="R621" s="20">
        <f t="shared" si="232"/>
        <v>0</v>
      </c>
      <c r="S621" s="14">
        <f t="shared" si="229"/>
        <v>0</v>
      </c>
      <c r="T621" s="4" t="str">
        <f t="shared" si="230"/>
        <v>A+J=</v>
      </c>
      <c r="U621" s="29">
        <f t="shared" si="231"/>
        <v>45807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</row>
    <row r="622" spans="1:154" x14ac:dyDescent="0.15">
      <c r="A622" s="88">
        <f t="shared" si="235"/>
        <v>45784</v>
      </c>
      <c r="B622" s="89" t="str">
        <f t="shared" ca="1" si="216"/>
        <v>n.d</v>
      </c>
      <c r="C622" s="14">
        <f t="shared" si="217"/>
        <v>713.14488798000002</v>
      </c>
      <c r="D622" s="62">
        <f t="shared" si="233"/>
        <v>45779</v>
      </c>
      <c r="E622" s="60">
        <f ca="1">IF(D622&lt;$B$1,VLOOKUP(D622,[1]DI!$A$4:$B$15000,2,FALSE),0)</f>
        <v>0</v>
      </c>
      <c r="F622" s="14">
        <f t="shared" ca="1" si="218"/>
        <v>1</v>
      </c>
      <c r="G622" s="91">
        <f t="shared" ca="1" si="219"/>
        <v>1.30934010340701</v>
      </c>
      <c r="H622" s="91">
        <f t="shared" ca="1" si="220"/>
        <v>1.30934010340701</v>
      </c>
      <c r="I622" s="14">
        <f t="shared" ca="1" si="221"/>
        <v>1</v>
      </c>
      <c r="J622" s="13">
        <f t="shared" si="234"/>
        <v>2.69E-2</v>
      </c>
      <c r="K622" s="29">
        <f t="shared" si="222"/>
        <v>45777</v>
      </c>
      <c r="L622" s="2">
        <f t="shared" si="223"/>
        <v>4</v>
      </c>
      <c r="M622" s="17">
        <f t="shared" si="224"/>
        <v>4</v>
      </c>
      <c r="N622" s="12">
        <f t="shared" si="225"/>
        <v>1.0004214309999999</v>
      </c>
      <c r="O622" s="12">
        <f t="shared" ca="1" si="226"/>
        <v>1.0004214309999999</v>
      </c>
      <c r="P622" s="17">
        <f t="shared" si="227"/>
        <v>0</v>
      </c>
      <c r="Q622" s="14">
        <f t="shared" ca="1" si="228"/>
        <v>0.30054135999999998</v>
      </c>
      <c r="R622" s="20">
        <f t="shared" si="232"/>
        <v>0</v>
      </c>
      <c r="S622" s="14">
        <f t="shared" si="229"/>
        <v>0</v>
      </c>
      <c r="T622" s="4" t="str">
        <f t="shared" si="230"/>
        <v>A+J=</v>
      </c>
      <c r="U622" s="29">
        <f t="shared" si="231"/>
        <v>45807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</row>
    <row r="623" spans="1:154" x14ac:dyDescent="0.15">
      <c r="A623" s="88">
        <f t="shared" si="235"/>
        <v>45785</v>
      </c>
      <c r="B623" s="89" t="str">
        <f t="shared" ca="1" si="216"/>
        <v>n.d</v>
      </c>
      <c r="C623" s="14">
        <f t="shared" si="217"/>
        <v>713.14488798000002</v>
      </c>
      <c r="D623" s="62">
        <f t="shared" si="233"/>
        <v>45782</v>
      </c>
      <c r="E623" s="60">
        <f ca="1">IF(D623&lt;$B$1,VLOOKUP(D623,[1]DI!$A$4:$B$15000,2,FALSE),0)</f>
        <v>0</v>
      </c>
      <c r="F623" s="14">
        <f t="shared" ca="1" si="218"/>
        <v>1</v>
      </c>
      <c r="G623" s="91">
        <f t="shared" ca="1" si="219"/>
        <v>1.30934010340701</v>
      </c>
      <c r="H623" s="91">
        <f t="shared" ca="1" si="220"/>
        <v>1.30934010340701</v>
      </c>
      <c r="I623" s="14">
        <f t="shared" ca="1" si="221"/>
        <v>1</v>
      </c>
      <c r="J623" s="13">
        <f t="shared" si="234"/>
        <v>2.69E-2</v>
      </c>
      <c r="K623" s="29">
        <f t="shared" si="222"/>
        <v>45777</v>
      </c>
      <c r="L623" s="2">
        <f t="shared" si="223"/>
        <v>5</v>
      </c>
      <c r="M623" s="17">
        <f t="shared" si="224"/>
        <v>5</v>
      </c>
      <c r="N623" s="12">
        <f t="shared" si="225"/>
        <v>1.000526816</v>
      </c>
      <c r="O623" s="12">
        <f t="shared" ca="1" si="226"/>
        <v>1.000526816</v>
      </c>
      <c r="P623" s="17">
        <f t="shared" si="227"/>
        <v>0</v>
      </c>
      <c r="Q623" s="14">
        <f t="shared" ca="1" si="228"/>
        <v>0.37569613000000002</v>
      </c>
      <c r="R623" s="20">
        <f t="shared" si="232"/>
        <v>0</v>
      </c>
      <c r="S623" s="14">
        <f t="shared" si="229"/>
        <v>0</v>
      </c>
      <c r="T623" s="4" t="str">
        <f t="shared" si="230"/>
        <v>A+J=</v>
      </c>
      <c r="U623" s="29">
        <f t="shared" si="231"/>
        <v>45807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</row>
    <row r="624" spans="1:154" x14ac:dyDescent="0.15">
      <c r="A624" s="88">
        <f t="shared" si="235"/>
        <v>45786</v>
      </c>
      <c r="B624" s="89" t="str">
        <f t="shared" ca="1" si="216"/>
        <v>n.d</v>
      </c>
      <c r="C624" s="14">
        <f t="shared" si="217"/>
        <v>713.14488798000002</v>
      </c>
      <c r="D624" s="62">
        <f t="shared" si="233"/>
        <v>45783</v>
      </c>
      <c r="E624" s="60">
        <f ca="1">IF(D624&lt;$B$1,VLOOKUP(D624,[1]DI!$A$4:$B$15000,2,FALSE),0)</f>
        <v>0</v>
      </c>
      <c r="F624" s="14">
        <f t="shared" ca="1" si="218"/>
        <v>1</v>
      </c>
      <c r="G624" s="91">
        <f t="shared" ca="1" si="219"/>
        <v>1.30934010340701</v>
      </c>
      <c r="H624" s="91">
        <f t="shared" ca="1" si="220"/>
        <v>1.30934010340701</v>
      </c>
      <c r="I624" s="14">
        <f t="shared" ca="1" si="221"/>
        <v>1</v>
      </c>
      <c r="J624" s="13">
        <f t="shared" si="234"/>
        <v>2.69E-2</v>
      </c>
      <c r="K624" s="29">
        <f t="shared" si="222"/>
        <v>45777</v>
      </c>
      <c r="L624" s="2">
        <f t="shared" si="223"/>
        <v>6</v>
      </c>
      <c r="M624" s="17">
        <f t="shared" si="224"/>
        <v>6</v>
      </c>
      <c r="N624" s="12">
        <f t="shared" si="225"/>
        <v>1.000632213</v>
      </c>
      <c r="O624" s="12">
        <f t="shared" ca="1" si="226"/>
        <v>1.000632213</v>
      </c>
      <c r="P624" s="17">
        <f t="shared" si="227"/>
        <v>0</v>
      </c>
      <c r="Q624" s="14">
        <f t="shared" ca="1" si="228"/>
        <v>0.45085945999999999</v>
      </c>
      <c r="R624" s="20">
        <f t="shared" si="232"/>
        <v>0</v>
      </c>
      <c r="S624" s="14">
        <f t="shared" si="229"/>
        <v>0</v>
      </c>
      <c r="T624" s="4" t="str">
        <f t="shared" si="230"/>
        <v>A+J=</v>
      </c>
      <c r="U624" s="29">
        <f t="shared" si="231"/>
        <v>45807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</row>
    <row r="625" spans="1:154" x14ac:dyDescent="0.15">
      <c r="A625" s="88">
        <f t="shared" si="235"/>
        <v>45789</v>
      </c>
      <c r="B625" s="89" t="str">
        <f t="shared" ca="1" si="216"/>
        <v>n.d</v>
      </c>
      <c r="C625" s="14">
        <f t="shared" si="217"/>
        <v>713.14488798000002</v>
      </c>
      <c r="D625" s="62">
        <f t="shared" si="233"/>
        <v>45784</v>
      </c>
      <c r="E625" s="60">
        <f ca="1">IF(D625&lt;$B$1,VLOOKUP(D625,[1]DI!$A$4:$B$15000,2,FALSE),0)</f>
        <v>0</v>
      </c>
      <c r="F625" s="14">
        <f t="shared" ca="1" si="218"/>
        <v>1</v>
      </c>
      <c r="G625" s="91">
        <f t="shared" ca="1" si="219"/>
        <v>1.30934010340701</v>
      </c>
      <c r="H625" s="91">
        <f t="shared" ca="1" si="220"/>
        <v>1.30934010340701</v>
      </c>
      <c r="I625" s="14">
        <f t="shared" ca="1" si="221"/>
        <v>1</v>
      </c>
      <c r="J625" s="13">
        <f t="shared" si="234"/>
        <v>2.69E-2</v>
      </c>
      <c r="K625" s="29">
        <f t="shared" si="222"/>
        <v>45777</v>
      </c>
      <c r="L625" s="2">
        <f t="shared" si="223"/>
        <v>7</v>
      </c>
      <c r="M625" s="17">
        <f t="shared" si="224"/>
        <v>7</v>
      </c>
      <c r="N625" s="12">
        <f t="shared" si="225"/>
        <v>1.0007376210000001</v>
      </c>
      <c r="O625" s="12">
        <f t="shared" ca="1" si="226"/>
        <v>1.0007376210000001</v>
      </c>
      <c r="P625" s="17">
        <f t="shared" si="227"/>
        <v>0</v>
      </c>
      <c r="Q625" s="14">
        <f t="shared" ca="1" si="228"/>
        <v>0.52603063999999999</v>
      </c>
      <c r="R625" s="20">
        <f t="shared" si="232"/>
        <v>0</v>
      </c>
      <c r="S625" s="14">
        <f t="shared" si="229"/>
        <v>0</v>
      </c>
      <c r="T625" s="4" t="str">
        <f t="shared" si="230"/>
        <v>A+J=</v>
      </c>
      <c r="U625" s="29">
        <f t="shared" si="231"/>
        <v>45807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</row>
    <row r="626" spans="1:154" x14ac:dyDescent="0.15">
      <c r="A626" s="88">
        <f t="shared" si="235"/>
        <v>45790</v>
      </c>
      <c r="B626" s="89" t="str">
        <f t="shared" ca="1" si="216"/>
        <v>n.d</v>
      </c>
      <c r="C626" s="14">
        <f t="shared" si="217"/>
        <v>713.14488798000002</v>
      </c>
      <c r="D626" s="62">
        <f t="shared" si="233"/>
        <v>45785</v>
      </c>
      <c r="E626" s="60">
        <f ca="1">IF(D626&lt;$B$1,VLOOKUP(D626,[1]DI!$A$4:$B$15000,2,FALSE),0)</f>
        <v>0</v>
      </c>
      <c r="F626" s="14">
        <f t="shared" ca="1" si="218"/>
        <v>1</v>
      </c>
      <c r="G626" s="91">
        <f t="shared" ca="1" si="219"/>
        <v>1.30934010340701</v>
      </c>
      <c r="H626" s="91">
        <f t="shared" ca="1" si="220"/>
        <v>1.30934010340701</v>
      </c>
      <c r="I626" s="14">
        <f t="shared" ca="1" si="221"/>
        <v>1</v>
      </c>
      <c r="J626" s="13">
        <f t="shared" si="234"/>
        <v>2.69E-2</v>
      </c>
      <c r="K626" s="29">
        <f t="shared" si="222"/>
        <v>45777</v>
      </c>
      <c r="L626" s="2">
        <f t="shared" si="223"/>
        <v>8</v>
      </c>
      <c r="M626" s="17">
        <f t="shared" si="224"/>
        <v>8</v>
      </c>
      <c r="N626" s="12">
        <f t="shared" si="225"/>
        <v>1.000843039</v>
      </c>
      <c r="O626" s="12">
        <f t="shared" ca="1" si="226"/>
        <v>1.000843039</v>
      </c>
      <c r="P626" s="17">
        <f t="shared" si="227"/>
        <v>0</v>
      </c>
      <c r="Q626" s="14">
        <f t="shared" ca="1" si="228"/>
        <v>0.60120894999999996</v>
      </c>
      <c r="R626" s="20">
        <f t="shared" si="232"/>
        <v>0</v>
      </c>
      <c r="S626" s="14">
        <f t="shared" si="229"/>
        <v>0</v>
      </c>
      <c r="T626" s="4" t="str">
        <f t="shared" si="230"/>
        <v>A+J=</v>
      </c>
      <c r="U626" s="29">
        <f t="shared" si="231"/>
        <v>45807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</row>
    <row r="627" spans="1:154" x14ac:dyDescent="0.15">
      <c r="A627" s="88">
        <f t="shared" si="235"/>
        <v>45791</v>
      </c>
      <c r="B627" s="89" t="str">
        <f t="shared" ca="1" si="216"/>
        <v>n.d</v>
      </c>
      <c r="C627" s="14">
        <f t="shared" si="217"/>
        <v>713.14488798000002</v>
      </c>
      <c r="D627" s="62">
        <f t="shared" si="233"/>
        <v>45786</v>
      </c>
      <c r="E627" s="60">
        <f ca="1">IF(D627&lt;$B$1,VLOOKUP(D627,[1]DI!$A$4:$B$15000,2,FALSE),0)</f>
        <v>0</v>
      </c>
      <c r="F627" s="14">
        <f t="shared" ca="1" si="218"/>
        <v>1</v>
      </c>
      <c r="G627" s="91">
        <f t="shared" ca="1" si="219"/>
        <v>1.30934010340701</v>
      </c>
      <c r="H627" s="91">
        <f t="shared" ca="1" si="220"/>
        <v>1.30934010340701</v>
      </c>
      <c r="I627" s="14">
        <f t="shared" ca="1" si="221"/>
        <v>1</v>
      </c>
      <c r="J627" s="13">
        <f t="shared" si="234"/>
        <v>2.69E-2</v>
      </c>
      <c r="K627" s="29">
        <f t="shared" si="222"/>
        <v>45777</v>
      </c>
      <c r="L627" s="2">
        <f t="shared" si="223"/>
        <v>9</v>
      </c>
      <c r="M627" s="17">
        <f t="shared" si="224"/>
        <v>9</v>
      </c>
      <c r="N627" s="12">
        <f t="shared" si="225"/>
        <v>1.0009484689999999</v>
      </c>
      <c r="O627" s="12">
        <f t="shared" ca="1" si="226"/>
        <v>1.0009484689999999</v>
      </c>
      <c r="P627" s="17">
        <f t="shared" si="227"/>
        <v>0</v>
      </c>
      <c r="Q627" s="14">
        <f t="shared" ca="1" si="228"/>
        <v>0.67639581000000004</v>
      </c>
      <c r="R627" s="20">
        <f t="shared" si="232"/>
        <v>0</v>
      </c>
      <c r="S627" s="14">
        <f t="shared" si="229"/>
        <v>0</v>
      </c>
      <c r="T627" s="4" t="str">
        <f t="shared" si="230"/>
        <v>A+J=</v>
      </c>
      <c r="U627" s="29">
        <f t="shared" si="231"/>
        <v>45807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</row>
    <row r="628" spans="1:154" x14ac:dyDescent="0.15">
      <c r="A628" s="88">
        <f t="shared" si="235"/>
        <v>45792</v>
      </c>
      <c r="B628" s="89" t="str">
        <f t="shared" ca="1" si="216"/>
        <v>n.d</v>
      </c>
      <c r="C628" s="14">
        <f t="shared" si="217"/>
        <v>713.14488798000002</v>
      </c>
      <c r="D628" s="62">
        <f t="shared" si="233"/>
        <v>45789</v>
      </c>
      <c r="E628" s="60">
        <f ca="1">IF(D628&lt;$B$1,VLOOKUP(D628,[1]DI!$A$4:$B$15000,2,FALSE),0)</f>
        <v>0</v>
      </c>
      <c r="F628" s="14">
        <f t="shared" ca="1" si="218"/>
        <v>1</v>
      </c>
      <c r="G628" s="91">
        <f t="shared" ca="1" si="219"/>
        <v>1.30934010340701</v>
      </c>
      <c r="H628" s="91">
        <f t="shared" ca="1" si="220"/>
        <v>1.30934010340701</v>
      </c>
      <c r="I628" s="14">
        <f t="shared" ca="1" si="221"/>
        <v>1</v>
      </c>
      <c r="J628" s="13">
        <f t="shared" si="234"/>
        <v>2.69E-2</v>
      </c>
      <c r="K628" s="29">
        <f t="shared" si="222"/>
        <v>45777</v>
      </c>
      <c r="L628" s="2">
        <f t="shared" si="223"/>
        <v>10</v>
      </c>
      <c r="M628" s="17">
        <f t="shared" si="224"/>
        <v>10</v>
      </c>
      <c r="N628" s="12">
        <f t="shared" si="225"/>
        <v>1.00105391</v>
      </c>
      <c r="O628" s="12">
        <f t="shared" ca="1" si="226"/>
        <v>1.00105391</v>
      </c>
      <c r="P628" s="17">
        <f t="shared" si="227"/>
        <v>0</v>
      </c>
      <c r="Q628" s="14">
        <f t="shared" ca="1" si="228"/>
        <v>0.75159052000000004</v>
      </c>
      <c r="R628" s="20">
        <f t="shared" si="232"/>
        <v>0</v>
      </c>
      <c r="S628" s="14">
        <f t="shared" si="229"/>
        <v>0</v>
      </c>
      <c r="T628" s="4" t="str">
        <f t="shared" si="230"/>
        <v>A+J=</v>
      </c>
      <c r="U628" s="29">
        <f t="shared" si="231"/>
        <v>45807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</row>
    <row r="629" spans="1:154" x14ac:dyDescent="0.15">
      <c r="A629" s="88">
        <f t="shared" si="235"/>
        <v>45793</v>
      </c>
      <c r="B629" s="89" t="str">
        <f t="shared" ca="1" si="216"/>
        <v>n.d</v>
      </c>
      <c r="C629" s="14">
        <f t="shared" si="217"/>
        <v>713.14488798000002</v>
      </c>
      <c r="D629" s="62">
        <f t="shared" si="233"/>
        <v>45790</v>
      </c>
      <c r="E629" s="60">
        <f ca="1">IF(D629&lt;$B$1,VLOOKUP(D629,[1]DI!$A$4:$B$15000,2,FALSE),0)</f>
        <v>0</v>
      </c>
      <c r="F629" s="14">
        <f t="shared" ca="1" si="218"/>
        <v>1</v>
      </c>
      <c r="G629" s="91">
        <f t="shared" ca="1" si="219"/>
        <v>1.30934010340701</v>
      </c>
      <c r="H629" s="91">
        <f t="shared" ca="1" si="220"/>
        <v>1.30934010340701</v>
      </c>
      <c r="I629" s="14">
        <f t="shared" ca="1" si="221"/>
        <v>1</v>
      </c>
      <c r="J629" s="13">
        <f t="shared" si="234"/>
        <v>2.69E-2</v>
      </c>
      <c r="K629" s="29">
        <f t="shared" si="222"/>
        <v>45777</v>
      </c>
      <c r="L629" s="2">
        <f t="shared" si="223"/>
        <v>11</v>
      </c>
      <c r="M629" s="17">
        <f t="shared" si="224"/>
        <v>11</v>
      </c>
      <c r="N629" s="12">
        <f t="shared" si="225"/>
        <v>1.0011593620000001</v>
      </c>
      <c r="O629" s="12">
        <f t="shared" ca="1" si="226"/>
        <v>1.0011593620000001</v>
      </c>
      <c r="P629" s="17">
        <f t="shared" si="227"/>
        <v>0</v>
      </c>
      <c r="Q629" s="14">
        <f t="shared" ca="1" si="228"/>
        <v>0.82679307999999996</v>
      </c>
      <c r="R629" s="20">
        <f t="shared" si="232"/>
        <v>0</v>
      </c>
      <c r="S629" s="14">
        <f t="shared" si="229"/>
        <v>0</v>
      </c>
      <c r="T629" s="4" t="str">
        <f t="shared" si="230"/>
        <v>A+J=</v>
      </c>
      <c r="U629" s="29">
        <f t="shared" si="231"/>
        <v>45807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</row>
    <row r="630" spans="1:154" x14ac:dyDescent="0.15">
      <c r="A630" s="88">
        <f t="shared" si="235"/>
        <v>45796</v>
      </c>
      <c r="B630" s="89" t="str">
        <f t="shared" ca="1" si="216"/>
        <v>n.d</v>
      </c>
      <c r="C630" s="14">
        <f t="shared" si="217"/>
        <v>713.14488798000002</v>
      </c>
      <c r="D630" s="62">
        <f t="shared" si="233"/>
        <v>45791</v>
      </c>
      <c r="E630" s="60">
        <f ca="1">IF(D630&lt;$B$1,VLOOKUP(D630,[1]DI!$A$4:$B$15000,2,FALSE),0)</f>
        <v>0</v>
      </c>
      <c r="F630" s="14">
        <f t="shared" ca="1" si="218"/>
        <v>1</v>
      </c>
      <c r="G630" s="91">
        <f t="shared" ca="1" si="219"/>
        <v>1.30934010340701</v>
      </c>
      <c r="H630" s="91">
        <f t="shared" ca="1" si="220"/>
        <v>1.30934010340701</v>
      </c>
      <c r="I630" s="14">
        <f t="shared" ca="1" si="221"/>
        <v>1</v>
      </c>
      <c r="J630" s="13">
        <f t="shared" si="234"/>
        <v>2.69E-2</v>
      </c>
      <c r="K630" s="29">
        <f t="shared" si="222"/>
        <v>45777</v>
      </c>
      <c r="L630" s="2">
        <f t="shared" si="223"/>
        <v>12</v>
      </c>
      <c r="M630" s="17">
        <f t="shared" si="224"/>
        <v>12</v>
      </c>
      <c r="N630" s="12">
        <f t="shared" si="225"/>
        <v>1.0012648260000001</v>
      </c>
      <c r="O630" s="12">
        <f t="shared" ca="1" si="226"/>
        <v>1.0012648260000001</v>
      </c>
      <c r="P630" s="17">
        <f t="shared" si="227"/>
        <v>0</v>
      </c>
      <c r="Q630" s="14">
        <f t="shared" ca="1" si="228"/>
        <v>0.90200418999999998</v>
      </c>
      <c r="R630" s="20">
        <f t="shared" si="232"/>
        <v>0</v>
      </c>
      <c r="S630" s="14">
        <f t="shared" si="229"/>
        <v>0</v>
      </c>
      <c r="T630" s="4" t="str">
        <f t="shared" si="230"/>
        <v>A+J=</v>
      </c>
      <c r="U630" s="29">
        <f t="shared" si="231"/>
        <v>45807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</row>
    <row r="631" spans="1:154" x14ac:dyDescent="0.15">
      <c r="A631" s="88">
        <f t="shared" si="235"/>
        <v>45797</v>
      </c>
      <c r="B631" s="89" t="str">
        <f t="shared" ca="1" si="216"/>
        <v>n.d</v>
      </c>
      <c r="C631" s="14">
        <f t="shared" si="217"/>
        <v>713.14488798000002</v>
      </c>
      <c r="D631" s="62">
        <f t="shared" si="233"/>
        <v>45792</v>
      </c>
      <c r="E631" s="60">
        <f ca="1">IF(D631&lt;$B$1,VLOOKUP(D631,[1]DI!$A$4:$B$15000,2,FALSE),0)</f>
        <v>0</v>
      </c>
      <c r="F631" s="14">
        <f t="shared" ca="1" si="218"/>
        <v>1</v>
      </c>
      <c r="G631" s="91">
        <f t="shared" ca="1" si="219"/>
        <v>1.30934010340701</v>
      </c>
      <c r="H631" s="91">
        <f t="shared" ca="1" si="220"/>
        <v>1.30934010340701</v>
      </c>
      <c r="I631" s="14">
        <f t="shared" ca="1" si="221"/>
        <v>1</v>
      </c>
      <c r="J631" s="13">
        <f t="shared" si="234"/>
        <v>2.69E-2</v>
      </c>
      <c r="K631" s="29">
        <f t="shared" si="222"/>
        <v>45777</v>
      </c>
      <c r="L631" s="2">
        <f t="shared" si="223"/>
        <v>13</v>
      </c>
      <c r="M631" s="17">
        <f t="shared" si="224"/>
        <v>13</v>
      </c>
      <c r="N631" s="12">
        <f t="shared" si="225"/>
        <v>1.0013703</v>
      </c>
      <c r="O631" s="12">
        <f t="shared" ca="1" si="226"/>
        <v>1.0013703</v>
      </c>
      <c r="P631" s="17">
        <f t="shared" si="227"/>
        <v>0</v>
      </c>
      <c r="Q631" s="14">
        <f t="shared" ca="1" si="228"/>
        <v>0.97722242999999998</v>
      </c>
      <c r="R631" s="20">
        <f t="shared" si="232"/>
        <v>0</v>
      </c>
      <c r="S631" s="14">
        <f t="shared" si="229"/>
        <v>0</v>
      </c>
      <c r="T631" s="4" t="str">
        <f t="shared" si="230"/>
        <v>A+J=</v>
      </c>
      <c r="U631" s="29">
        <f t="shared" si="231"/>
        <v>45807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</row>
    <row r="632" spans="1:154" x14ac:dyDescent="0.15">
      <c r="A632" s="88">
        <f t="shared" si="235"/>
        <v>45798</v>
      </c>
      <c r="B632" s="89" t="str">
        <f t="shared" ca="1" si="216"/>
        <v>n.d</v>
      </c>
      <c r="C632" s="14">
        <f t="shared" si="217"/>
        <v>713.14488798000002</v>
      </c>
      <c r="D632" s="62">
        <f t="shared" si="233"/>
        <v>45793</v>
      </c>
      <c r="E632" s="60">
        <f ca="1">IF(D632&lt;$B$1,VLOOKUP(D632,[1]DI!$A$4:$B$15000,2,FALSE),0)</f>
        <v>0</v>
      </c>
      <c r="F632" s="14">
        <f t="shared" ca="1" si="218"/>
        <v>1</v>
      </c>
      <c r="G632" s="91">
        <f t="shared" ca="1" si="219"/>
        <v>1.30934010340701</v>
      </c>
      <c r="H632" s="91">
        <f t="shared" ca="1" si="220"/>
        <v>1.30934010340701</v>
      </c>
      <c r="I632" s="14">
        <f t="shared" ca="1" si="221"/>
        <v>1</v>
      </c>
      <c r="J632" s="13">
        <f t="shared" si="234"/>
        <v>2.69E-2</v>
      </c>
      <c r="K632" s="29">
        <f t="shared" si="222"/>
        <v>45777</v>
      </c>
      <c r="L632" s="2">
        <f t="shared" si="223"/>
        <v>14</v>
      </c>
      <c r="M632" s="17">
        <f t="shared" si="224"/>
        <v>14</v>
      </c>
      <c r="N632" s="12">
        <f t="shared" si="225"/>
        <v>1.001475785</v>
      </c>
      <c r="O632" s="12">
        <f t="shared" ca="1" si="226"/>
        <v>1.001475785</v>
      </c>
      <c r="P632" s="17">
        <f t="shared" si="227"/>
        <v>0</v>
      </c>
      <c r="Q632" s="14">
        <f t="shared" ca="1" si="228"/>
        <v>1.05244852</v>
      </c>
      <c r="R632" s="20">
        <f t="shared" si="232"/>
        <v>0</v>
      </c>
      <c r="S632" s="14">
        <f t="shared" si="229"/>
        <v>0</v>
      </c>
      <c r="T632" s="4" t="str">
        <f t="shared" si="230"/>
        <v>A+J=</v>
      </c>
      <c r="U632" s="29">
        <f t="shared" si="231"/>
        <v>45807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</row>
    <row r="633" spans="1:154" x14ac:dyDescent="0.15">
      <c r="A633" s="88">
        <f t="shared" si="235"/>
        <v>45799</v>
      </c>
      <c r="B633" s="89" t="str">
        <f t="shared" ca="1" si="216"/>
        <v>n.d</v>
      </c>
      <c r="C633" s="14">
        <f t="shared" si="217"/>
        <v>713.14488798000002</v>
      </c>
      <c r="D633" s="62">
        <f t="shared" si="233"/>
        <v>45796</v>
      </c>
      <c r="E633" s="60">
        <f ca="1">IF(D633&lt;$B$1,VLOOKUP(D633,[1]DI!$A$4:$B$15000,2,FALSE),0)</f>
        <v>0</v>
      </c>
      <c r="F633" s="14">
        <f t="shared" ca="1" si="218"/>
        <v>1</v>
      </c>
      <c r="G633" s="91">
        <f t="shared" ca="1" si="219"/>
        <v>1.30934010340701</v>
      </c>
      <c r="H633" s="91">
        <f t="shared" ca="1" si="220"/>
        <v>1.30934010340701</v>
      </c>
      <c r="I633" s="14">
        <f t="shared" ca="1" si="221"/>
        <v>1</v>
      </c>
      <c r="J633" s="13">
        <f t="shared" si="234"/>
        <v>2.69E-2</v>
      </c>
      <c r="K633" s="29">
        <f t="shared" si="222"/>
        <v>45777</v>
      </c>
      <c r="L633" s="2">
        <f t="shared" si="223"/>
        <v>15</v>
      </c>
      <c r="M633" s="17">
        <f t="shared" si="224"/>
        <v>15</v>
      </c>
      <c r="N633" s="12">
        <f t="shared" si="225"/>
        <v>1.0015812820000001</v>
      </c>
      <c r="O633" s="12">
        <f t="shared" ca="1" si="226"/>
        <v>1.0015812820000001</v>
      </c>
      <c r="P633" s="17">
        <f t="shared" si="227"/>
        <v>0</v>
      </c>
      <c r="Q633" s="14">
        <f t="shared" ca="1" si="228"/>
        <v>1.1276831700000001</v>
      </c>
      <c r="R633" s="20">
        <f t="shared" si="232"/>
        <v>0</v>
      </c>
      <c r="S633" s="14">
        <f t="shared" si="229"/>
        <v>0</v>
      </c>
      <c r="T633" s="4" t="str">
        <f t="shared" si="230"/>
        <v>A+J=</v>
      </c>
      <c r="U633" s="29">
        <f t="shared" si="231"/>
        <v>45807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</row>
    <row r="634" spans="1:154" x14ac:dyDescent="0.15">
      <c r="A634" s="88">
        <f t="shared" si="235"/>
        <v>45800</v>
      </c>
      <c r="B634" s="89" t="str">
        <f t="shared" ca="1" si="216"/>
        <v>n.d</v>
      </c>
      <c r="C634" s="14">
        <f t="shared" si="217"/>
        <v>713.14488798000002</v>
      </c>
      <c r="D634" s="62">
        <f t="shared" si="233"/>
        <v>45797</v>
      </c>
      <c r="E634" s="60">
        <f ca="1">IF(D634&lt;$B$1,VLOOKUP(D634,[1]DI!$A$4:$B$15000,2,FALSE),0)</f>
        <v>0</v>
      </c>
      <c r="F634" s="14">
        <f t="shared" ca="1" si="218"/>
        <v>1</v>
      </c>
      <c r="G634" s="91">
        <f t="shared" ca="1" si="219"/>
        <v>1.30934010340701</v>
      </c>
      <c r="H634" s="91">
        <f t="shared" ca="1" si="220"/>
        <v>1.30934010340701</v>
      </c>
      <c r="I634" s="14">
        <f t="shared" ca="1" si="221"/>
        <v>1</v>
      </c>
      <c r="J634" s="13">
        <f t="shared" si="234"/>
        <v>2.69E-2</v>
      </c>
      <c r="K634" s="29">
        <f t="shared" si="222"/>
        <v>45777</v>
      </c>
      <c r="L634" s="2">
        <f t="shared" si="223"/>
        <v>16</v>
      </c>
      <c r="M634" s="17">
        <f t="shared" si="224"/>
        <v>16</v>
      </c>
      <c r="N634" s="12">
        <f t="shared" si="225"/>
        <v>1.0016867899999999</v>
      </c>
      <c r="O634" s="12">
        <f t="shared" ca="1" si="226"/>
        <v>1.0016867899999999</v>
      </c>
      <c r="P634" s="17">
        <f t="shared" si="227"/>
        <v>0</v>
      </c>
      <c r="Q634" s="14">
        <f t="shared" ca="1" si="228"/>
        <v>1.20292566</v>
      </c>
      <c r="R634" s="20">
        <f t="shared" si="232"/>
        <v>0</v>
      </c>
      <c r="S634" s="14">
        <f t="shared" si="229"/>
        <v>0</v>
      </c>
      <c r="T634" s="4" t="str">
        <f t="shared" si="230"/>
        <v>A+J=</v>
      </c>
      <c r="U634" s="29">
        <f t="shared" si="231"/>
        <v>45807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</row>
    <row r="635" spans="1:154" x14ac:dyDescent="0.15">
      <c r="A635" s="88">
        <f t="shared" si="235"/>
        <v>45803</v>
      </c>
      <c r="B635" s="89" t="str">
        <f t="shared" ca="1" si="216"/>
        <v>n.d</v>
      </c>
      <c r="C635" s="14">
        <f t="shared" si="217"/>
        <v>713.14488798000002</v>
      </c>
      <c r="D635" s="62">
        <f t="shared" si="233"/>
        <v>45798</v>
      </c>
      <c r="E635" s="60">
        <f ca="1">IF(D635&lt;$B$1,VLOOKUP(D635,[1]DI!$A$4:$B$15000,2,FALSE),0)</f>
        <v>0</v>
      </c>
      <c r="F635" s="14">
        <f t="shared" ca="1" si="218"/>
        <v>1</v>
      </c>
      <c r="G635" s="91">
        <f t="shared" ca="1" si="219"/>
        <v>1.30934010340701</v>
      </c>
      <c r="H635" s="91">
        <f t="shared" ca="1" si="220"/>
        <v>1.30934010340701</v>
      </c>
      <c r="I635" s="14">
        <f t="shared" ca="1" si="221"/>
        <v>1</v>
      </c>
      <c r="J635" s="13">
        <f t="shared" si="234"/>
        <v>2.69E-2</v>
      </c>
      <c r="K635" s="29">
        <f t="shared" si="222"/>
        <v>45777</v>
      </c>
      <c r="L635" s="2">
        <f t="shared" si="223"/>
        <v>17</v>
      </c>
      <c r="M635" s="17">
        <f t="shared" si="224"/>
        <v>17</v>
      </c>
      <c r="N635" s="12">
        <f t="shared" si="225"/>
        <v>1.001792308</v>
      </c>
      <c r="O635" s="12">
        <f t="shared" ca="1" si="226"/>
        <v>1.001792308</v>
      </c>
      <c r="P635" s="17">
        <f t="shared" si="227"/>
        <v>0</v>
      </c>
      <c r="Q635" s="14">
        <f t="shared" ca="1" si="228"/>
        <v>1.2781752799999999</v>
      </c>
      <c r="R635" s="20">
        <f t="shared" si="232"/>
        <v>0</v>
      </c>
      <c r="S635" s="14">
        <f t="shared" si="229"/>
        <v>0</v>
      </c>
      <c r="T635" s="4" t="str">
        <f t="shared" si="230"/>
        <v>A+J=</v>
      </c>
      <c r="U635" s="29">
        <f t="shared" si="231"/>
        <v>45807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</row>
    <row r="636" spans="1:154" x14ac:dyDescent="0.15">
      <c r="A636" s="88">
        <f t="shared" si="235"/>
        <v>45804</v>
      </c>
      <c r="B636" s="89" t="str">
        <f t="shared" ca="1" si="216"/>
        <v>n.d</v>
      </c>
      <c r="C636" s="14">
        <f t="shared" si="217"/>
        <v>713.14488798000002</v>
      </c>
      <c r="D636" s="62">
        <f t="shared" si="233"/>
        <v>45799</v>
      </c>
      <c r="E636" s="60">
        <f ca="1">IF(D636&lt;$B$1,VLOOKUP(D636,[1]DI!$A$4:$B$15000,2,FALSE),0)</f>
        <v>0</v>
      </c>
      <c r="F636" s="14">
        <f t="shared" ca="1" si="218"/>
        <v>1</v>
      </c>
      <c r="G636" s="91">
        <f t="shared" ca="1" si="219"/>
        <v>1.30934010340701</v>
      </c>
      <c r="H636" s="91">
        <f t="shared" ca="1" si="220"/>
        <v>1.30934010340701</v>
      </c>
      <c r="I636" s="14">
        <f t="shared" ca="1" si="221"/>
        <v>1</v>
      </c>
      <c r="J636" s="13">
        <f t="shared" si="234"/>
        <v>2.69E-2</v>
      </c>
      <c r="K636" s="29">
        <f t="shared" si="222"/>
        <v>45777</v>
      </c>
      <c r="L636" s="2">
        <f t="shared" si="223"/>
        <v>18</v>
      </c>
      <c r="M636" s="17">
        <f t="shared" si="224"/>
        <v>18</v>
      </c>
      <c r="N636" s="12">
        <f t="shared" si="225"/>
        <v>1.0018978380000001</v>
      </c>
      <c r="O636" s="12">
        <f t="shared" ca="1" si="226"/>
        <v>1.0018978380000001</v>
      </c>
      <c r="P636" s="17">
        <f t="shared" si="227"/>
        <v>0</v>
      </c>
      <c r="Q636" s="14">
        <f t="shared" ca="1" si="228"/>
        <v>1.35343346</v>
      </c>
      <c r="R636" s="20">
        <f t="shared" si="232"/>
        <v>0</v>
      </c>
      <c r="S636" s="14">
        <f t="shared" si="229"/>
        <v>0</v>
      </c>
      <c r="T636" s="4" t="str">
        <f t="shared" si="230"/>
        <v>A+J=</v>
      </c>
      <c r="U636" s="29">
        <f t="shared" si="231"/>
        <v>45807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</row>
    <row r="637" spans="1:154" x14ac:dyDescent="0.15">
      <c r="A637" s="88">
        <f t="shared" si="235"/>
        <v>45805</v>
      </c>
      <c r="B637" s="89" t="str">
        <f t="shared" ca="1" si="216"/>
        <v>n.d</v>
      </c>
      <c r="C637" s="14">
        <f t="shared" si="217"/>
        <v>713.14488798000002</v>
      </c>
      <c r="D637" s="62">
        <f t="shared" si="233"/>
        <v>45800</v>
      </c>
      <c r="E637" s="60">
        <f ca="1">IF(D637&lt;$B$1,VLOOKUP(D637,[1]DI!$A$4:$B$15000,2,FALSE),0)</f>
        <v>0</v>
      </c>
      <c r="F637" s="14">
        <f t="shared" ca="1" si="218"/>
        <v>1</v>
      </c>
      <c r="G637" s="91">
        <f t="shared" ca="1" si="219"/>
        <v>1.30934010340701</v>
      </c>
      <c r="H637" s="91">
        <f t="shared" ca="1" si="220"/>
        <v>1.30934010340701</v>
      </c>
      <c r="I637" s="14">
        <f t="shared" ca="1" si="221"/>
        <v>1</v>
      </c>
      <c r="J637" s="13">
        <f t="shared" si="234"/>
        <v>2.69E-2</v>
      </c>
      <c r="K637" s="29">
        <f t="shared" si="222"/>
        <v>45777</v>
      </c>
      <c r="L637" s="2">
        <f t="shared" si="223"/>
        <v>19</v>
      </c>
      <c r="M637" s="17">
        <f t="shared" si="224"/>
        <v>19</v>
      </c>
      <c r="N637" s="12">
        <f t="shared" si="225"/>
        <v>1.002003379</v>
      </c>
      <c r="O637" s="12">
        <f t="shared" ca="1" si="226"/>
        <v>1.002003379</v>
      </c>
      <c r="P637" s="17">
        <f t="shared" si="227"/>
        <v>0</v>
      </c>
      <c r="Q637" s="14">
        <f t="shared" ca="1" si="228"/>
        <v>1.4286994900000001</v>
      </c>
      <c r="R637" s="20">
        <f t="shared" si="232"/>
        <v>0</v>
      </c>
      <c r="S637" s="14">
        <f t="shared" si="229"/>
        <v>0</v>
      </c>
      <c r="T637" s="4" t="str">
        <f t="shared" si="230"/>
        <v>A+J=</v>
      </c>
      <c r="U637" s="29">
        <f t="shared" si="231"/>
        <v>45807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</row>
    <row r="638" spans="1:154" x14ac:dyDescent="0.15">
      <c r="A638" s="88">
        <f t="shared" si="235"/>
        <v>45806</v>
      </c>
      <c r="B638" s="89" t="str">
        <f t="shared" ca="1" si="216"/>
        <v>n.d</v>
      </c>
      <c r="C638" s="14">
        <f t="shared" si="217"/>
        <v>713.14488798000002</v>
      </c>
      <c r="D638" s="62">
        <f t="shared" si="233"/>
        <v>45803</v>
      </c>
      <c r="E638" s="60">
        <f ca="1">IF(D638&lt;$B$1,VLOOKUP(D638,[1]DI!$A$4:$B$15000,2,FALSE),0)</f>
        <v>0</v>
      </c>
      <c r="F638" s="14">
        <f t="shared" ca="1" si="218"/>
        <v>1</v>
      </c>
      <c r="G638" s="91">
        <f t="shared" ca="1" si="219"/>
        <v>1.30934010340701</v>
      </c>
      <c r="H638" s="91">
        <f t="shared" ca="1" si="220"/>
        <v>1.30934010340701</v>
      </c>
      <c r="I638" s="14">
        <f t="shared" ca="1" si="221"/>
        <v>1</v>
      </c>
      <c r="J638" s="13">
        <f t="shared" si="234"/>
        <v>2.69E-2</v>
      </c>
      <c r="K638" s="29">
        <f t="shared" si="222"/>
        <v>45777</v>
      </c>
      <c r="L638" s="2">
        <f t="shared" si="223"/>
        <v>20</v>
      </c>
      <c r="M638" s="17">
        <f t="shared" si="224"/>
        <v>20</v>
      </c>
      <c r="N638" s="12">
        <f t="shared" si="225"/>
        <v>1.002108931</v>
      </c>
      <c r="O638" s="12">
        <f t="shared" ca="1" si="226"/>
        <v>1.002108931</v>
      </c>
      <c r="P638" s="17">
        <f t="shared" si="227"/>
        <v>0</v>
      </c>
      <c r="Q638" s="14">
        <f t="shared" ca="1" si="228"/>
        <v>1.50397336</v>
      </c>
      <c r="R638" s="20">
        <f t="shared" si="232"/>
        <v>0</v>
      </c>
      <c r="S638" s="14">
        <f t="shared" si="229"/>
        <v>0</v>
      </c>
      <c r="T638" s="4" t="str">
        <f t="shared" si="230"/>
        <v>A+J=</v>
      </c>
      <c r="U638" s="29">
        <f t="shared" si="231"/>
        <v>45807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</row>
    <row r="639" spans="1:154" x14ac:dyDescent="0.15">
      <c r="A639" s="88">
        <f t="shared" si="235"/>
        <v>45807</v>
      </c>
      <c r="B639" s="89" t="str">
        <f t="shared" ca="1" si="216"/>
        <v>n.d</v>
      </c>
      <c r="C639" s="14">
        <f t="shared" si="217"/>
        <v>713.14488798000002</v>
      </c>
      <c r="D639" s="62">
        <f t="shared" si="233"/>
        <v>45804</v>
      </c>
      <c r="E639" s="60">
        <f ca="1">IF(D639&lt;$B$1,VLOOKUP(D639,[1]DI!$A$4:$B$15000,2,FALSE),0)</f>
        <v>0</v>
      </c>
      <c r="F639" s="14">
        <f t="shared" ca="1" si="218"/>
        <v>1</v>
      </c>
      <c r="G639" s="91">
        <f t="shared" ca="1" si="219"/>
        <v>1.30934010340701</v>
      </c>
      <c r="H639" s="91">
        <f t="shared" ca="1" si="220"/>
        <v>1.30934010340701</v>
      </c>
      <c r="I639" s="14">
        <f t="shared" ca="1" si="221"/>
        <v>1</v>
      </c>
      <c r="J639" s="13">
        <f t="shared" si="234"/>
        <v>2.69E-2</v>
      </c>
      <c r="K639" s="29">
        <f t="shared" si="222"/>
        <v>45777</v>
      </c>
      <c r="L639" s="2">
        <f t="shared" si="223"/>
        <v>21</v>
      </c>
      <c r="M639" s="17">
        <f t="shared" si="224"/>
        <v>21</v>
      </c>
      <c r="N639" s="12">
        <f t="shared" si="225"/>
        <v>1.002214495</v>
      </c>
      <c r="O639" s="12">
        <f t="shared" ca="1" si="226"/>
        <v>1.002214495</v>
      </c>
      <c r="P639" s="17">
        <f t="shared" si="227"/>
        <v>30</v>
      </c>
      <c r="Q639" s="14">
        <f t="shared" ca="1" si="228"/>
        <v>1.57925578</v>
      </c>
      <c r="R639" s="20">
        <f t="shared" si="232"/>
        <v>2.7648000000000002E-2</v>
      </c>
      <c r="S639" s="14">
        <f t="shared" si="229"/>
        <v>19.71702986</v>
      </c>
      <c r="T639" s="4" t="str">
        <f t="shared" si="230"/>
        <v>A+J=</v>
      </c>
      <c r="U639" s="29">
        <f t="shared" si="231"/>
        <v>45807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</row>
    <row r="640" spans="1:154" x14ac:dyDescent="0.15">
      <c r="A640" s="88">
        <f t="shared" si="235"/>
        <v>45810</v>
      </c>
      <c r="B640" s="89" t="str">
        <f t="shared" ca="1" si="216"/>
        <v>n.d</v>
      </c>
      <c r="C640" s="14">
        <f t="shared" si="217"/>
        <v>693.42785812</v>
      </c>
      <c r="D640" s="62">
        <f t="shared" si="233"/>
        <v>45805</v>
      </c>
      <c r="E640" s="60">
        <f ca="1">IF(D640&lt;$B$1,VLOOKUP(D640,[1]DI!$A$4:$B$15000,2,FALSE),0)</f>
        <v>0</v>
      </c>
      <c r="F640" s="14">
        <f t="shared" ca="1" si="218"/>
        <v>1</v>
      </c>
      <c r="G640" s="91">
        <f t="shared" ca="1" si="219"/>
        <v>1.30934010340701</v>
      </c>
      <c r="H640" s="91">
        <f t="shared" ca="1" si="220"/>
        <v>1.30934010340701</v>
      </c>
      <c r="I640" s="14">
        <f t="shared" ca="1" si="221"/>
        <v>1</v>
      </c>
      <c r="J640" s="13">
        <f t="shared" si="234"/>
        <v>2.69E-2</v>
      </c>
      <c r="K640" s="29">
        <f t="shared" si="222"/>
        <v>45807</v>
      </c>
      <c r="L640" s="2">
        <f t="shared" si="223"/>
        <v>1</v>
      </c>
      <c r="M640" s="17">
        <f t="shared" si="224"/>
        <v>1</v>
      </c>
      <c r="N640" s="12">
        <f t="shared" si="225"/>
        <v>1.000105341</v>
      </c>
      <c r="O640" s="12">
        <f t="shared" ca="1" si="226"/>
        <v>1.000105341</v>
      </c>
      <c r="P640" s="17">
        <f t="shared" si="227"/>
        <v>0</v>
      </c>
      <c r="Q640" s="14">
        <f t="shared" ca="1" si="228"/>
        <v>7.3046379999999994E-2</v>
      </c>
      <c r="R640" s="20">
        <f t="shared" si="232"/>
        <v>0</v>
      </c>
      <c r="S640" s="14">
        <f t="shared" si="229"/>
        <v>0</v>
      </c>
      <c r="T640" s="4" t="str">
        <f t="shared" si="230"/>
        <v>A+J=</v>
      </c>
      <c r="U640" s="29">
        <f t="shared" si="231"/>
        <v>45838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</row>
    <row r="641" spans="1:154" x14ac:dyDescent="0.15">
      <c r="A641" s="88">
        <f t="shared" si="235"/>
        <v>45811</v>
      </c>
      <c r="B641" s="89" t="str">
        <f t="shared" ca="1" si="216"/>
        <v>n.d</v>
      </c>
      <c r="C641" s="14">
        <f t="shared" si="217"/>
        <v>693.42785812</v>
      </c>
      <c r="D641" s="62">
        <f t="shared" si="233"/>
        <v>45806</v>
      </c>
      <c r="E641" s="60">
        <f ca="1">IF(D641&lt;$B$1,VLOOKUP(D641,[1]DI!$A$4:$B$15000,2,FALSE),0)</f>
        <v>0</v>
      </c>
      <c r="F641" s="14">
        <f t="shared" ca="1" si="218"/>
        <v>1</v>
      </c>
      <c r="G641" s="91">
        <f t="shared" ca="1" si="219"/>
        <v>1.30934010340701</v>
      </c>
      <c r="H641" s="91">
        <f t="shared" ca="1" si="220"/>
        <v>1.30934010340701</v>
      </c>
      <c r="I641" s="14">
        <f t="shared" ca="1" si="221"/>
        <v>1</v>
      </c>
      <c r="J641" s="13">
        <f t="shared" si="234"/>
        <v>2.69E-2</v>
      </c>
      <c r="K641" s="29">
        <f t="shared" si="222"/>
        <v>45807</v>
      </c>
      <c r="L641" s="2">
        <f t="shared" si="223"/>
        <v>2</v>
      </c>
      <c r="M641" s="17">
        <f t="shared" si="224"/>
        <v>2</v>
      </c>
      <c r="N641" s="12">
        <f t="shared" si="225"/>
        <v>1.0002106930000001</v>
      </c>
      <c r="O641" s="12">
        <f t="shared" ca="1" si="226"/>
        <v>1.0002106930000001</v>
      </c>
      <c r="P641" s="17">
        <f t="shared" si="227"/>
        <v>0</v>
      </c>
      <c r="Q641" s="14">
        <f t="shared" ca="1" si="228"/>
        <v>0.14610039</v>
      </c>
      <c r="R641" s="20">
        <f t="shared" si="232"/>
        <v>0</v>
      </c>
      <c r="S641" s="14">
        <f t="shared" si="229"/>
        <v>0</v>
      </c>
      <c r="T641" s="4" t="str">
        <f t="shared" si="230"/>
        <v>A+J=</v>
      </c>
      <c r="U641" s="29">
        <f t="shared" si="231"/>
        <v>45838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</row>
    <row r="642" spans="1:154" x14ac:dyDescent="0.15">
      <c r="A642" s="88">
        <f t="shared" si="235"/>
        <v>45812</v>
      </c>
      <c r="B642" s="89" t="str">
        <f t="shared" ca="1" si="216"/>
        <v>n.d</v>
      </c>
      <c r="C642" s="14">
        <f t="shared" si="217"/>
        <v>693.42785812</v>
      </c>
      <c r="D642" s="62">
        <f t="shared" si="233"/>
        <v>45807</v>
      </c>
      <c r="E642" s="60">
        <f ca="1">IF(D642&lt;$B$1,VLOOKUP(D642,[1]DI!$A$4:$B$15000,2,FALSE),0)</f>
        <v>0</v>
      </c>
      <c r="F642" s="14">
        <f t="shared" ca="1" si="218"/>
        <v>1</v>
      </c>
      <c r="G642" s="91">
        <f t="shared" ca="1" si="219"/>
        <v>1.30934010340701</v>
      </c>
      <c r="H642" s="91">
        <f t="shared" ca="1" si="220"/>
        <v>1.30934010340701</v>
      </c>
      <c r="I642" s="14">
        <f t="shared" ca="1" si="221"/>
        <v>1</v>
      </c>
      <c r="J642" s="13">
        <f t="shared" si="234"/>
        <v>2.69E-2</v>
      </c>
      <c r="K642" s="29">
        <f t="shared" si="222"/>
        <v>45807</v>
      </c>
      <c r="L642" s="2">
        <f t="shared" si="223"/>
        <v>3</v>
      </c>
      <c r="M642" s="17">
        <f t="shared" si="224"/>
        <v>3</v>
      </c>
      <c r="N642" s="12">
        <f t="shared" si="225"/>
        <v>1.000316057</v>
      </c>
      <c r="O642" s="12">
        <f t="shared" ca="1" si="226"/>
        <v>1.000316057</v>
      </c>
      <c r="P642" s="17">
        <f t="shared" si="227"/>
        <v>0</v>
      </c>
      <c r="Q642" s="14">
        <f t="shared" ca="1" si="228"/>
        <v>0.21916272000000001</v>
      </c>
      <c r="R642" s="20">
        <f t="shared" si="232"/>
        <v>0</v>
      </c>
      <c r="S642" s="14">
        <f t="shared" si="229"/>
        <v>0</v>
      </c>
      <c r="T642" s="4" t="str">
        <f t="shared" si="230"/>
        <v>A+J=</v>
      </c>
      <c r="U642" s="29">
        <f t="shared" si="231"/>
        <v>45838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</row>
    <row r="643" spans="1:154" x14ac:dyDescent="0.15">
      <c r="A643" s="88">
        <f t="shared" si="235"/>
        <v>45813</v>
      </c>
      <c r="B643" s="89" t="str">
        <f t="shared" ca="1" si="216"/>
        <v>n.d</v>
      </c>
      <c r="C643" s="14">
        <f t="shared" si="217"/>
        <v>693.42785812</v>
      </c>
      <c r="D643" s="62">
        <f t="shared" si="233"/>
        <v>45810</v>
      </c>
      <c r="E643" s="60">
        <f ca="1">IF(D643&lt;$B$1,VLOOKUP(D643,[1]DI!$A$4:$B$15000,2,FALSE),0)</f>
        <v>0</v>
      </c>
      <c r="F643" s="14">
        <f t="shared" ca="1" si="218"/>
        <v>1</v>
      </c>
      <c r="G643" s="91">
        <f t="shared" ca="1" si="219"/>
        <v>1.30934010340701</v>
      </c>
      <c r="H643" s="91">
        <f t="shared" ca="1" si="220"/>
        <v>1.30934010340701</v>
      </c>
      <c r="I643" s="14">
        <f t="shared" ca="1" si="221"/>
        <v>1</v>
      </c>
      <c r="J643" s="13">
        <f t="shared" si="234"/>
        <v>2.69E-2</v>
      </c>
      <c r="K643" s="29">
        <f t="shared" si="222"/>
        <v>45807</v>
      </c>
      <c r="L643" s="2">
        <f t="shared" si="223"/>
        <v>4</v>
      </c>
      <c r="M643" s="17">
        <f t="shared" si="224"/>
        <v>4</v>
      </c>
      <c r="N643" s="12">
        <f t="shared" si="225"/>
        <v>1.0004214309999999</v>
      </c>
      <c r="O643" s="12">
        <f t="shared" ca="1" si="226"/>
        <v>1.0004214309999999</v>
      </c>
      <c r="P643" s="17">
        <f t="shared" si="227"/>
        <v>0</v>
      </c>
      <c r="Q643" s="14">
        <f t="shared" ca="1" si="228"/>
        <v>0.29223199</v>
      </c>
      <c r="R643" s="20">
        <f t="shared" si="232"/>
        <v>0</v>
      </c>
      <c r="S643" s="14">
        <f t="shared" si="229"/>
        <v>0</v>
      </c>
      <c r="T643" s="4" t="str">
        <f t="shared" si="230"/>
        <v>A+J=</v>
      </c>
      <c r="U643" s="29">
        <f t="shared" si="231"/>
        <v>45838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</row>
    <row r="644" spans="1:154" x14ac:dyDescent="0.15">
      <c r="A644" s="88">
        <f t="shared" si="235"/>
        <v>45814</v>
      </c>
      <c r="B644" s="89" t="str">
        <f t="shared" ca="1" si="216"/>
        <v>n.d</v>
      </c>
      <c r="C644" s="14">
        <f t="shared" si="217"/>
        <v>693.42785812</v>
      </c>
      <c r="D644" s="62">
        <f t="shared" si="233"/>
        <v>45811</v>
      </c>
      <c r="E644" s="60">
        <f ca="1">IF(D644&lt;$B$1,VLOOKUP(D644,[1]DI!$A$4:$B$15000,2,FALSE),0)</f>
        <v>0</v>
      </c>
      <c r="F644" s="14">
        <f t="shared" ca="1" si="218"/>
        <v>1</v>
      </c>
      <c r="G644" s="91">
        <f t="shared" ca="1" si="219"/>
        <v>1.30934010340701</v>
      </c>
      <c r="H644" s="91">
        <f t="shared" ca="1" si="220"/>
        <v>1.30934010340701</v>
      </c>
      <c r="I644" s="14">
        <f t="shared" ca="1" si="221"/>
        <v>1</v>
      </c>
      <c r="J644" s="13">
        <f t="shared" si="234"/>
        <v>2.69E-2</v>
      </c>
      <c r="K644" s="29">
        <f t="shared" si="222"/>
        <v>45807</v>
      </c>
      <c r="L644" s="2">
        <f t="shared" si="223"/>
        <v>5</v>
      </c>
      <c r="M644" s="17">
        <f t="shared" si="224"/>
        <v>5</v>
      </c>
      <c r="N644" s="12">
        <f t="shared" si="225"/>
        <v>1.000526816</v>
      </c>
      <c r="O644" s="12">
        <f t="shared" ca="1" si="226"/>
        <v>1.000526816</v>
      </c>
      <c r="P644" s="17">
        <f t="shared" si="227"/>
        <v>0</v>
      </c>
      <c r="Q644" s="14">
        <f t="shared" ca="1" si="228"/>
        <v>0.36530889</v>
      </c>
      <c r="R644" s="20">
        <f t="shared" si="232"/>
        <v>0</v>
      </c>
      <c r="S644" s="14">
        <f t="shared" si="229"/>
        <v>0</v>
      </c>
      <c r="T644" s="4" t="str">
        <f t="shared" si="230"/>
        <v>A+J=</v>
      </c>
      <c r="U644" s="29">
        <f t="shared" si="231"/>
        <v>45838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</row>
    <row r="645" spans="1:154" x14ac:dyDescent="0.15">
      <c r="A645" s="88">
        <f t="shared" si="235"/>
        <v>45817</v>
      </c>
      <c r="B645" s="89" t="str">
        <f t="shared" ca="1" si="216"/>
        <v>n.d</v>
      </c>
      <c r="C645" s="14">
        <f t="shared" si="217"/>
        <v>693.42785812</v>
      </c>
      <c r="D645" s="62">
        <f t="shared" si="233"/>
        <v>45812</v>
      </c>
      <c r="E645" s="60">
        <f ca="1">IF(D645&lt;$B$1,VLOOKUP(D645,[1]DI!$A$4:$B$15000,2,FALSE),0)</f>
        <v>0</v>
      </c>
      <c r="F645" s="14">
        <f t="shared" ca="1" si="218"/>
        <v>1</v>
      </c>
      <c r="G645" s="91">
        <f t="shared" ca="1" si="219"/>
        <v>1.30934010340701</v>
      </c>
      <c r="H645" s="91">
        <f t="shared" ca="1" si="220"/>
        <v>1.30934010340701</v>
      </c>
      <c r="I645" s="14">
        <f t="shared" ca="1" si="221"/>
        <v>1</v>
      </c>
      <c r="J645" s="13">
        <f t="shared" si="234"/>
        <v>2.69E-2</v>
      </c>
      <c r="K645" s="29">
        <f t="shared" si="222"/>
        <v>45807</v>
      </c>
      <c r="L645" s="2">
        <f t="shared" si="223"/>
        <v>6</v>
      </c>
      <c r="M645" s="17">
        <f t="shared" si="224"/>
        <v>6</v>
      </c>
      <c r="N645" s="12">
        <f t="shared" si="225"/>
        <v>1.000632213</v>
      </c>
      <c r="O645" s="12">
        <f t="shared" ca="1" si="226"/>
        <v>1.000632213</v>
      </c>
      <c r="P645" s="17">
        <f t="shared" si="227"/>
        <v>0</v>
      </c>
      <c r="Q645" s="14">
        <f t="shared" ca="1" si="228"/>
        <v>0.43839410000000001</v>
      </c>
      <c r="R645" s="20">
        <f t="shared" si="232"/>
        <v>0</v>
      </c>
      <c r="S645" s="14">
        <f t="shared" si="229"/>
        <v>0</v>
      </c>
      <c r="T645" s="4" t="str">
        <f t="shared" si="230"/>
        <v>A+J=</v>
      </c>
      <c r="U645" s="29">
        <f t="shared" si="231"/>
        <v>45838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</row>
    <row r="646" spans="1:154" x14ac:dyDescent="0.15">
      <c r="A646" s="88">
        <f t="shared" si="235"/>
        <v>45818</v>
      </c>
      <c r="B646" s="89" t="str">
        <f t="shared" ref="B646:B709" ca="1" si="236">IF(A646&lt;=TODAY(),C646+Q646,IF(AND(A646&gt;TODAY(),A646&lt;=$B$1),IF(VLOOKUP(TODAY(),$A$10:$E$5000,4,FALSE)=0,"n.d",C646+Q646),"n.d"))</f>
        <v>n.d</v>
      </c>
      <c r="C646" s="14">
        <f t="shared" ref="C646:C709" si="237">(C645-S645)</f>
        <v>693.42785812</v>
      </c>
      <c r="D646" s="62">
        <f t="shared" si="233"/>
        <v>45813</v>
      </c>
      <c r="E646" s="60">
        <f ca="1">IF(D646&lt;$B$1,VLOOKUP(D646,[1]DI!$A$4:$B$15000,2,FALSE),0)</f>
        <v>0</v>
      </c>
      <c r="F646" s="14">
        <f t="shared" ref="F646:F709" ca="1" si="238">ROUND(1+ROUND(((1+E646)^(1/252))-1,8),16)</f>
        <v>1</v>
      </c>
      <c r="G646" s="91">
        <f t="shared" ref="G646:G709" ca="1" si="239">ROUND(F645*G645,16)</f>
        <v>1.30934010340701</v>
      </c>
      <c r="H646" s="91">
        <f t="shared" ref="H646:H709" ca="1" si="240">IF(P645&gt;0,G645,H645)</f>
        <v>1.30934010340701</v>
      </c>
      <c r="I646" s="14">
        <f t="shared" ref="I646:I709" ca="1" si="241">ROUND(G646/H646,8)</f>
        <v>1</v>
      </c>
      <c r="J646" s="13">
        <f t="shared" si="234"/>
        <v>2.69E-2</v>
      </c>
      <c r="K646" s="29">
        <f t="shared" ref="K646:K709" si="242">IF(P645&gt;0,VLOOKUP(P645,X$12:AH$150,2),K645)</f>
        <v>45807</v>
      </c>
      <c r="L646" s="2">
        <f t="shared" ref="L646:L709" si="243">IF(A646&gt;K646,IF(NETWORKDAYS(K646,A646,$X$160:$X$544)-1=0,1,NETWORKDAYS(K646,A646,$X$160:$X$544)-1),0)</f>
        <v>7</v>
      </c>
      <c r="M646" s="17">
        <f t="shared" ref="M646:M709" si="244">IF(AND(L646=1,L645=1),1,IF(L646&gt;0,IF(L646=L645,L646+1,L646),0))</f>
        <v>7</v>
      </c>
      <c r="N646" s="12">
        <f t="shared" ref="N646:N709" si="245">ROUND((J646+1)^(M646/252),9)</f>
        <v>1.0007376210000001</v>
      </c>
      <c r="O646" s="12">
        <f t="shared" ref="O646:O709" ca="1" si="246">ROUND(I646*N646,9)</f>
        <v>1.0007376210000001</v>
      </c>
      <c r="P646" s="17">
        <f t="shared" ref="P646:P709" si="247">IF(VLOOKUP(A646,Y$12:AF$150,8)=VLOOKUP(A645,Y$12:AF$150,8),0,VLOOKUP(A646,Y$12:AF$150,8))</f>
        <v>0</v>
      </c>
      <c r="Q646" s="14">
        <f t="shared" ref="Q646:Q709" ca="1" si="248">TRUNC(((O646-1)*C646),8)</f>
        <v>0.51148695</v>
      </c>
      <c r="R646" s="20">
        <f t="shared" si="232"/>
        <v>0</v>
      </c>
      <c r="S646" s="14">
        <f t="shared" ref="S646:S709" si="249">IF(R646&gt;0,TRUNC(R646*C646,8),0)</f>
        <v>0</v>
      </c>
      <c r="T646" s="4" t="str">
        <f t="shared" ref="T646:T709" si="250">IF(P645&gt;0,VLOOKUP(P645,X$12:AH$150,10),T645)</f>
        <v>A+J=</v>
      </c>
      <c r="U646" s="29">
        <f t="shared" ref="U646:U709" si="251">IF(P645&gt;0,VLOOKUP(P645,X$12:AH$150,11),U645)</f>
        <v>45838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</row>
    <row r="647" spans="1:154" x14ac:dyDescent="0.15">
      <c r="A647" s="88">
        <f t="shared" si="235"/>
        <v>45819</v>
      </c>
      <c r="B647" s="89" t="str">
        <f t="shared" ca="1" si="236"/>
        <v>n.d</v>
      </c>
      <c r="C647" s="14">
        <f t="shared" si="237"/>
        <v>693.42785812</v>
      </c>
      <c r="D647" s="62">
        <f t="shared" si="233"/>
        <v>45814</v>
      </c>
      <c r="E647" s="60">
        <f ca="1">IF(D647&lt;$B$1,VLOOKUP(D647,[1]DI!$A$4:$B$15000,2,FALSE),0)</f>
        <v>0</v>
      </c>
      <c r="F647" s="14">
        <f t="shared" ca="1" si="238"/>
        <v>1</v>
      </c>
      <c r="G647" s="91">
        <f t="shared" ca="1" si="239"/>
        <v>1.30934010340701</v>
      </c>
      <c r="H647" s="91">
        <f t="shared" ca="1" si="240"/>
        <v>1.30934010340701</v>
      </c>
      <c r="I647" s="14">
        <f t="shared" ca="1" si="241"/>
        <v>1</v>
      </c>
      <c r="J647" s="13">
        <f t="shared" si="234"/>
        <v>2.69E-2</v>
      </c>
      <c r="K647" s="29">
        <f t="shared" si="242"/>
        <v>45807</v>
      </c>
      <c r="L647" s="2">
        <f t="shared" si="243"/>
        <v>8</v>
      </c>
      <c r="M647" s="17">
        <f t="shared" si="244"/>
        <v>8</v>
      </c>
      <c r="N647" s="12">
        <f t="shared" si="245"/>
        <v>1.000843039</v>
      </c>
      <c r="O647" s="12">
        <f t="shared" ca="1" si="246"/>
        <v>1.000843039</v>
      </c>
      <c r="P647" s="17">
        <f t="shared" si="247"/>
        <v>0</v>
      </c>
      <c r="Q647" s="14">
        <f t="shared" ca="1" si="248"/>
        <v>0.58458672</v>
      </c>
      <c r="R647" s="20">
        <f t="shared" si="232"/>
        <v>0</v>
      </c>
      <c r="S647" s="14">
        <f t="shared" si="249"/>
        <v>0</v>
      </c>
      <c r="T647" s="4" t="str">
        <f t="shared" si="250"/>
        <v>A+J=</v>
      </c>
      <c r="U647" s="29">
        <f t="shared" si="251"/>
        <v>45838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</row>
    <row r="648" spans="1:154" x14ac:dyDescent="0.15">
      <c r="A648" s="88">
        <f t="shared" si="235"/>
        <v>45820</v>
      </c>
      <c r="B648" s="89" t="str">
        <f t="shared" ca="1" si="236"/>
        <v>n.d</v>
      </c>
      <c r="C648" s="14">
        <f t="shared" si="237"/>
        <v>693.42785812</v>
      </c>
      <c r="D648" s="62">
        <f t="shared" si="233"/>
        <v>45817</v>
      </c>
      <c r="E648" s="60">
        <f ca="1">IF(D648&lt;$B$1,VLOOKUP(D648,[1]DI!$A$4:$B$15000,2,FALSE),0)</f>
        <v>0</v>
      </c>
      <c r="F648" s="14">
        <f t="shared" ca="1" si="238"/>
        <v>1</v>
      </c>
      <c r="G648" s="91">
        <f t="shared" ca="1" si="239"/>
        <v>1.30934010340701</v>
      </c>
      <c r="H648" s="91">
        <f t="shared" ca="1" si="240"/>
        <v>1.30934010340701</v>
      </c>
      <c r="I648" s="14">
        <f t="shared" ca="1" si="241"/>
        <v>1</v>
      </c>
      <c r="J648" s="13">
        <f t="shared" si="234"/>
        <v>2.69E-2</v>
      </c>
      <c r="K648" s="29">
        <f t="shared" si="242"/>
        <v>45807</v>
      </c>
      <c r="L648" s="2">
        <f t="shared" si="243"/>
        <v>9</v>
      </c>
      <c r="M648" s="17">
        <f t="shared" si="244"/>
        <v>9</v>
      </c>
      <c r="N648" s="12">
        <f t="shared" si="245"/>
        <v>1.0009484689999999</v>
      </c>
      <c r="O648" s="12">
        <f t="shared" ca="1" si="246"/>
        <v>1.0009484689999999</v>
      </c>
      <c r="P648" s="17">
        <f t="shared" si="247"/>
        <v>0</v>
      </c>
      <c r="Q648" s="14">
        <f t="shared" ca="1" si="248"/>
        <v>0.65769482000000001</v>
      </c>
      <c r="R648" s="20">
        <f t="shared" si="232"/>
        <v>0</v>
      </c>
      <c r="S648" s="14">
        <f t="shared" si="249"/>
        <v>0</v>
      </c>
      <c r="T648" s="4" t="str">
        <f t="shared" si="250"/>
        <v>A+J=</v>
      </c>
      <c r="U648" s="29">
        <f t="shared" si="251"/>
        <v>45838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</row>
    <row r="649" spans="1:154" x14ac:dyDescent="0.15">
      <c r="A649" s="88">
        <f t="shared" si="235"/>
        <v>45821</v>
      </c>
      <c r="B649" s="89" t="str">
        <f t="shared" ca="1" si="236"/>
        <v>n.d</v>
      </c>
      <c r="C649" s="14">
        <f t="shared" si="237"/>
        <v>693.42785812</v>
      </c>
      <c r="D649" s="62">
        <f t="shared" si="233"/>
        <v>45818</v>
      </c>
      <c r="E649" s="60">
        <f ca="1">IF(D649&lt;$B$1,VLOOKUP(D649,[1]DI!$A$4:$B$15000,2,FALSE),0)</f>
        <v>0</v>
      </c>
      <c r="F649" s="14">
        <f t="shared" ca="1" si="238"/>
        <v>1</v>
      </c>
      <c r="G649" s="91">
        <f t="shared" ca="1" si="239"/>
        <v>1.30934010340701</v>
      </c>
      <c r="H649" s="91">
        <f t="shared" ca="1" si="240"/>
        <v>1.30934010340701</v>
      </c>
      <c r="I649" s="14">
        <f t="shared" ca="1" si="241"/>
        <v>1</v>
      </c>
      <c r="J649" s="13">
        <f t="shared" si="234"/>
        <v>2.69E-2</v>
      </c>
      <c r="K649" s="29">
        <f t="shared" si="242"/>
        <v>45807</v>
      </c>
      <c r="L649" s="2">
        <f t="shared" si="243"/>
        <v>10</v>
      </c>
      <c r="M649" s="17">
        <f t="shared" si="244"/>
        <v>10</v>
      </c>
      <c r="N649" s="12">
        <f t="shared" si="245"/>
        <v>1.00105391</v>
      </c>
      <c r="O649" s="12">
        <f t="shared" ca="1" si="246"/>
        <v>1.00105391</v>
      </c>
      <c r="P649" s="17">
        <f t="shared" si="247"/>
        <v>0</v>
      </c>
      <c r="Q649" s="14">
        <f t="shared" ca="1" si="248"/>
        <v>0.73081054999999995</v>
      </c>
      <c r="R649" s="20">
        <f t="shared" si="232"/>
        <v>0</v>
      </c>
      <c r="S649" s="14">
        <f t="shared" si="249"/>
        <v>0</v>
      </c>
      <c r="T649" s="4" t="str">
        <f t="shared" si="250"/>
        <v>A+J=</v>
      </c>
      <c r="U649" s="29">
        <f t="shared" si="251"/>
        <v>45838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</row>
    <row r="650" spans="1:154" x14ac:dyDescent="0.15">
      <c r="A650" s="88">
        <f t="shared" si="235"/>
        <v>45824</v>
      </c>
      <c r="B650" s="89" t="str">
        <f t="shared" ca="1" si="236"/>
        <v>n.d</v>
      </c>
      <c r="C650" s="14">
        <f t="shared" si="237"/>
        <v>693.42785812</v>
      </c>
      <c r="D650" s="62">
        <f t="shared" si="233"/>
        <v>45819</v>
      </c>
      <c r="E650" s="60">
        <f ca="1">IF(D650&lt;$B$1,VLOOKUP(D650,[1]DI!$A$4:$B$15000,2,FALSE),0)</f>
        <v>0</v>
      </c>
      <c r="F650" s="14">
        <f t="shared" ca="1" si="238"/>
        <v>1</v>
      </c>
      <c r="G650" s="91">
        <f t="shared" ca="1" si="239"/>
        <v>1.30934010340701</v>
      </c>
      <c r="H650" s="91">
        <f t="shared" ca="1" si="240"/>
        <v>1.30934010340701</v>
      </c>
      <c r="I650" s="14">
        <f t="shared" ca="1" si="241"/>
        <v>1</v>
      </c>
      <c r="J650" s="13">
        <f t="shared" si="234"/>
        <v>2.69E-2</v>
      </c>
      <c r="K650" s="29">
        <f t="shared" si="242"/>
        <v>45807</v>
      </c>
      <c r="L650" s="2">
        <f t="shared" si="243"/>
        <v>11</v>
      </c>
      <c r="M650" s="17">
        <f t="shared" si="244"/>
        <v>11</v>
      </c>
      <c r="N650" s="12">
        <f t="shared" si="245"/>
        <v>1.0011593620000001</v>
      </c>
      <c r="O650" s="12">
        <f t="shared" ca="1" si="246"/>
        <v>1.0011593620000001</v>
      </c>
      <c r="P650" s="17">
        <f t="shared" si="247"/>
        <v>0</v>
      </c>
      <c r="Q650" s="14">
        <f t="shared" ca="1" si="248"/>
        <v>0.80393389999999998</v>
      </c>
      <c r="R650" s="20">
        <f t="shared" si="232"/>
        <v>0</v>
      </c>
      <c r="S650" s="14">
        <f t="shared" si="249"/>
        <v>0</v>
      </c>
      <c r="T650" s="4" t="str">
        <f t="shared" si="250"/>
        <v>A+J=</v>
      </c>
      <c r="U650" s="29">
        <f t="shared" si="251"/>
        <v>45838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</row>
    <row r="651" spans="1:154" x14ac:dyDescent="0.15">
      <c r="A651" s="88">
        <f t="shared" si="235"/>
        <v>45825</v>
      </c>
      <c r="B651" s="89" t="str">
        <f t="shared" ca="1" si="236"/>
        <v>n.d</v>
      </c>
      <c r="C651" s="14">
        <f t="shared" si="237"/>
        <v>693.42785812</v>
      </c>
      <c r="D651" s="62">
        <f t="shared" si="233"/>
        <v>45820</v>
      </c>
      <c r="E651" s="60">
        <f ca="1">IF(D651&lt;$B$1,VLOOKUP(D651,[1]DI!$A$4:$B$15000,2,FALSE),0)</f>
        <v>0</v>
      </c>
      <c r="F651" s="14">
        <f t="shared" ca="1" si="238"/>
        <v>1</v>
      </c>
      <c r="G651" s="91">
        <f t="shared" ca="1" si="239"/>
        <v>1.30934010340701</v>
      </c>
      <c r="H651" s="91">
        <f t="shared" ca="1" si="240"/>
        <v>1.30934010340701</v>
      </c>
      <c r="I651" s="14">
        <f t="shared" ca="1" si="241"/>
        <v>1</v>
      </c>
      <c r="J651" s="13">
        <f t="shared" si="234"/>
        <v>2.69E-2</v>
      </c>
      <c r="K651" s="29">
        <f t="shared" si="242"/>
        <v>45807</v>
      </c>
      <c r="L651" s="2">
        <f t="shared" si="243"/>
        <v>12</v>
      </c>
      <c r="M651" s="17">
        <f t="shared" si="244"/>
        <v>12</v>
      </c>
      <c r="N651" s="12">
        <f t="shared" si="245"/>
        <v>1.0012648260000001</v>
      </c>
      <c r="O651" s="12">
        <f t="shared" ca="1" si="246"/>
        <v>1.0012648260000001</v>
      </c>
      <c r="P651" s="17">
        <f t="shared" si="247"/>
        <v>0</v>
      </c>
      <c r="Q651" s="14">
        <f t="shared" ca="1" si="248"/>
        <v>0.87706558000000001</v>
      </c>
      <c r="R651" s="20">
        <f t="shared" si="232"/>
        <v>0</v>
      </c>
      <c r="S651" s="14">
        <f t="shared" si="249"/>
        <v>0</v>
      </c>
      <c r="T651" s="4" t="str">
        <f t="shared" si="250"/>
        <v>A+J=</v>
      </c>
      <c r="U651" s="29">
        <f t="shared" si="251"/>
        <v>45838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</row>
    <row r="652" spans="1:154" x14ac:dyDescent="0.15">
      <c r="A652" s="88">
        <f t="shared" si="235"/>
        <v>45826</v>
      </c>
      <c r="B652" s="89" t="str">
        <f t="shared" ca="1" si="236"/>
        <v>n.d</v>
      </c>
      <c r="C652" s="14">
        <f t="shared" si="237"/>
        <v>693.42785812</v>
      </c>
      <c r="D652" s="62">
        <f t="shared" si="233"/>
        <v>45821</v>
      </c>
      <c r="E652" s="60">
        <f ca="1">IF(D652&lt;$B$1,VLOOKUP(D652,[1]DI!$A$4:$B$15000,2,FALSE),0)</f>
        <v>0</v>
      </c>
      <c r="F652" s="14">
        <f t="shared" ca="1" si="238"/>
        <v>1</v>
      </c>
      <c r="G652" s="91">
        <f t="shared" ca="1" si="239"/>
        <v>1.30934010340701</v>
      </c>
      <c r="H652" s="91">
        <f t="shared" ca="1" si="240"/>
        <v>1.30934010340701</v>
      </c>
      <c r="I652" s="14">
        <f t="shared" ca="1" si="241"/>
        <v>1</v>
      </c>
      <c r="J652" s="13">
        <f t="shared" si="234"/>
        <v>2.69E-2</v>
      </c>
      <c r="K652" s="29">
        <f t="shared" si="242"/>
        <v>45807</v>
      </c>
      <c r="L652" s="2">
        <f t="shared" si="243"/>
        <v>13</v>
      </c>
      <c r="M652" s="17">
        <f t="shared" si="244"/>
        <v>13</v>
      </c>
      <c r="N652" s="12">
        <f t="shared" si="245"/>
        <v>1.0013703</v>
      </c>
      <c r="O652" s="12">
        <f t="shared" ca="1" si="246"/>
        <v>1.0013703</v>
      </c>
      <c r="P652" s="17">
        <f t="shared" si="247"/>
        <v>0</v>
      </c>
      <c r="Q652" s="14">
        <f t="shared" ca="1" si="248"/>
        <v>0.95020419</v>
      </c>
      <c r="R652" s="20">
        <f t="shared" ref="R652:R715" si="252">IF($P652&gt;0,VLOOKUP($P652,$X$12:$AD$150,7),0)</f>
        <v>0</v>
      </c>
      <c r="S652" s="14">
        <f t="shared" si="249"/>
        <v>0</v>
      </c>
      <c r="T652" s="4" t="str">
        <f t="shared" si="250"/>
        <v>A+J=</v>
      </c>
      <c r="U652" s="29">
        <f t="shared" si="251"/>
        <v>45838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</row>
    <row r="653" spans="1:154" x14ac:dyDescent="0.15">
      <c r="A653" s="88">
        <f t="shared" si="235"/>
        <v>45828</v>
      </c>
      <c r="B653" s="89" t="str">
        <f t="shared" ca="1" si="236"/>
        <v>n.d</v>
      </c>
      <c r="C653" s="14">
        <f t="shared" si="237"/>
        <v>693.42785812</v>
      </c>
      <c r="D653" s="62">
        <f t="shared" ref="D653:D716" si="253">WORKDAY($A653,-3,$X$160:$X$544)</f>
        <v>45824</v>
      </c>
      <c r="E653" s="60">
        <f ca="1">IF(D653&lt;$B$1,VLOOKUP(D653,[1]DI!$A$4:$B$15000,2,FALSE),0)</f>
        <v>0</v>
      </c>
      <c r="F653" s="14">
        <f t="shared" ca="1" si="238"/>
        <v>1</v>
      </c>
      <c r="G653" s="91">
        <f t="shared" ca="1" si="239"/>
        <v>1.30934010340701</v>
      </c>
      <c r="H653" s="91">
        <f t="shared" ca="1" si="240"/>
        <v>1.30934010340701</v>
      </c>
      <c r="I653" s="14">
        <f t="shared" ca="1" si="241"/>
        <v>1</v>
      </c>
      <c r="J653" s="13">
        <f t="shared" ref="J653:J716" si="254">J652</f>
        <v>2.69E-2</v>
      </c>
      <c r="K653" s="29">
        <f t="shared" si="242"/>
        <v>45807</v>
      </c>
      <c r="L653" s="2">
        <f t="shared" si="243"/>
        <v>14</v>
      </c>
      <c r="M653" s="17">
        <f t="shared" si="244"/>
        <v>14</v>
      </c>
      <c r="N653" s="12">
        <f t="shared" si="245"/>
        <v>1.001475785</v>
      </c>
      <c r="O653" s="12">
        <f t="shared" ca="1" si="246"/>
        <v>1.001475785</v>
      </c>
      <c r="P653" s="17">
        <f t="shared" si="247"/>
        <v>0</v>
      </c>
      <c r="Q653" s="14">
        <f t="shared" ca="1" si="248"/>
        <v>1.02335043</v>
      </c>
      <c r="R653" s="20">
        <f t="shared" si="252"/>
        <v>0</v>
      </c>
      <c r="S653" s="14">
        <f t="shared" si="249"/>
        <v>0</v>
      </c>
      <c r="T653" s="4" t="str">
        <f t="shared" si="250"/>
        <v>A+J=</v>
      </c>
      <c r="U653" s="29">
        <f t="shared" si="251"/>
        <v>45838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</row>
    <row r="654" spans="1:154" x14ac:dyDescent="0.15">
      <c r="A654" s="88">
        <f t="shared" ref="A654:A717" si="255">WORKDAY($A653,1,$X$166:$X$544)</f>
        <v>45831</v>
      </c>
      <c r="B654" s="89" t="str">
        <f t="shared" ca="1" si="236"/>
        <v>n.d</v>
      </c>
      <c r="C654" s="14">
        <f t="shared" si="237"/>
        <v>693.42785812</v>
      </c>
      <c r="D654" s="62">
        <f t="shared" si="253"/>
        <v>45825</v>
      </c>
      <c r="E654" s="60">
        <f ca="1">IF(D654&lt;$B$1,VLOOKUP(D654,[1]DI!$A$4:$B$15000,2,FALSE),0)</f>
        <v>0</v>
      </c>
      <c r="F654" s="14">
        <f t="shared" ca="1" si="238"/>
        <v>1</v>
      </c>
      <c r="G654" s="91">
        <f t="shared" ca="1" si="239"/>
        <v>1.30934010340701</v>
      </c>
      <c r="H654" s="91">
        <f t="shared" ca="1" si="240"/>
        <v>1.30934010340701</v>
      </c>
      <c r="I654" s="14">
        <f t="shared" ca="1" si="241"/>
        <v>1</v>
      </c>
      <c r="J654" s="13">
        <f t="shared" si="254"/>
        <v>2.69E-2</v>
      </c>
      <c r="K654" s="29">
        <f t="shared" si="242"/>
        <v>45807</v>
      </c>
      <c r="L654" s="2">
        <f t="shared" si="243"/>
        <v>15</v>
      </c>
      <c r="M654" s="17">
        <f t="shared" si="244"/>
        <v>15</v>
      </c>
      <c r="N654" s="12">
        <f t="shared" si="245"/>
        <v>1.0015812820000001</v>
      </c>
      <c r="O654" s="12">
        <f t="shared" ca="1" si="246"/>
        <v>1.0015812820000001</v>
      </c>
      <c r="P654" s="17">
        <f t="shared" si="247"/>
        <v>0</v>
      </c>
      <c r="Q654" s="14">
        <f t="shared" ca="1" si="248"/>
        <v>1.0965049899999999</v>
      </c>
      <c r="R654" s="20">
        <f t="shared" si="252"/>
        <v>0</v>
      </c>
      <c r="S654" s="14">
        <f t="shared" si="249"/>
        <v>0</v>
      </c>
      <c r="T654" s="4" t="str">
        <f t="shared" si="250"/>
        <v>A+J=</v>
      </c>
      <c r="U654" s="29">
        <f t="shared" si="251"/>
        <v>45838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</row>
    <row r="655" spans="1:154" x14ac:dyDescent="0.15">
      <c r="A655" s="88">
        <f t="shared" si="255"/>
        <v>45832</v>
      </c>
      <c r="B655" s="89" t="str">
        <f t="shared" ca="1" si="236"/>
        <v>n.d</v>
      </c>
      <c r="C655" s="14">
        <f t="shared" si="237"/>
        <v>693.42785812</v>
      </c>
      <c r="D655" s="62">
        <f t="shared" si="253"/>
        <v>45826</v>
      </c>
      <c r="E655" s="60">
        <f ca="1">IF(D655&lt;$B$1,VLOOKUP(D655,[1]DI!$A$4:$B$15000,2,FALSE),0)</f>
        <v>0</v>
      </c>
      <c r="F655" s="14">
        <f t="shared" ca="1" si="238"/>
        <v>1</v>
      </c>
      <c r="G655" s="91">
        <f t="shared" ca="1" si="239"/>
        <v>1.30934010340701</v>
      </c>
      <c r="H655" s="91">
        <f t="shared" ca="1" si="240"/>
        <v>1.30934010340701</v>
      </c>
      <c r="I655" s="14">
        <f t="shared" ca="1" si="241"/>
        <v>1</v>
      </c>
      <c r="J655" s="13">
        <f t="shared" si="254"/>
        <v>2.69E-2</v>
      </c>
      <c r="K655" s="29">
        <f t="shared" si="242"/>
        <v>45807</v>
      </c>
      <c r="L655" s="2">
        <f t="shared" si="243"/>
        <v>16</v>
      </c>
      <c r="M655" s="17">
        <f t="shared" si="244"/>
        <v>16</v>
      </c>
      <c r="N655" s="12">
        <f t="shared" si="245"/>
        <v>1.0016867899999999</v>
      </c>
      <c r="O655" s="12">
        <f t="shared" ca="1" si="246"/>
        <v>1.0016867899999999</v>
      </c>
      <c r="P655" s="17">
        <f t="shared" si="247"/>
        <v>0</v>
      </c>
      <c r="Q655" s="14">
        <f t="shared" ca="1" si="248"/>
        <v>1.1696671700000001</v>
      </c>
      <c r="R655" s="20">
        <f t="shared" si="252"/>
        <v>0</v>
      </c>
      <c r="S655" s="14">
        <f t="shared" si="249"/>
        <v>0</v>
      </c>
      <c r="T655" s="4" t="str">
        <f t="shared" si="250"/>
        <v>A+J=</v>
      </c>
      <c r="U655" s="29">
        <f t="shared" si="251"/>
        <v>45838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</row>
    <row r="656" spans="1:154" x14ac:dyDescent="0.15">
      <c r="A656" s="88">
        <f t="shared" si="255"/>
        <v>45833</v>
      </c>
      <c r="B656" s="89" t="str">
        <f t="shared" ca="1" si="236"/>
        <v>n.d</v>
      </c>
      <c r="C656" s="14">
        <f t="shared" si="237"/>
        <v>693.42785812</v>
      </c>
      <c r="D656" s="62">
        <f t="shared" si="253"/>
        <v>45828</v>
      </c>
      <c r="E656" s="60">
        <f ca="1">IF(D656&lt;$B$1,VLOOKUP(D656,[1]DI!$A$4:$B$15000,2,FALSE),0)</f>
        <v>0</v>
      </c>
      <c r="F656" s="14">
        <f t="shared" ca="1" si="238"/>
        <v>1</v>
      </c>
      <c r="G656" s="91">
        <f t="shared" ca="1" si="239"/>
        <v>1.30934010340701</v>
      </c>
      <c r="H656" s="91">
        <f t="shared" ca="1" si="240"/>
        <v>1.30934010340701</v>
      </c>
      <c r="I656" s="14">
        <f t="shared" ca="1" si="241"/>
        <v>1</v>
      </c>
      <c r="J656" s="13">
        <f t="shared" si="254"/>
        <v>2.69E-2</v>
      </c>
      <c r="K656" s="29">
        <f t="shared" si="242"/>
        <v>45807</v>
      </c>
      <c r="L656" s="2">
        <f t="shared" si="243"/>
        <v>17</v>
      </c>
      <c r="M656" s="17">
        <f t="shared" si="244"/>
        <v>17</v>
      </c>
      <c r="N656" s="12">
        <f t="shared" si="245"/>
        <v>1.001792308</v>
      </c>
      <c r="O656" s="12">
        <f t="shared" ca="1" si="246"/>
        <v>1.001792308</v>
      </c>
      <c r="P656" s="17">
        <f t="shared" si="247"/>
        <v>0</v>
      </c>
      <c r="Q656" s="14">
        <f t="shared" ca="1" si="248"/>
        <v>1.2428362900000001</v>
      </c>
      <c r="R656" s="20">
        <f t="shared" si="252"/>
        <v>0</v>
      </c>
      <c r="S656" s="14">
        <f t="shared" si="249"/>
        <v>0</v>
      </c>
      <c r="T656" s="4" t="str">
        <f t="shared" si="250"/>
        <v>A+J=</v>
      </c>
      <c r="U656" s="29">
        <f t="shared" si="251"/>
        <v>45838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</row>
    <row r="657" spans="1:154" x14ac:dyDescent="0.15">
      <c r="A657" s="88">
        <f t="shared" si="255"/>
        <v>45834</v>
      </c>
      <c r="B657" s="89" t="str">
        <f t="shared" ca="1" si="236"/>
        <v>n.d</v>
      </c>
      <c r="C657" s="14">
        <f t="shared" si="237"/>
        <v>693.42785812</v>
      </c>
      <c r="D657" s="62">
        <f t="shared" si="253"/>
        <v>45831</v>
      </c>
      <c r="E657" s="60">
        <f ca="1">IF(D657&lt;$B$1,VLOOKUP(D657,[1]DI!$A$4:$B$15000,2,FALSE),0)</f>
        <v>0</v>
      </c>
      <c r="F657" s="14">
        <f t="shared" ca="1" si="238"/>
        <v>1</v>
      </c>
      <c r="G657" s="91">
        <f t="shared" ca="1" si="239"/>
        <v>1.30934010340701</v>
      </c>
      <c r="H657" s="91">
        <f t="shared" ca="1" si="240"/>
        <v>1.30934010340701</v>
      </c>
      <c r="I657" s="14">
        <f t="shared" ca="1" si="241"/>
        <v>1</v>
      </c>
      <c r="J657" s="13">
        <f t="shared" si="254"/>
        <v>2.69E-2</v>
      </c>
      <c r="K657" s="29">
        <f t="shared" si="242"/>
        <v>45807</v>
      </c>
      <c r="L657" s="2">
        <f t="shared" si="243"/>
        <v>18</v>
      </c>
      <c r="M657" s="17">
        <f t="shared" si="244"/>
        <v>18</v>
      </c>
      <c r="N657" s="12">
        <f t="shared" si="245"/>
        <v>1.0018978380000001</v>
      </c>
      <c r="O657" s="12">
        <f t="shared" ca="1" si="246"/>
        <v>1.0018978380000001</v>
      </c>
      <c r="P657" s="17">
        <f t="shared" si="247"/>
        <v>0</v>
      </c>
      <c r="Q657" s="14">
        <f t="shared" ca="1" si="248"/>
        <v>1.3160137300000001</v>
      </c>
      <c r="R657" s="20">
        <f t="shared" si="252"/>
        <v>0</v>
      </c>
      <c r="S657" s="14">
        <f t="shared" si="249"/>
        <v>0</v>
      </c>
      <c r="T657" s="4" t="str">
        <f t="shared" si="250"/>
        <v>A+J=</v>
      </c>
      <c r="U657" s="29">
        <f t="shared" si="251"/>
        <v>45838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</row>
    <row r="658" spans="1:154" x14ac:dyDescent="0.15">
      <c r="A658" s="88">
        <f t="shared" si="255"/>
        <v>45835</v>
      </c>
      <c r="B658" s="89" t="str">
        <f t="shared" ca="1" si="236"/>
        <v>n.d</v>
      </c>
      <c r="C658" s="14">
        <f t="shared" si="237"/>
        <v>693.42785812</v>
      </c>
      <c r="D658" s="62">
        <f t="shared" si="253"/>
        <v>45832</v>
      </c>
      <c r="E658" s="60">
        <f ca="1">IF(D658&lt;$B$1,VLOOKUP(D658,[1]DI!$A$4:$B$15000,2,FALSE),0)</f>
        <v>0</v>
      </c>
      <c r="F658" s="14">
        <f t="shared" ca="1" si="238"/>
        <v>1</v>
      </c>
      <c r="G658" s="91">
        <f t="shared" ca="1" si="239"/>
        <v>1.30934010340701</v>
      </c>
      <c r="H658" s="91">
        <f t="shared" ca="1" si="240"/>
        <v>1.30934010340701</v>
      </c>
      <c r="I658" s="14">
        <f t="shared" ca="1" si="241"/>
        <v>1</v>
      </c>
      <c r="J658" s="13">
        <f t="shared" si="254"/>
        <v>2.69E-2</v>
      </c>
      <c r="K658" s="29">
        <f t="shared" si="242"/>
        <v>45807</v>
      </c>
      <c r="L658" s="2">
        <f t="shared" si="243"/>
        <v>19</v>
      </c>
      <c r="M658" s="17">
        <f t="shared" si="244"/>
        <v>19</v>
      </c>
      <c r="N658" s="12">
        <f t="shared" si="245"/>
        <v>1.002003379</v>
      </c>
      <c r="O658" s="12">
        <f t="shared" ca="1" si="246"/>
        <v>1.002003379</v>
      </c>
      <c r="P658" s="17">
        <f t="shared" si="247"/>
        <v>0</v>
      </c>
      <c r="Q658" s="14">
        <f t="shared" ca="1" si="248"/>
        <v>1.3891988</v>
      </c>
      <c r="R658" s="20">
        <f t="shared" si="252"/>
        <v>0</v>
      </c>
      <c r="S658" s="14">
        <f t="shared" si="249"/>
        <v>0</v>
      </c>
      <c r="T658" s="4" t="str">
        <f t="shared" si="250"/>
        <v>A+J=</v>
      </c>
      <c r="U658" s="29">
        <f t="shared" si="251"/>
        <v>45838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</row>
    <row r="659" spans="1:154" x14ac:dyDescent="0.15">
      <c r="A659" s="88">
        <f t="shared" si="255"/>
        <v>45838</v>
      </c>
      <c r="B659" s="89" t="str">
        <f t="shared" ca="1" si="236"/>
        <v>n.d</v>
      </c>
      <c r="C659" s="14">
        <f t="shared" si="237"/>
        <v>693.42785812</v>
      </c>
      <c r="D659" s="62">
        <f t="shared" si="253"/>
        <v>45833</v>
      </c>
      <c r="E659" s="60">
        <f ca="1">IF(D659&lt;$B$1,VLOOKUP(D659,[1]DI!$A$4:$B$15000,2,FALSE),0)</f>
        <v>0</v>
      </c>
      <c r="F659" s="14">
        <f t="shared" ca="1" si="238"/>
        <v>1</v>
      </c>
      <c r="G659" s="91">
        <f t="shared" ca="1" si="239"/>
        <v>1.30934010340701</v>
      </c>
      <c r="H659" s="91">
        <f t="shared" ca="1" si="240"/>
        <v>1.30934010340701</v>
      </c>
      <c r="I659" s="14">
        <f t="shared" ca="1" si="241"/>
        <v>1</v>
      </c>
      <c r="J659" s="13">
        <f t="shared" si="254"/>
        <v>2.69E-2</v>
      </c>
      <c r="K659" s="29">
        <f t="shared" si="242"/>
        <v>45807</v>
      </c>
      <c r="L659" s="2">
        <f t="shared" si="243"/>
        <v>20</v>
      </c>
      <c r="M659" s="17">
        <f t="shared" si="244"/>
        <v>20</v>
      </c>
      <c r="N659" s="12">
        <f t="shared" si="245"/>
        <v>1.002108931</v>
      </c>
      <c r="O659" s="12">
        <f t="shared" ca="1" si="246"/>
        <v>1.002108931</v>
      </c>
      <c r="P659" s="17">
        <f t="shared" si="247"/>
        <v>31</v>
      </c>
      <c r="Q659" s="14">
        <f t="shared" ca="1" si="248"/>
        <v>1.4623915000000001</v>
      </c>
      <c r="R659" s="20">
        <f t="shared" si="252"/>
        <v>2.7526000000000002E-2</v>
      </c>
      <c r="S659" s="14">
        <f t="shared" si="249"/>
        <v>19.087295220000001</v>
      </c>
      <c r="T659" s="4" t="str">
        <f t="shared" si="250"/>
        <v>A+J=</v>
      </c>
      <c r="U659" s="29">
        <f t="shared" si="251"/>
        <v>45838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</row>
    <row r="660" spans="1:154" x14ac:dyDescent="0.15">
      <c r="A660" s="88">
        <f t="shared" si="255"/>
        <v>45839</v>
      </c>
      <c r="B660" s="89" t="str">
        <f t="shared" ca="1" si="236"/>
        <v>n.d</v>
      </c>
      <c r="C660" s="14">
        <f t="shared" si="237"/>
        <v>674.34056290000001</v>
      </c>
      <c r="D660" s="62">
        <f t="shared" si="253"/>
        <v>45834</v>
      </c>
      <c r="E660" s="60">
        <f ca="1">IF(D660&lt;$B$1,VLOOKUP(D660,[1]DI!$A$4:$B$15000,2,FALSE),0)</f>
        <v>0</v>
      </c>
      <c r="F660" s="14">
        <f t="shared" ca="1" si="238"/>
        <v>1</v>
      </c>
      <c r="G660" s="91">
        <f t="shared" ca="1" si="239"/>
        <v>1.30934010340701</v>
      </c>
      <c r="H660" s="91">
        <f t="shared" ca="1" si="240"/>
        <v>1.30934010340701</v>
      </c>
      <c r="I660" s="14">
        <f t="shared" ca="1" si="241"/>
        <v>1</v>
      </c>
      <c r="J660" s="13">
        <f t="shared" si="254"/>
        <v>2.69E-2</v>
      </c>
      <c r="K660" s="29">
        <f t="shared" si="242"/>
        <v>45838</v>
      </c>
      <c r="L660" s="2">
        <f t="shared" si="243"/>
        <v>1</v>
      </c>
      <c r="M660" s="17">
        <f t="shared" si="244"/>
        <v>1</v>
      </c>
      <c r="N660" s="12">
        <f t="shared" si="245"/>
        <v>1.000105341</v>
      </c>
      <c r="O660" s="12">
        <f t="shared" ca="1" si="246"/>
        <v>1.000105341</v>
      </c>
      <c r="P660" s="17">
        <f t="shared" si="247"/>
        <v>0</v>
      </c>
      <c r="Q660" s="14">
        <f t="shared" ca="1" si="248"/>
        <v>7.1035699999999993E-2</v>
      </c>
      <c r="R660" s="20">
        <f t="shared" si="252"/>
        <v>0</v>
      </c>
      <c r="S660" s="14">
        <f t="shared" si="249"/>
        <v>0</v>
      </c>
      <c r="T660" s="4" t="str">
        <f t="shared" si="250"/>
        <v>A+J=</v>
      </c>
      <c r="U660" s="29">
        <f t="shared" si="251"/>
        <v>45868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</row>
    <row r="661" spans="1:154" x14ac:dyDescent="0.15">
      <c r="A661" s="88">
        <f t="shared" si="255"/>
        <v>45840</v>
      </c>
      <c r="B661" s="89" t="str">
        <f t="shared" ca="1" si="236"/>
        <v>n.d</v>
      </c>
      <c r="C661" s="14">
        <f t="shared" si="237"/>
        <v>674.34056290000001</v>
      </c>
      <c r="D661" s="62">
        <f t="shared" si="253"/>
        <v>45835</v>
      </c>
      <c r="E661" s="60">
        <f ca="1">IF(D661&lt;$B$1,VLOOKUP(D661,[1]DI!$A$4:$B$15000,2,FALSE),0)</f>
        <v>0</v>
      </c>
      <c r="F661" s="14">
        <f t="shared" ca="1" si="238"/>
        <v>1</v>
      </c>
      <c r="G661" s="91">
        <f t="shared" ca="1" si="239"/>
        <v>1.30934010340701</v>
      </c>
      <c r="H661" s="91">
        <f t="shared" ca="1" si="240"/>
        <v>1.30934010340701</v>
      </c>
      <c r="I661" s="14">
        <f t="shared" ca="1" si="241"/>
        <v>1</v>
      </c>
      <c r="J661" s="13">
        <f t="shared" si="254"/>
        <v>2.69E-2</v>
      </c>
      <c r="K661" s="29">
        <f t="shared" si="242"/>
        <v>45838</v>
      </c>
      <c r="L661" s="2">
        <f t="shared" si="243"/>
        <v>2</v>
      </c>
      <c r="M661" s="17">
        <f t="shared" si="244"/>
        <v>2</v>
      </c>
      <c r="N661" s="12">
        <f t="shared" si="245"/>
        <v>1.0002106930000001</v>
      </c>
      <c r="O661" s="12">
        <f t="shared" ca="1" si="246"/>
        <v>1.0002106930000001</v>
      </c>
      <c r="P661" s="17">
        <f t="shared" si="247"/>
        <v>0</v>
      </c>
      <c r="Q661" s="14">
        <f t="shared" ca="1" si="248"/>
        <v>0.14207882999999999</v>
      </c>
      <c r="R661" s="20">
        <f t="shared" si="252"/>
        <v>0</v>
      </c>
      <c r="S661" s="14">
        <f t="shared" si="249"/>
        <v>0</v>
      </c>
      <c r="T661" s="4" t="str">
        <f t="shared" si="250"/>
        <v>A+J=</v>
      </c>
      <c r="U661" s="29">
        <f t="shared" si="251"/>
        <v>45868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</row>
    <row r="662" spans="1:154" x14ac:dyDescent="0.15">
      <c r="A662" s="88">
        <f t="shared" si="255"/>
        <v>45841</v>
      </c>
      <c r="B662" s="89" t="str">
        <f t="shared" ca="1" si="236"/>
        <v>n.d</v>
      </c>
      <c r="C662" s="14">
        <f t="shared" si="237"/>
        <v>674.34056290000001</v>
      </c>
      <c r="D662" s="62">
        <f t="shared" si="253"/>
        <v>45838</v>
      </c>
      <c r="E662" s="60">
        <f ca="1">IF(D662&lt;$B$1,VLOOKUP(D662,[1]DI!$A$4:$B$15000,2,FALSE),0)</f>
        <v>0</v>
      </c>
      <c r="F662" s="14">
        <f t="shared" ca="1" si="238"/>
        <v>1</v>
      </c>
      <c r="G662" s="91">
        <f t="shared" ca="1" si="239"/>
        <v>1.30934010340701</v>
      </c>
      <c r="H662" s="91">
        <f t="shared" ca="1" si="240"/>
        <v>1.30934010340701</v>
      </c>
      <c r="I662" s="14">
        <f t="shared" ca="1" si="241"/>
        <v>1</v>
      </c>
      <c r="J662" s="13">
        <f t="shared" si="254"/>
        <v>2.69E-2</v>
      </c>
      <c r="K662" s="29">
        <f t="shared" si="242"/>
        <v>45838</v>
      </c>
      <c r="L662" s="2">
        <f t="shared" si="243"/>
        <v>3</v>
      </c>
      <c r="M662" s="17">
        <f t="shared" si="244"/>
        <v>3</v>
      </c>
      <c r="N662" s="12">
        <f t="shared" si="245"/>
        <v>1.000316057</v>
      </c>
      <c r="O662" s="12">
        <f t="shared" ca="1" si="246"/>
        <v>1.000316057</v>
      </c>
      <c r="P662" s="17">
        <f t="shared" si="247"/>
        <v>0</v>
      </c>
      <c r="Q662" s="14">
        <f t="shared" ca="1" si="248"/>
        <v>0.21313004999999999</v>
      </c>
      <c r="R662" s="20">
        <f t="shared" si="252"/>
        <v>0</v>
      </c>
      <c r="S662" s="14">
        <f t="shared" si="249"/>
        <v>0</v>
      </c>
      <c r="T662" s="4" t="str">
        <f t="shared" si="250"/>
        <v>A+J=</v>
      </c>
      <c r="U662" s="29">
        <f t="shared" si="251"/>
        <v>45868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</row>
    <row r="663" spans="1:154" x14ac:dyDescent="0.15">
      <c r="A663" s="88">
        <f t="shared" si="255"/>
        <v>45842</v>
      </c>
      <c r="B663" s="89" t="str">
        <f t="shared" ca="1" si="236"/>
        <v>n.d</v>
      </c>
      <c r="C663" s="14">
        <f t="shared" si="237"/>
        <v>674.34056290000001</v>
      </c>
      <c r="D663" s="62">
        <f t="shared" si="253"/>
        <v>45839</v>
      </c>
      <c r="E663" s="60">
        <f ca="1">IF(D663&lt;$B$1,VLOOKUP(D663,[1]DI!$A$4:$B$15000,2,FALSE),0)</f>
        <v>0</v>
      </c>
      <c r="F663" s="14">
        <f t="shared" ca="1" si="238"/>
        <v>1</v>
      </c>
      <c r="G663" s="91">
        <f t="shared" ca="1" si="239"/>
        <v>1.30934010340701</v>
      </c>
      <c r="H663" s="91">
        <f t="shared" ca="1" si="240"/>
        <v>1.30934010340701</v>
      </c>
      <c r="I663" s="14">
        <f t="shared" ca="1" si="241"/>
        <v>1</v>
      </c>
      <c r="J663" s="13">
        <f t="shared" si="254"/>
        <v>2.69E-2</v>
      </c>
      <c r="K663" s="29">
        <f t="shared" si="242"/>
        <v>45838</v>
      </c>
      <c r="L663" s="2">
        <f t="shared" si="243"/>
        <v>4</v>
      </c>
      <c r="M663" s="17">
        <f t="shared" si="244"/>
        <v>4</v>
      </c>
      <c r="N663" s="12">
        <f t="shared" si="245"/>
        <v>1.0004214309999999</v>
      </c>
      <c r="O663" s="12">
        <f t="shared" ca="1" si="246"/>
        <v>1.0004214309999999</v>
      </c>
      <c r="P663" s="17">
        <f t="shared" si="247"/>
        <v>0</v>
      </c>
      <c r="Q663" s="14">
        <f t="shared" ca="1" si="248"/>
        <v>0.28418800999999999</v>
      </c>
      <c r="R663" s="20">
        <f t="shared" si="252"/>
        <v>0</v>
      </c>
      <c r="S663" s="14">
        <f t="shared" si="249"/>
        <v>0</v>
      </c>
      <c r="T663" s="4" t="str">
        <f t="shared" si="250"/>
        <v>A+J=</v>
      </c>
      <c r="U663" s="29">
        <f t="shared" si="251"/>
        <v>45868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</row>
    <row r="664" spans="1:154" x14ac:dyDescent="0.15">
      <c r="A664" s="88">
        <f t="shared" si="255"/>
        <v>45845</v>
      </c>
      <c r="B664" s="89" t="str">
        <f t="shared" ca="1" si="236"/>
        <v>n.d</v>
      </c>
      <c r="C664" s="14">
        <f t="shared" si="237"/>
        <v>674.34056290000001</v>
      </c>
      <c r="D664" s="62">
        <f t="shared" si="253"/>
        <v>45840</v>
      </c>
      <c r="E664" s="60">
        <f ca="1">IF(D664&lt;$B$1,VLOOKUP(D664,[1]DI!$A$4:$B$15000,2,FALSE),0)</f>
        <v>0</v>
      </c>
      <c r="F664" s="14">
        <f t="shared" ca="1" si="238"/>
        <v>1</v>
      </c>
      <c r="G664" s="91">
        <f t="shared" ca="1" si="239"/>
        <v>1.30934010340701</v>
      </c>
      <c r="H664" s="91">
        <f t="shared" ca="1" si="240"/>
        <v>1.30934010340701</v>
      </c>
      <c r="I664" s="14">
        <f t="shared" ca="1" si="241"/>
        <v>1</v>
      </c>
      <c r="J664" s="13">
        <f t="shared" si="254"/>
        <v>2.69E-2</v>
      </c>
      <c r="K664" s="29">
        <f t="shared" si="242"/>
        <v>45838</v>
      </c>
      <c r="L664" s="2">
        <f t="shared" si="243"/>
        <v>5</v>
      </c>
      <c r="M664" s="17">
        <f t="shared" si="244"/>
        <v>5</v>
      </c>
      <c r="N664" s="12">
        <f t="shared" si="245"/>
        <v>1.000526816</v>
      </c>
      <c r="O664" s="12">
        <f t="shared" ca="1" si="246"/>
        <v>1.000526816</v>
      </c>
      <c r="P664" s="17">
        <f t="shared" si="247"/>
        <v>0</v>
      </c>
      <c r="Q664" s="14">
        <f t="shared" ca="1" si="248"/>
        <v>0.35525339</v>
      </c>
      <c r="R664" s="20">
        <f t="shared" si="252"/>
        <v>0</v>
      </c>
      <c r="S664" s="14">
        <f t="shared" si="249"/>
        <v>0</v>
      </c>
      <c r="T664" s="4" t="str">
        <f t="shared" si="250"/>
        <v>A+J=</v>
      </c>
      <c r="U664" s="29">
        <f t="shared" si="251"/>
        <v>45868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</row>
    <row r="665" spans="1:154" x14ac:dyDescent="0.15">
      <c r="A665" s="88">
        <f t="shared" si="255"/>
        <v>45846</v>
      </c>
      <c r="B665" s="89" t="str">
        <f t="shared" ca="1" si="236"/>
        <v>n.d</v>
      </c>
      <c r="C665" s="14">
        <f t="shared" si="237"/>
        <v>674.34056290000001</v>
      </c>
      <c r="D665" s="62">
        <f t="shared" si="253"/>
        <v>45841</v>
      </c>
      <c r="E665" s="60">
        <f ca="1">IF(D665&lt;$B$1,VLOOKUP(D665,[1]DI!$A$4:$B$15000,2,FALSE),0)</f>
        <v>0</v>
      </c>
      <c r="F665" s="14">
        <f t="shared" ca="1" si="238"/>
        <v>1</v>
      </c>
      <c r="G665" s="91">
        <f t="shared" ca="1" si="239"/>
        <v>1.30934010340701</v>
      </c>
      <c r="H665" s="91">
        <f t="shared" ca="1" si="240"/>
        <v>1.30934010340701</v>
      </c>
      <c r="I665" s="14">
        <f t="shared" ca="1" si="241"/>
        <v>1</v>
      </c>
      <c r="J665" s="13">
        <f t="shared" si="254"/>
        <v>2.69E-2</v>
      </c>
      <c r="K665" s="29">
        <f t="shared" si="242"/>
        <v>45838</v>
      </c>
      <c r="L665" s="2">
        <f t="shared" si="243"/>
        <v>6</v>
      </c>
      <c r="M665" s="17">
        <f t="shared" si="244"/>
        <v>6</v>
      </c>
      <c r="N665" s="12">
        <f t="shared" si="245"/>
        <v>1.000632213</v>
      </c>
      <c r="O665" s="12">
        <f t="shared" ca="1" si="246"/>
        <v>1.000632213</v>
      </c>
      <c r="P665" s="17">
        <f t="shared" si="247"/>
        <v>0</v>
      </c>
      <c r="Q665" s="14">
        <f t="shared" ca="1" si="248"/>
        <v>0.42632687000000002</v>
      </c>
      <c r="R665" s="20">
        <f t="shared" si="252"/>
        <v>0</v>
      </c>
      <c r="S665" s="14">
        <f t="shared" si="249"/>
        <v>0</v>
      </c>
      <c r="T665" s="4" t="str">
        <f t="shared" si="250"/>
        <v>A+J=</v>
      </c>
      <c r="U665" s="29">
        <f t="shared" si="251"/>
        <v>45868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</row>
    <row r="666" spans="1:154" x14ac:dyDescent="0.15">
      <c r="A666" s="88">
        <f t="shared" si="255"/>
        <v>45847</v>
      </c>
      <c r="B666" s="89" t="str">
        <f t="shared" ca="1" si="236"/>
        <v>n.d</v>
      </c>
      <c r="C666" s="14">
        <f t="shared" si="237"/>
        <v>674.34056290000001</v>
      </c>
      <c r="D666" s="62">
        <f t="shared" si="253"/>
        <v>45842</v>
      </c>
      <c r="E666" s="60">
        <f ca="1">IF(D666&lt;$B$1,VLOOKUP(D666,[1]DI!$A$4:$B$15000,2,FALSE),0)</f>
        <v>0</v>
      </c>
      <c r="F666" s="14">
        <f t="shared" ca="1" si="238"/>
        <v>1</v>
      </c>
      <c r="G666" s="91">
        <f t="shared" ca="1" si="239"/>
        <v>1.30934010340701</v>
      </c>
      <c r="H666" s="91">
        <f t="shared" ca="1" si="240"/>
        <v>1.30934010340701</v>
      </c>
      <c r="I666" s="14">
        <f t="shared" ca="1" si="241"/>
        <v>1</v>
      </c>
      <c r="J666" s="13">
        <f t="shared" si="254"/>
        <v>2.69E-2</v>
      </c>
      <c r="K666" s="29">
        <f t="shared" si="242"/>
        <v>45838</v>
      </c>
      <c r="L666" s="2">
        <f t="shared" si="243"/>
        <v>7</v>
      </c>
      <c r="M666" s="17">
        <f t="shared" si="244"/>
        <v>7</v>
      </c>
      <c r="N666" s="12">
        <f t="shared" si="245"/>
        <v>1.0007376210000001</v>
      </c>
      <c r="O666" s="12">
        <f t="shared" ca="1" si="246"/>
        <v>1.0007376210000001</v>
      </c>
      <c r="P666" s="17">
        <f t="shared" si="247"/>
        <v>0</v>
      </c>
      <c r="Q666" s="14">
        <f t="shared" ca="1" si="248"/>
        <v>0.49740775999999998</v>
      </c>
      <c r="R666" s="20">
        <f t="shared" si="252"/>
        <v>0</v>
      </c>
      <c r="S666" s="14">
        <f t="shared" si="249"/>
        <v>0</v>
      </c>
      <c r="T666" s="4" t="str">
        <f t="shared" si="250"/>
        <v>A+J=</v>
      </c>
      <c r="U666" s="29">
        <f t="shared" si="251"/>
        <v>45868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</row>
    <row r="667" spans="1:154" x14ac:dyDescent="0.15">
      <c r="A667" s="88">
        <f t="shared" si="255"/>
        <v>45848</v>
      </c>
      <c r="B667" s="89" t="str">
        <f t="shared" ca="1" si="236"/>
        <v>n.d</v>
      </c>
      <c r="C667" s="14">
        <f t="shared" si="237"/>
        <v>674.34056290000001</v>
      </c>
      <c r="D667" s="62">
        <f t="shared" si="253"/>
        <v>45845</v>
      </c>
      <c r="E667" s="60">
        <f ca="1">IF(D667&lt;$B$1,VLOOKUP(D667,[1]DI!$A$4:$B$15000,2,FALSE),0)</f>
        <v>0</v>
      </c>
      <c r="F667" s="14">
        <f t="shared" ca="1" si="238"/>
        <v>1</v>
      </c>
      <c r="G667" s="91">
        <f t="shared" ca="1" si="239"/>
        <v>1.30934010340701</v>
      </c>
      <c r="H667" s="91">
        <f t="shared" ca="1" si="240"/>
        <v>1.30934010340701</v>
      </c>
      <c r="I667" s="14">
        <f t="shared" ca="1" si="241"/>
        <v>1</v>
      </c>
      <c r="J667" s="13">
        <f t="shared" si="254"/>
        <v>2.69E-2</v>
      </c>
      <c r="K667" s="29">
        <f t="shared" si="242"/>
        <v>45838</v>
      </c>
      <c r="L667" s="2">
        <f t="shared" si="243"/>
        <v>8</v>
      </c>
      <c r="M667" s="17">
        <f t="shared" si="244"/>
        <v>8</v>
      </c>
      <c r="N667" s="12">
        <f t="shared" si="245"/>
        <v>1.000843039</v>
      </c>
      <c r="O667" s="12">
        <f t="shared" ca="1" si="246"/>
        <v>1.000843039</v>
      </c>
      <c r="P667" s="17">
        <f t="shared" si="247"/>
        <v>0</v>
      </c>
      <c r="Q667" s="14">
        <f t="shared" ca="1" si="248"/>
        <v>0.56849539000000004</v>
      </c>
      <c r="R667" s="20">
        <f t="shared" si="252"/>
        <v>0</v>
      </c>
      <c r="S667" s="14">
        <f t="shared" si="249"/>
        <v>0</v>
      </c>
      <c r="T667" s="4" t="str">
        <f t="shared" si="250"/>
        <v>A+J=</v>
      </c>
      <c r="U667" s="29">
        <f t="shared" si="251"/>
        <v>45868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</row>
    <row r="668" spans="1:154" x14ac:dyDescent="0.15">
      <c r="A668" s="88">
        <f t="shared" si="255"/>
        <v>45849</v>
      </c>
      <c r="B668" s="89" t="str">
        <f t="shared" ca="1" si="236"/>
        <v>n.d</v>
      </c>
      <c r="C668" s="14">
        <f t="shared" si="237"/>
        <v>674.34056290000001</v>
      </c>
      <c r="D668" s="62">
        <f t="shared" si="253"/>
        <v>45846</v>
      </c>
      <c r="E668" s="60">
        <f ca="1">IF(D668&lt;$B$1,VLOOKUP(D668,[1]DI!$A$4:$B$15000,2,FALSE),0)</f>
        <v>0</v>
      </c>
      <c r="F668" s="14">
        <f t="shared" ca="1" si="238"/>
        <v>1</v>
      </c>
      <c r="G668" s="91">
        <f t="shared" ca="1" si="239"/>
        <v>1.30934010340701</v>
      </c>
      <c r="H668" s="91">
        <f t="shared" ca="1" si="240"/>
        <v>1.30934010340701</v>
      </c>
      <c r="I668" s="14">
        <f t="shared" ca="1" si="241"/>
        <v>1</v>
      </c>
      <c r="J668" s="13">
        <f t="shared" si="254"/>
        <v>2.69E-2</v>
      </c>
      <c r="K668" s="29">
        <f t="shared" si="242"/>
        <v>45838</v>
      </c>
      <c r="L668" s="2">
        <f t="shared" si="243"/>
        <v>9</v>
      </c>
      <c r="M668" s="17">
        <f t="shared" si="244"/>
        <v>9</v>
      </c>
      <c r="N668" s="12">
        <f t="shared" si="245"/>
        <v>1.0009484689999999</v>
      </c>
      <c r="O668" s="12">
        <f t="shared" ca="1" si="246"/>
        <v>1.0009484689999999</v>
      </c>
      <c r="P668" s="17">
        <f t="shared" si="247"/>
        <v>0</v>
      </c>
      <c r="Q668" s="14">
        <f t="shared" ca="1" si="248"/>
        <v>0.63959111000000002</v>
      </c>
      <c r="R668" s="20">
        <f t="shared" si="252"/>
        <v>0</v>
      </c>
      <c r="S668" s="14">
        <f t="shared" si="249"/>
        <v>0</v>
      </c>
      <c r="T668" s="4" t="str">
        <f t="shared" si="250"/>
        <v>A+J=</v>
      </c>
      <c r="U668" s="29">
        <f t="shared" si="251"/>
        <v>45868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</row>
    <row r="669" spans="1:154" x14ac:dyDescent="0.15">
      <c r="A669" s="88">
        <f t="shared" si="255"/>
        <v>45852</v>
      </c>
      <c r="B669" s="89" t="str">
        <f t="shared" ca="1" si="236"/>
        <v>n.d</v>
      </c>
      <c r="C669" s="14">
        <f t="shared" si="237"/>
        <v>674.34056290000001</v>
      </c>
      <c r="D669" s="62">
        <f t="shared" si="253"/>
        <v>45847</v>
      </c>
      <c r="E669" s="60">
        <f ca="1">IF(D669&lt;$B$1,VLOOKUP(D669,[1]DI!$A$4:$B$15000,2,FALSE),0)</f>
        <v>0</v>
      </c>
      <c r="F669" s="14">
        <f t="shared" ca="1" si="238"/>
        <v>1</v>
      </c>
      <c r="G669" s="91">
        <f t="shared" ca="1" si="239"/>
        <v>1.30934010340701</v>
      </c>
      <c r="H669" s="91">
        <f t="shared" ca="1" si="240"/>
        <v>1.30934010340701</v>
      </c>
      <c r="I669" s="14">
        <f t="shared" ca="1" si="241"/>
        <v>1</v>
      </c>
      <c r="J669" s="13">
        <f t="shared" si="254"/>
        <v>2.69E-2</v>
      </c>
      <c r="K669" s="29">
        <f t="shared" si="242"/>
        <v>45838</v>
      </c>
      <c r="L669" s="2">
        <f t="shared" si="243"/>
        <v>10</v>
      </c>
      <c r="M669" s="17">
        <f t="shared" si="244"/>
        <v>10</v>
      </c>
      <c r="N669" s="12">
        <f t="shared" si="245"/>
        <v>1.00105391</v>
      </c>
      <c r="O669" s="12">
        <f t="shared" ca="1" si="246"/>
        <v>1.00105391</v>
      </c>
      <c r="P669" s="17">
        <f t="shared" si="247"/>
        <v>0</v>
      </c>
      <c r="Q669" s="14">
        <f t="shared" ca="1" si="248"/>
        <v>0.71069426000000002</v>
      </c>
      <c r="R669" s="20">
        <f t="shared" si="252"/>
        <v>0</v>
      </c>
      <c r="S669" s="14">
        <f t="shared" si="249"/>
        <v>0</v>
      </c>
      <c r="T669" s="4" t="str">
        <f t="shared" si="250"/>
        <v>A+J=</v>
      </c>
      <c r="U669" s="29">
        <f t="shared" si="251"/>
        <v>45868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</row>
    <row r="670" spans="1:154" x14ac:dyDescent="0.15">
      <c r="A670" s="88">
        <f t="shared" si="255"/>
        <v>45853</v>
      </c>
      <c r="B670" s="89" t="str">
        <f t="shared" ca="1" si="236"/>
        <v>n.d</v>
      </c>
      <c r="C670" s="14">
        <f t="shared" si="237"/>
        <v>674.34056290000001</v>
      </c>
      <c r="D670" s="62">
        <f t="shared" si="253"/>
        <v>45848</v>
      </c>
      <c r="E670" s="60">
        <f ca="1">IF(D670&lt;$B$1,VLOOKUP(D670,[1]DI!$A$4:$B$15000,2,FALSE),0)</f>
        <v>0</v>
      </c>
      <c r="F670" s="14">
        <f t="shared" ca="1" si="238"/>
        <v>1</v>
      </c>
      <c r="G670" s="91">
        <f t="shared" ca="1" si="239"/>
        <v>1.30934010340701</v>
      </c>
      <c r="H670" s="91">
        <f t="shared" ca="1" si="240"/>
        <v>1.30934010340701</v>
      </c>
      <c r="I670" s="14">
        <f t="shared" ca="1" si="241"/>
        <v>1</v>
      </c>
      <c r="J670" s="13">
        <f t="shared" si="254"/>
        <v>2.69E-2</v>
      </c>
      <c r="K670" s="29">
        <f t="shared" si="242"/>
        <v>45838</v>
      </c>
      <c r="L670" s="2">
        <f t="shared" si="243"/>
        <v>11</v>
      </c>
      <c r="M670" s="17">
        <f t="shared" si="244"/>
        <v>11</v>
      </c>
      <c r="N670" s="12">
        <f t="shared" si="245"/>
        <v>1.0011593620000001</v>
      </c>
      <c r="O670" s="12">
        <f t="shared" ca="1" si="246"/>
        <v>1.0011593620000001</v>
      </c>
      <c r="P670" s="17">
        <f t="shared" si="247"/>
        <v>0</v>
      </c>
      <c r="Q670" s="14">
        <f t="shared" ca="1" si="248"/>
        <v>0.78180481999999996</v>
      </c>
      <c r="R670" s="20">
        <f t="shared" si="252"/>
        <v>0</v>
      </c>
      <c r="S670" s="14">
        <f t="shared" si="249"/>
        <v>0</v>
      </c>
      <c r="T670" s="4" t="str">
        <f t="shared" si="250"/>
        <v>A+J=</v>
      </c>
      <c r="U670" s="29">
        <f t="shared" si="251"/>
        <v>45868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</row>
    <row r="671" spans="1:154" x14ac:dyDescent="0.15">
      <c r="A671" s="88">
        <f t="shared" si="255"/>
        <v>45854</v>
      </c>
      <c r="B671" s="89" t="str">
        <f t="shared" ca="1" si="236"/>
        <v>n.d</v>
      </c>
      <c r="C671" s="14">
        <f t="shared" si="237"/>
        <v>674.34056290000001</v>
      </c>
      <c r="D671" s="62">
        <f t="shared" si="253"/>
        <v>45849</v>
      </c>
      <c r="E671" s="60">
        <f ca="1">IF(D671&lt;$B$1,VLOOKUP(D671,[1]DI!$A$4:$B$15000,2,FALSE),0)</f>
        <v>0</v>
      </c>
      <c r="F671" s="14">
        <f t="shared" ca="1" si="238"/>
        <v>1</v>
      </c>
      <c r="G671" s="91">
        <f t="shared" ca="1" si="239"/>
        <v>1.30934010340701</v>
      </c>
      <c r="H671" s="91">
        <f t="shared" ca="1" si="240"/>
        <v>1.30934010340701</v>
      </c>
      <c r="I671" s="14">
        <f t="shared" ca="1" si="241"/>
        <v>1</v>
      </c>
      <c r="J671" s="13">
        <f t="shared" si="254"/>
        <v>2.69E-2</v>
      </c>
      <c r="K671" s="29">
        <f t="shared" si="242"/>
        <v>45838</v>
      </c>
      <c r="L671" s="2">
        <f t="shared" si="243"/>
        <v>12</v>
      </c>
      <c r="M671" s="17">
        <f t="shared" si="244"/>
        <v>12</v>
      </c>
      <c r="N671" s="12">
        <f t="shared" si="245"/>
        <v>1.0012648260000001</v>
      </c>
      <c r="O671" s="12">
        <f t="shared" ca="1" si="246"/>
        <v>1.0012648260000001</v>
      </c>
      <c r="P671" s="17">
        <f t="shared" si="247"/>
        <v>0</v>
      </c>
      <c r="Q671" s="14">
        <f t="shared" ca="1" si="248"/>
        <v>0.85292347000000002</v>
      </c>
      <c r="R671" s="20">
        <f t="shared" si="252"/>
        <v>0</v>
      </c>
      <c r="S671" s="14">
        <f t="shared" si="249"/>
        <v>0</v>
      </c>
      <c r="T671" s="4" t="str">
        <f t="shared" si="250"/>
        <v>A+J=</v>
      </c>
      <c r="U671" s="29">
        <f t="shared" si="251"/>
        <v>45868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</row>
    <row r="672" spans="1:154" x14ac:dyDescent="0.15">
      <c r="A672" s="88">
        <f t="shared" si="255"/>
        <v>45855</v>
      </c>
      <c r="B672" s="89" t="str">
        <f t="shared" ca="1" si="236"/>
        <v>n.d</v>
      </c>
      <c r="C672" s="14">
        <f t="shared" si="237"/>
        <v>674.34056290000001</v>
      </c>
      <c r="D672" s="62">
        <f t="shared" si="253"/>
        <v>45852</v>
      </c>
      <c r="E672" s="60">
        <f ca="1">IF(D672&lt;$B$1,VLOOKUP(D672,[1]DI!$A$4:$B$15000,2,FALSE),0)</f>
        <v>0</v>
      </c>
      <c r="F672" s="14">
        <f t="shared" ca="1" si="238"/>
        <v>1</v>
      </c>
      <c r="G672" s="91">
        <f t="shared" ca="1" si="239"/>
        <v>1.30934010340701</v>
      </c>
      <c r="H672" s="91">
        <f t="shared" ca="1" si="240"/>
        <v>1.30934010340701</v>
      </c>
      <c r="I672" s="14">
        <f t="shared" ca="1" si="241"/>
        <v>1</v>
      </c>
      <c r="J672" s="13">
        <f t="shared" si="254"/>
        <v>2.69E-2</v>
      </c>
      <c r="K672" s="29">
        <f t="shared" si="242"/>
        <v>45838</v>
      </c>
      <c r="L672" s="2">
        <f t="shared" si="243"/>
        <v>13</v>
      </c>
      <c r="M672" s="17">
        <f t="shared" si="244"/>
        <v>13</v>
      </c>
      <c r="N672" s="12">
        <f t="shared" si="245"/>
        <v>1.0013703</v>
      </c>
      <c r="O672" s="12">
        <f t="shared" ca="1" si="246"/>
        <v>1.0013703</v>
      </c>
      <c r="P672" s="17">
        <f t="shared" si="247"/>
        <v>0</v>
      </c>
      <c r="Q672" s="14">
        <f t="shared" ca="1" si="248"/>
        <v>0.92404887000000002</v>
      </c>
      <c r="R672" s="20">
        <f t="shared" si="252"/>
        <v>0</v>
      </c>
      <c r="S672" s="14">
        <f t="shared" si="249"/>
        <v>0</v>
      </c>
      <c r="T672" s="4" t="str">
        <f t="shared" si="250"/>
        <v>A+J=</v>
      </c>
      <c r="U672" s="29">
        <f t="shared" si="251"/>
        <v>45868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</row>
    <row r="673" spans="1:154" x14ac:dyDescent="0.15">
      <c r="A673" s="88">
        <f t="shared" si="255"/>
        <v>45856</v>
      </c>
      <c r="B673" s="89" t="str">
        <f t="shared" ca="1" si="236"/>
        <v>n.d</v>
      </c>
      <c r="C673" s="14">
        <f t="shared" si="237"/>
        <v>674.34056290000001</v>
      </c>
      <c r="D673" s="62">
        <f t="shared" si="253"/>
        <v>45853</v>
      </c>
      <c r="E673" s="60">
        <f ca="1">IF(D673&lt;$B$1,VLOOKUP(D673,[1]DI!$A$4:$B$15000,2,FALSE),0)</f>
        <v>0</v>
      </c>
      <c r="F673" s="14">
        <f t="shared" ca="1" si="238"/>
        <v>1</v>
      </c>
      <c r="G673" s="91">
        <f t="shared" ca="1" si="239"/>
        <v>1.30934010340701</v>
      </c>
      <c r="H673" s="91">
        <f t="shared" ca="1" si="240"/>
        <v>1.30934010340701</v>
      </c>
      <c r="I673" s="14">
        <f t="shared" ca="1" si="241"/>
        <v>1</v>
      </c>
      <c r="J673" s="13">
        <f t="shared" si="254"/>
        <v>2.69E-2</v>
      </c>
      <c r="K673" s="29">
        <f t="shared" si="242"/>
        <v>45838</v>
      </c>
      <c r="L673" s="2">
        <f t="shared" si="243"/>
        <v>14</v>
      </c>
      <c r="M673" s="17">
        <f t="shared" si="244"/>
        <v>14</v>
      </c>
      <c r="N673" s="12">
        <f t="shared" si="245"/>
        <v>1.001475785</v>
      </c>
      <c r="O673" s="12">
        <f t="shared" ca="1" si="246"/>
        <v>1.001475785</v>
      </c>
      <c r="P673" s="17">
        <f t="shared" si="247"/>
        <v>0</v>
      </c>
      <c r="Q673" s="14">
        <f t="shared" ca="1" si="248"/>
        <v>0.99518167999999996</v>
      </c>
      <c r="R673" s="20">
        <f t="shared" si="252"/>
        <v>0</v>
      </c>
      <c r="S673" s="14">
        <f t="shared" si="249"/>
        <v>0</v>
      </c>
      <c r="T673" s="4" t="str">
        <f t="shared" si="250"/>
        <v>A+J=</v>
      </c>
      <c r="U673" s="29">
        <f t="shared" si="251"/>
        <v>45868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</row>
    <row r="674" spans="1:154" x14ac:dyDescent="0.15">
      <c r="A674" s="88">
        <f t="shared" si="255"/>
        <v>45859</v>
      </c>
      <c r="B674" s="89" t="str">
        <f t="shared" ca="1" si="236"/>
        <v>n.d</v>
      </c>
      <c r="C674" s="14">
        <f t="shared" si="237"/>
        <v>674.34056290000001</v>
      </c>
      <c r="D674" s="62">
        <f t="shared" si="253"/>
        <v>45854</v>
      </c>
      <c r="E674" s="60">
        <f ca="1">IF(D674&lt;$B$1,VLOOKUP(D674,[1]DI!$A$4:$B$15000,2,FALSE),0)</f>
        <v>0</v>
      </c>
      <c r="F674" s="14">
        <f t="shared" ca="1" si="238"/>
        <v>1</v>
      </c>
      <c r="G674" s="91">
        <f t="shared" ca="1" si="239"/>
        <v>1.30934010340701</v>
      </c>
      <c r="H674" s="91">
        <f t="shared" ca="1" si="240"/>
        <v>1.30934010340701</v>
      </c>
      <c r="I674" s="14">
        <f t="shared" ca="1" si="241"/>
        <v>1</v>
      </c>
      <c r="J674" s="13">
        <f t="shared" si="254"/>
        <v>2.69E-2</v>
      </c>
      <c r="K674" s="29">
        <f t="shared" si="242"/>
        <v>45838</v>
      </c>
      <c r="L674" s="2">
        <f t="shared" si="243"/>
        <v>15</v>
      </c>
      <c r="M674" s="17">
        <f t="shared" si="244"/>
        <v>15</v>
      </c>
      <c r="N674" s="12">
        <f t="shared" si="245"/>
        <v>1.0015812820000001</v>
      </c>
      <c r="O674" s="12">
        <f t="shared" ca="1" si="246"/>
        <v>1.0015812820000001</v>
      </c>
      <c r="P674" s="17">
        <f t="shared" si="247"/>
        <v>0</v>
      </c>
      <c r="Q674" s="14">
        <f t="shared" ca="1" si="248"/>
        <v>1.06632259</v>
      </c>
      <c r="R674" s="20">
        <f t="shared" si="252"/>
        <v>0</v>
      </c>
      <c r="S674" s="14">
        <f t="shared" si="249"/>
        <v>0</v>
      </c>
      <c r="T674" s="4" t="str">
        <f t="shared" si="250"/>
        <v>A+J=</v>
      </c>
      <c r="U674" s="29">
        <f t="shared" si="251"/>
        <v>45868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</row>
    <row r="675" spans="1:154" x14ac:dyDescent="0.15">
      <c r="A675" s="88">
        <f t="shared" si="255"/>
        <v>45860</v>
      </c>
      <c r="B675" s="89" t="str">
        <f t="shared" ca="1" si="236"/>
        <v>n.d</v>
      </c>
      <c r="C675" s="14">
        <f t="shared" si="237"/>
        <v>674.34056290000001</v>
      </c>
      <c r="D675" s="62">
        <f t="shared" si="253"/>
        <v>45855</v>
      </c>
      <c r="E675" s="60">
        <f ca="1">IF(D675&lt;$B$1,VLOOKUP(D675,[1]DI!$A$4:$B$15000,2,FALSE),0)</f>
        <v>0</v>
      </c>
      <c r="F675" s="14">
        <f t="shared" ca="1" si="238"/>
        <v>1</v>
      </c>
      <c r="G675" s="91">
        <f t="shared" ca="1" si="239"/>
        <v>1.30934010340701</v>
      </c>
      <c r="H675" s="91">
        <f t="shared" ca="1" si="240"/>
        <v>1.30934010340701</v>
      </c>
      <c r="I675" s="14">
        <f t="shared" ca="1" si="241"/>
        <v>1</v>
      </c>
      <c r="J675" s="13">
        <f t="shared" si="254"/>
        <v>2.69E-2</v>
      </c>
      <c r="K675" s="29">
        <f t="shared" si="242"/>
        <v>45838</v>
      </c>
      <c r="L675" s="2">
        <f t="shared" si="243"/>
        <v>16</v>
      </c>
      <c r="M675" s="17">
        <f t="shared" si="244"/>
        <v>16</v>
      </c>
      <c r="N675" s="12">
        <f t="shared" si="245"/>
        <v>1.0016867899999999</v>
      </c>
      <c r="O675" s="12">
        <f t="shared" ca="1" si="246"/>
        <v>1.0016867899999999</v>
      </c>
      <c r="P675" s="17">
        <f t="shared" si="247"/>
        <v>0</v>
      </c>
      <c r="Q675" s="14">
        <f t="shared" ca="1" si="248"/>
        <v>1.13747091</v>
      </c>
      <c r="R675" s="20">
        <f t="shared" si="252"/>
        <v>0</v>
      </c>
      <c r="S675" s="14">
        <f t="shared" si="249"/>
        <v>0</v>
      </c>
      <c r="T675" s="4" t="str">
        <f t="shared" si="250"/>
        <v>A+J=</v>
      </c>
      <c r="U675" s="29">
        <f t="shared" si="251"/>
        <v>45868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</row>
    <row r="676" spans="1:154" x14ac:dyDescent="0.15">
      <c r="A676" s="88">
        <f t="shared" si="255"/>
        <v>45861</v>
      </c>
      <c r="B676" s="89" t="str">
        <f t="shared" ca="1" si="236"/>
        <v>n.d</v>
      </c>
      <c r="C676" s="14">
        <f t="shared" si="237"/>
        <v>674.34056290000001</v>
      </c>
      <c r="D676" s="62">
        <f t="shared" si="253"/>
        <v>45856</v>
      </c>
      <c r="E676" s="60">
        <f ca="1">IF(D676&lt;$B$1,VLOOKUP(D676,[1]DI!$A$4:$B$15000,2,FALSE),0)</f>
        <v>0</v>
      </c>
      <c r="F676" s="14">
        <f t="shared" ca="1" si="238"/>
        <v>1</v>
      </c>
      <c r="G676" s="91">
        <f t="shared" ca="1" si="239"/>
        <v>1.30934010340701</v>
      </c>
      <c r="H676" s="91">
        <f t="shared" ca="1" si="240"/>
        <v>1.30934010340701</v>
      </c>
      <c r="I676" s="14">
        <f t="shared" ca="1" si="241"/>
        <v>1</v>
      </c>
      <c r="J676" s="13">
        <f t="shared" si="254"/>
        <v>2.69E-2</v>
      </c>
      <c r="K676" s="29">
        <f t="shared" si="242"/>
        <v>45838</v>
      </c>
      <c r="L676" s="2">
        <f t="shared" si="243"/>
        <v>17</v>
      </c>
      <c r="M676" s="17">
        <f t="shared" si="244"/>
        <v>17</v>
      </c>
      <c r="N676" s="12">
        <f t="shared" si="245"/>
        <v>1.001792308</v>
      </c>
      <c r="O676" s="12">
        <f t="shared" ca="1" si="246"/>
        <v>1.001792308</v>
      </c>
      <c r="P676" s="17">
        <f t="shared" si="247"/>
        <v>0</v>
      </c>
      <c r="Q676" s="14">
        <f t="shared" ca="1" si="248"/>
        <v>1.2086259800000001</v>
      </c>
      <c r="R676" s="20">
        <f t="shared" si="252"/>
        <v>0</v>
      </c>
      <c r="S676" s="14">
        <f t="shared" si="249"/>
        <v>0</v>
      </c>
      <c r="T676" s="4" t="str">
        <f t="shared" si="250"/>
        <v>A+J=</v>
      </c>
      <c r="U676" s="29">
        <f t="shared" si="251"/>
        <v>45868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</row>
    <row r="677" spans="1:154" x14ac:dyDescent="0.15">
      <c r="A677" s="88">
        <f t="shared" si="255"/>
        <v>45862</v>
      </c>
      <c r="B677" s="89" t="str">
        <f t="shared" ca="1" si="236"/>
        <v>n.d</v>
      </c>
      <c r="C677" s="14">
        <f t="shared" si="237"/>
        <v>674.34056290000001</v>
      </c>
      <c r="D677" s="62">
        <f t="shared" si="253"/>
        <v>45859</v>
      </c>
      <c r="E677" s="60">
        <f ca="1">IF(D677&lt;$B$1,VLOOKUP(D677,[1]DI!$A$4:$B$15000,2,FALSE),0)</f>
        <v>0</v>
      </c>
      <c r="F677" s="14">
        <f t="shared" ca="1" si="238"/>
        <v>1</v>
      </c>
      <c r="G677" s="91">
        <f t="shared" ca="1" si="239"/>
        <v>1.30934010340701</v>
      </c>
      <c r="H677" s="91">
        <f t="shared" ca="1" si="240"/>
        <v>1.30934010340701</v>
      </c>
      <c r="I677" s="14">
        <f t="shared" ca="1" si="241"/>
        <v>1</v>
      </c>
      <c r="J677" s="13">
        <f t="shared" si="254"/>
        <v>2.69E-2</v>
      </c>
      <c r="K677" s="29">
        <f t="shared" si="242"/>
        <v>45838</v>
      </c>
      <c r="L677" s="2">
        <f t="shared" si="243"/>
        <v>18</v>
      </c>
      <c r="M677" s="17">
        <f t="shared" si="244"/>
        <v>18</v>
      </c>
      <c r="N677" s="12">
        <f t="shared" si="245"/>
        <v>1.0018978380000001</v>
      </c>
      <c r="O677" s="12">
        <f t="shared" ca="1" si="246"/>
        <v>1.0018978380000001</v>
      </c>
      <c r="P677" s="17">
        <f t="shared" si="247"/>
        <v>0</v>
      </c>
      <c r="Q677" s="14">
        <f t="shared" ca="1" si="248"/>
        <v>1.2797891400000001</v>
      </c>
      <c r="R677" s="20">
        <f t="shared" si="252"/>
        <v>0</v>
      </c>
      <c r="S677" s="14">
        <f t="shared" si="249"/>
        <v>0</v>
      </c>
      <c r="T677" s="4" t="str">
        <f t="shared" si="250"/>
        <v>A+J=</v>
      </c>
      <c r="U677" s="29">
        <f t="shared" si="251"/>
        <v>45868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</row>
    <row r="678" spans="1:154" x14ac:dyDescent="0.15">
      <c r="A678" s="88">
        <f t="shared" si="255"/>
        <v>45863</v>
      </c>
      <c r="B678" s="89" t="str">
        <f t="shared" ca="1" si="236"/>
        <v>n.d</v>
      </c>
      <c r="C678" s="14">
        <f t="shared" si="237"/>
        <v>674.34056290000001</v>
      </c>
      <c r="D678" s="62">
        <f t="shared" si="253"/>
        <v>45860</v>
      </c>
      <c r="E678" s="60">
        <f ca="1">IF(D678&lt;$B$1,VLOOKUP(D678,[1]DI!$A$4:$B$15000,2,FALSE),0)</f>
        <v>0</v>
      </c>
      <c r="F678" s="14">
        <f t="shared" ca="1" si="238"/>
        <v>1</v>
      </c>
      <c r="G678" s="91">
        <f t="shared" ca="1" si="239"/>
        <v>1.30934010340701</v>
      </c>
      <c r="H678" s="91">
        <f t="shared" ca="1" si="240"/>
        <v>1.30934010340701</v>
      </c>
      <c r="I678" s="14">
        <f t="shared" ca="1" si="241"/>
        <v>1</v>
      </c>
      <c r="J678" s="13">
        <f t="shared" si="254"/>
        <v>2.69E-2</v>
      </c>
      <c r="K678" s="29">
        <f t="shared" si="242"/>
        <v>45838</v>
      </c>
      <c r="L678" s="2">
        <f t="shared" si="243"/>
        <v>19</v>
      </c>
      <c r="M678" s="17">
        <f t="shared" si="244"/>
        <v>19</v>
      </c>
      <c r="N678" s="12">
        <f t="shared" si="245"/>
        <v>1.002003379</v>
      </c>
      <c r="O678" s="12">
        <f t="shared" ca="1" si="246"/>
        <v>1.002003379</v>
      </c>
      <c r="P678" s="17">
        <f t="shared" si="247"/>
        <v>0</v>
      </c>
      <c r="Q678" s="14">
        <f t="shared" ca="1" si="248"/>
        <v>1.3509597200000001</v>
      </c>
      <c r="R678" s="20">
        <f t="shared" si="252"/>
        <v>0</v>
      </c>
      <c r="S678" s="14">
        <f t="shared" si="249"/>
        <v>0</v>
      </c>
      <c r="T678" s="4" t="str">
        <f t="shared" si="250"/>
        <v>A+J=</v>
      </c>
      <c r="U678" s="29">
        <f t="shared" si="251"/>
        <v>45868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</row>
    <row r="679" spans="1:154" x14ac:dyDescent="0.15">
      <c r="A679" s="88">
        <f t="shared" si="255"/>
        <v>45866</v>
      </c>
      <c r="B679" s="89" t="str">
        <f t="shared" ca="1" si="236"/>
        <v>n.d</v>
      </c>
      <c r="C679" s="14">
        <f t="shared" si="237"/>
        <v>674.34056290000001</v>
      </c>
      <c r="D679" s="62">
        <f t="shared" si="253"/>
        <v>45861</v>
      </c>
      <c r="E679" s="60">
        <f ca="1">IF(D679&lt;$B$1,VLOOKUP(D679,[1]DI!$A$4:$B$15000,2,FALSE),0)</f>
        <v>0</v>
      </c>
      <c r="F679" s="14">
        <f t="shared" ca="1" si="238"/>
        <v>1</v>
      </c>
      <c r="G679" s="91">
        <f t="shared" ca="1" si="239"/>
        <v>1.30934010340701</v>
      </c>
      <c r="H679" s="91">
        <f t="shared" ca="1" si="240"/>
        <v>1.30934010340701</v>
      </c>
      <c r="I679" s="14">
        <f t="shared" ca="1" si="241"/>
        <v>1</v>
      </c>
      <c r="J679" s="13">
        <f t="shared" si="254"/>
        <v>2.69E-2</v>
      </c>
      <c r="K679" s="29">
        <f t="shared" si="242"/>
        <v>45838</v>
      </c>
      <c r="L679" s="2">
        <f t="shared" si="243"/>
        <v>20</v>
      </c>
      <c r="M679" s="17">
        <f t="shared" si="244"/>
        <v>20</v>
      </c>
      <c r="N679" s="12">
        <f t="shared" si="245"/>
        <v>1.002108931</v>
      </c>
      <c r="O679" s="12">
        <f t="shared" ca="1" si="246"/>
        <v>1.002108931</v>
      </c>
      <c r="P679" s="17">
        <f t="shared" si="247"/>
        <v>0</v>
      </c>
      <c r="Q679" s="14">
        <f t="shared" ca="1" si="248"/>
        <v>1.4221377100000001</v>
      </c>
      <c r="R679" s="20">
        <f t="shared" si="252"/>
        <v>0</v>
      </c>
      <c r="S679" s="14">
        <f t="shared" si="249"/>
        <v>0</v>
      </c>
      <c r="T679" s="4" t="str">
        <f t="shared" si="250"/>
        <v>A+J=</v>
      </c>
      <c r="U679" s="29">
        <f t="shared" si="251"/>
        <v>45868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</row>
    <row r="680" spans="1:154" x14ac:dyDescent="0.15">
      <c r="A680" s="88">
        <f t="shared" si="255"/>
        <v>45867</v>
      </c>
      <c r="B680" s="89" t="str">
        <f t="shared" ca="1" si="236"/>
        <v>n.d</v>
      </c>
      <c r="C680" s="14">
        <f t="shared" si="237"/>
        <v>674.34056290000001</v>
      </c>
      <c r="D680" s="62">
        <f t="shared" si="253"/>
        <v>45862</v>
      </c>
      <c r="E680" s="60">
        <f ca="1">IF(D680&lt;$B$1,VLOOKUP(D680,[1]DI!$A$4:$B$15000,2,FALSE),0)</f>
        <v>0</v>
      </c>
      <c r="F680" s="14">
        <f t="shared" ca="1" si="238"/>
        <v>1</v>
      </c>
      <c r="G680" s="91">
        <f t="shared" ca="1" si="239"/>
        <v>1.30934010340701</v>
      </c>
      <c r="H680" s="91">
        <f t="shared" ca="1" si="240"/>
        <v>1.30934010340701</v>
      </c>
      <c r="I680" s="14">
        <f t="shared" ca="1" si="241"/>
        <v>1</v>
      </c>
      <c r="J680" s="13">
        <f t="shared" si="254"/>
        <v>2.69E-2</v>
      </c>
      <c r="K680" s="29">
        <f t="shared" si="242"/>
        <v>45838</v>
      </c>
      <c r="L680" s="2">
        <f t="shared" si="243"/>
        <v>21</v>
      </c>
      <c r="M680" s="17">
        <f t="shared" si="244"/>
        <v>21</v>
      </c>
      <c r="N680" s="12">
        <f t="shared" si="245"/>
        <v>1.002214495</v>
      </c>
      <c r="O680" s="12">
        <f t="shared" ca="1" si="246"/>
        <v>1.002214495</v>
      </c>
      <c r="P680" s="17">
        <f t="shared" si="247"/>
        <v>0</v>
      </c>
      <c r="Q680" s="14">
        <f t="shared" ca="1" si="248"/>
        <v>1.4933238</v>
      </c>
      <c r="R680" s="20">
        <f t="shared" si="252"/>
        <v>0</v>
      </c>
      <c r="S680" s="14">
        <f t="shared" si="249"/>
        <v>0</v>
      </c>
      <c r="T680" s="4" t="str">
        <f t="shared" si="250"/>
        <v>A+J=</v>
      </c>
      <c r="U680" s="29">
        <f t="shared" si="251"/>
        <v>45868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</row>
    <row r="681" spans="1:154" x14ac:dyDescent="0.15">
      <c r="A681" s="88">
        <f t="shared" si="255"/>
        <v>45868</v>
      </c>
      <c r="B681" s="89" t="str">
        <f t="shared" ca="1" si="236"/>
        <v>n.d</v>
      </c>
      <c r="C681" s="14">
        <f t="shared" si="237"/>
        <v>674.34056290000001</v>
      </c>
      <c r="D681" s="62">
        <f t="shared" si="253"/>
        <v>45863</v>
      </c>
      <c r="E681" s="60">
        <f ca="1">IF(D681&lt;$B$1,VLOOKUP(D681,[1]DI!$A$4:$B$15000,2,FALSE),0)</f>
        <v>0</v>
      </c>
      <c r="F681" s="14">
        <f t="shared" ca="1" si="238"/>
        <v>1</v>
      </c>
      <c r="G681" s="91">
        <f t="shared" ca="1" si="239"/>
        <v>1.30934010340701</v>
      </c>
      <c r="H681" s="91">
        <f t="shared" ca="1" si="240"/>
        <v>1.30934010340701</v>
      </c>
      <c r="I681" s="14">
        <f t="shared" ca="1" si="241"/>
        <v>1</v>
      </c>
      <c r="J681" s="13">
        <f t="shared" si="254"/>
        <v>2.69E-2</v>
      </c>
      <c r="K681" s="29">
        <f t="shared" si="242"/>
        <v>45838</v>
      </c>
      <c r="L681" s="2">
        <f t="shared" si="243"/>
        <v>22</v>
      </c>
      <c r="M681" s="17">
        <f t="shared" si="244"/>
        <v>22</v>
      </c>
      <c r="N681" s="12">
        <f t="shared" si="245"/>
        <v>1.002320069</v>
      </c>
      <c r="O681" s="12">
        <f t="shared" ca="1" si="246"/>
        <v>1.002320069</v>
      </c>
      <c r="P681" s="17">
        <f t="shared" si="247"/>
        <v>32</v>
      </c>
      <c r="Q681" s="14">
        <f t="shared" ca="1" si="248"/>
        <v>1.56451663</v>
      </c>
      <c r="R681" s="20">
        <f t="shared" si="252"/>
        <v>2.8051E-2</v>
      </c>
      <c r="S681" s="14">
        <f t="shared" si="249"/>
        <v>18.915927119999999</v>
      </c>
      <c r="T681" s="4" t="str">
        <f t="shared" si="250"/>
        <v>A+J=</v>
      </c>
      <c r="U681" s="29">
        <f t="shared" si="251"/>
        <v>45868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</row>
    <row r="682" spans="1:154" x14ac:dyDescent="0.15">
      <c r="A682" s="88">
        <f t="shared" si="255"/>
        <v>45869</v>
      </c>
      <c r="B682" s="89" t="str">
        <f t="shared" ca="1" si="236"/>
        <v>n.d</v>
      </c>
      <c r="C682" s="14">
        <f t="shared" si="237"/>
        <v>655.42463578000002</v>
      </c>
      <c r="D682" s="62">
        <f t="shared" si="253"/>
        <v>45866</v>
      </c>
      <c r="E682" s="60">
        <f ca="1">IF(D682&lt;$B$1,VLOOKUP(D682,[1]DI!$A$4:$B$15000,2,FALSE),0)</f>
        <v>0</v>
      </c>
      <c r="F682" s="14">
        <f t="shared" ca="1" si="238"/>
        <v>1</v>
      </c>
      <c r="G682" s="91">
        <f t="shared" ca="1" si="239"/>
        <v>1.30934010340701</v>
      </c>
      <c r="H682" s="91">
        <f t="shared" ca="1" si="240"/>
        <v>1.30934010340701</v>
      </c>
      <c r="I682" s="14">
        <f t="shared" ca="1" si="241"/>
        <v>1</v>
      </c>
      <c r="J682" s="13">
        <f t="shared" si="254"/>
        <v>2.69E-2</v>
      </c>
      <c r="K682" s="29">
        <f t="shared" si="242"/>
        <v>45868</v>
      </c>
      <c r="L682" s="2">
        <f t="shared" si="243"/>
        <v>1</v>
      </c>
      <c r="M682" s="17">
        <f t="shared" si="244"/>
        <v>1</v>
      </c>
      <c r="N682" s="12">
        <f t="shared" si="245"/>
        <v>1.000105341</v>
      </c>
      <c r="O682" s="12">
        <f t="shared" ca="1" si="246"/>
        <v>1.000105341</v>
      </c>
      <c r="P682" s="17">
        <f t="shared" si="247"/>
        <v>0</v>
      </c>
      <c r="Q682" s="14">
        <f t="shared" ca="1" si="248"/>
        <v>6.9043080000000007E-2</v>
      </c>
      <c r="R682" s="20">
        <f t="shared" si="252"/>
        <v>0</v>
      </c>
      <c r="S682" s="14">
        <f t="shared" si="249"/>
        <v>0</v>
      </c>
      <c r="T682" s="4" t="str">
        <f t="shared" si="250"/>
        <v>A+J=</v>
      </c>
      <c r="U682" s="29">
        <f t="shared" si="251"/>
        <v>45901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</row>
    <row r="683" spans="1:154" x14ac:dyDescent="0.15">
      <c r="A683" s="88">
        <f t="shared" si="255"/>
        <v>45870</v>
      </c>
      <c r="B683" s="89" t="str">
        <f t="shared" ca="1" si="236"/>
        <v>n.d</v>
      </c>
      <c r="C683" s="14">
        <f t="shared" si="237"/>
        <v>655.42463578000002</v>
      </c>
      <c r="D683" s="62">
        <f t="shared" si="253"/>
        <v>45867</v>
      </c>
      <c r="E683" s="60">
        <f ca="1">IF(D683&lt;$B$1,VLOOKUP(D683,[1]DI!$A$4:$B$15000,2,FALSE),0)</f>
        <v>0</v>
      </c>
      <c r="F683" s="14">
        <f t="shared" ca="1" si="238"/>
        <v>1</v>
      </c>
      <c r="G683" s="91">
        <f t="shared" ca="1" si="239"/>
        <v>1.30934010340701</v>
      </c>
      <c r="H683" s="91">
        <f t="shared" ca="1" si="240"/>
        <v>1.30934010340701</v>
      </c>
      <c r="I683" s="14">
        <f t="shared" ca="1" si="241"/>
        <v>1</v>
      </c>
      <c r="J683" s="13">
        <f t="shared" si="254"/>
        <v>2.69E-2</v>
      </c>
      <c r="K683" s="29">
        <f t="shared" si="242"/>
        <v>45868</v>
      </c>
      <c r="L683" s="2">
        <f t="shared" si="243"/>
        <v>2</v>
      </c>
      <c r="M683" s="17">
        <f t="shared" si="244"/>
        <v>2</v>
      </c>
      <c r="N683" s="12">
        <f t="shared" si="245"/>
        <v>1.0002106930000001</v>
      </c>
      <c r="O683" s="12">
        <f t="shared" ca="1" si="246"/>
        <v>1.0002106930000001</v>
      </c>
      <c r="P683" s="17">
        <f t="shared" si="247"/>
        <v>0</v>
      </c>
      <c r="Q683" s="14">
        <f t="shared" ca="1" si="248"/>
        <v>0.13809337999999999</v>
      </c>
      <c r="R683" s="20">
        <f t="shared" si="252"/>
        <v>0</v>
      </c>
      <c r="S683" s="14">
        <f t="shared" si="249"/>
        <v>0</v>
      </c>
      <c r="T683" s="4" t="str">
        <f t="shared" si="250"/>
        <v>A+J=</v>
      </c>
      <c r="U683" s="29">
        <f t="shared" si="251"/>
        <v>45901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</row>
    <row r="684" spans="1:154" x14ac:dyDescent="0.15">
      <c r="A684" s="88">
        <f t="shared" si="255"/>
        <v>45873</v>
      </c>
      <c r="B684" s="89" t="str">
        <f t="shared" ca="1" si="236"/>
        <v>n.d</v>
      </c>
      <c r="C684" s="14">
        <f t="shared" si="237"/>
        <v>655.42463578000002</v>
      </c>
      <c r="D684" s="62">
        <f t="shared" si="253"/>
        <v>45868</v>
      </c>
      <c r="E684" s="60">
        <f ca="1">IF(D684&lt;$B$1,VLOOKUP(D684,[1]DI!$A$4:$B$15000,2,FALSE),0)</f>
        <v>0</v>
      </c>
      <c r="F684" s="14">
        <f t="shared" ca="1" si="238"/>
        <v>1</v>
      </c>
      <c r="G684" s="91">
        <f t="shared" ca="1" si="239"/>
        <v>1.30934010340701</v>
      </c>
      <c r="H684" s="91">
        <f t="shared" ca="1" si="240"/>
        <v>1.30934010340701</v>
      </c>
      <c r="I684" s="14">
        <f t="shared" ca="1" si="241"/>
        <v>1</v>
      </c>
      <c r="J684" s="13">
        <f t="shared" si="254"/>
        <v>2.69E-2</v>
      </c>
      <c r="K684" s="29">
        <f t="shared" si="242"/>
        <v>45868</v>
      </c>
      <c r="L684" s="2">
        <f t="shared" si="243"/>
        <v>3</v>
      </c>
      <c r="M684" s="17">
        <f t="shared" si="244"/>
        <v>3</v>
      </c>
      <c r="N684" s="12">
        <f t="shared" si="245"/>
        <v>1.000316057</v>
      </c>
      <c r="O684" s="12">
        <f t="shared" ca="1" si="246"/>
        <v>1.000316057</v>
      </c>
      <c r="P684" s="17">
        <f t="shared" si="247"/>
        <v>0</v>
      </c>
      <c r="Q684" s="14">
        <f t="shared" ca="1" si="248"/>
        <v>0.20715154</v>
      </c>
      <c r="R684" s="20">
        <f t="shared" si="252"/>
        <v>0</v>
      </c>
      <c r="S684" s="14">
        <f t="shared" si="249"/>
        <v>0</v>
      </c>
      <c r="T684" s="4" t="str">
        <f t="shared" si="250"/>
        <v>A+J=</v>
      </c>
      <c r="U684" s="29">
        <f t="shared" si="251"/>
        <v>45901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</row>
    <row r="685" spans="1:154" x14ac:dyDescent="0.15">
      <c r="A685" s="88">
        <f t="shared" si="255"/>
        <v>45874</v>
      </c>
      <c r="B685" s="89" t="str">
        <f t="shared" ca="1" si="236"/>
        <v>n.d</v>
      </c>
      <c r="C685" s="14">
        <f t="shared" si="237"/>
        <v>655.42463578000002</v>
      </c>
      <c r="D685" s="62">
        <f t="shared" si="253"/>
        <v>45869</v>
      </c>
      <c r="E685" s="60">
        <f ca="1">IF(D685&lt;$B$1,VLOOKUP(D685,[1]DI!$A$4:$B$15000,2,FALSE),0)</f>
        <v>0</v>
      </c>
      <c r="F685" s="14">
        <f t="shared" ca="1" si="238"/>
        <v>1</v>
      </c>
      <c r="G685" s="91">
        <f t="shared" ca="1" si="239"/>
        <v>1.30934010340701</v>
      </c>
      <c r="H685" s="91">
        <f t="shared" ca="1" si="240"/>
        <v>1.30934010340701</v>
      </c>
      <c r="I685" s="14">
        <f t="shared" ca="1" si="241"/>
        <v>1</v>
      </c>
      <c r="J685" s="13">
        <f t="shared" si="254"/>
        <v>2.69E-2</v>
      </c>
      <c r="K685" s="29">
        <f t="shared" si="242"/>
        <v>45868</v>
      </c>
      <c r="L685" s="2">
        <f t="shared" si="243"/>
        <v>4</v>
      </c>
      <c r="M685" s="17">
        <f t="shared" si="244"/>
        <v>4</v>
      </c>
      <c r="N685" s="12">
        <f t="shared" si="245"/>
        <v>1.0004214309999999</v>
      </c>
      <c r="O685" s="12">
        <f t="shared" ca="1" si="246"/>
        <v>1.0004214309999999</v>
      </c>
      <c r="P685" s="17">
        <f t="shared" si="247"/>
        <v>0</v>
      </c>
      <c r="Q685" s="14">
        <f t="shared" ca="1" si="248"/>
        <v>0.27621625</v>
      </c>
      <c r="R685" s="20">
        <f t="shared" si="252"/>
        <v>0</v>
      </c>
      <c r="S685" s="14">
        <f t="shared" si="249"/>
        <v>0</v>
      </c>
      <c r="T685" s="4" t="str">
        <f t="shared" si="250"/>
        <v>A+J=</v>
      </c>
      <c r="U685" s="29">
        <f t="shared" si="251"/>
        <v>45901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</row>
    <row r="686" spans="1:154" x14ac:dyDescent="0.15">
      <c r="A686" s="88">
        <f t="shared" si="255"/>
        <v>45875</v>
      </c>
      <c r="B686" s="89" t="str">
        <f t="shared" ca="1" si="236"/>
        <v>n.d</v>
      </c>
      <c r="C686" s="14">
        <f t="shared" si="237"/>
        <v>655.42463578000002</v>
      </c>
      <c r="D686" s="62">
        <f t="shared" si="253"/>
        <v>45870</v>
      </c>
      <c r="E686" s="60">
        <f ca="1">IF(D686&lt;$B$1,VLOOKUP(D686,[1]DI!$A$4:$B$15000,2,FALSE),0)</f>
        <v>0</v>
      </c>
      <c r="F686" s="14">
        <f t="shared" ca="1" si="238"/>
        <v>1</v>
      </c>
      <c r="G686" s="91">
        <f t="shared" ca="1" si="239"/>
        <v>1.30934010340701</v>
      </c>
      <c r="H686" s="91">
        <f t="shared" ca="1" si="240"/>
        <v>1.30934010340701</v>
      </c>
      <c r="I686" s="14">
        <f t="shared" ca="1" si="241"/>
        <v>1</v>
      </c>
      <c r="J686" s="13">
        <f t="shared" si="254"/>
        <v>2.69E-2</v>
      </c>
      <c r="K686" s="29">
        <f t="shared" si="242"/>
        <v>45868</v>
      </c>
      <c r="L686" s="2">
        <f t="shared" si="243"/>
        <v>5</v>
      </c>
      <c r="M686" s="17">
        <f t="shared" si="244"/>
        <v>5</v>
      </c>
      <c r="N686" s="12">
        <f t="shared" si="245"/>
        <v>1.000526816</v>
      </c>
      <c r="O686" s="12">
        <f t="shared" ca="1" si="246"/>
        <v>1.000526816</v>
      </c>
      <c r="P686" s="17">
        <f t="shared" si="247"/>
        <v>0</v>
      </c>
      <c r="Q686" s="14">
        <f t="shared" ca="1" si="248"/>
        <v>0.34528818</v>
      </c>
      <c r="R686" s="20">
        <f t="shared" si="252"/>
        <v>0</v>
      </c>
      <c r="S686" s="14">
        <f t="shared" si="249"/>
        <v>0</v>
      </c>
      <c r="T686" s="4" t="str">
        <f t="shared" si="250"/>
        <v>A+J=</v>
      </c>
      <c r="U686" s="29">
        <f t="shared" si="251"/>
        <v>45901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</row>
    <row r="687" spans="1:154" x14ac:dyDescent="0.15">
      <c r="A687" s="88">
        <f t="shared" si="255"/>
        <v>45876</v>
      </c>
      <c r="B687" s="89" t="str">
        <f t="shared" ca="1" si="236"/>
        <v>n.d</v>
      </c>
      <c r="C687" s="14">
        <f t="shared" si="237"/>
        <v>655.42463578000002</v>
      </c>
      <c r="D687" s="62">
        <f t="shared" si="253"/>
        <v>45873</v>
      </c>
      <c r="E687" s="60">
        <f ca="1">IF(D687&lt;$B$1,VLOOKUP(D687,[1]DI!$A$4:$B$15000,2,FALSE),0)</f>
        <v>0</v>
      </c>
      <c r="F687" s="14">
        <f t="shared" ca="1" si="238"/>
        <v>1</v>
      </c>
      <c r="G687" s="91">
        <f t="shared" ca="1" si="239"/>
        <v>1.30934010340701</v>
      </c>
      <c r="H687" s="91">
        <f t="shared" ca="1" si="240"/>
        <v>1.30934010340701</v>
      </c>
      <c r="I687" s="14">
        <f t="shared" ca="1" si="241"/>
        <v>1</v>
      </c>
      <c r="J687" s="13">
        <f t="shared" si="254"/>
        <v>2.69E-2</v>
      </c>
      <c r="K687" s="29">
        <f t="shared" si="242"/>
        <v>45868</v>
      </c>
      <c r="L687" s="2">
        <f t="shared" si="243"/>
        <v>6</v>
      </c>
      <c r="M687" s="17">
        <f t="shared" si="244"/>
        <v>6</v>
      </c>
      <c r="N687" s="12">
        <f t="shared" si="245"/>
        <v>1.000632213</v>
      </c>
      <c r="O687" s="12">
        <f t="shared" ca="1" si="246"/>
        <v>1.000632213</v>
      </c>
      <c r="P687" s="17">
        <f t="shared" si="247"/>
        <v>0</v>
      </c>
      <c r="Q687" s="14">
        <f t="shared" ca="1" si="248"/>
        <v>0.41436796999999997</v>
      </c>
      <c r="R687" s="20">
        <f t="shared" si="252"/>
        <v>0</v>
      </c>
      <c r="S687" s="14">
        <f t="shared" si="249"/>
        <v>0</v>
      </c>
      <c r="T687" s="4" t="str">
        <f t="shared" si="250"/>
        <v>A+J=</v>
      </c>
      <c r="U687" s="29">
        <f t="shared" si="251"/>
        <v>45901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</row>
    <row r="688" spans="1:154" x14ac:dyDescent="0.15">
      <c r="A688" s="88">
        <f t="shared" si="255"/>
        <v>45877</v>
      </c>
      <c r="B688" s="89" t="str">
        <f t="shared" ca="1" si="236"/>
        <v>n.d</v>
      </c>
      <c r="C688" s="14">
        <f t="shared" si="237"/>
        <v>655.42463578000002</v>
      </c>
      <c r="D688" s="62">
        <f t="shared" si="253"/>
        <v>45874</v>
      </c>
      <c r="E688" s="60">
        <f ca="1">IF(D688&lt;$B$1,VLOOKUP(D688,[1]DI!$A$4:$B$15000,2,FALSE),0)</f>
        <v>0</v>
      </c>
      <c r="F688" s="14">
        <f t="shared" ca="1" si="238"/>
        <v>1</v>
      </c>
      <c r="G688" s="91">
        <f t="shared" ca="1" si="239"/>
        <v>1.30934010340701</v>
      </c>
      <c r="H688" s="91">
        <f t="shared" ca="1" si="240"/>
        <v>1.30934010340701</v>
      </c>
      <c r="I688" s="14">
        <f t="shared" ca="1" si="241"/>
        <v>1</v>
      </c>
      <c r="J688" s="13">
        <f t="shared" si="254"/>
        <v>2.69E-2</v>
      </c>
      <c r="K688" s="29">
        <f t="shared" si="242"/>
        <v>45868</v>
      </c>
      <c r="L688" s="2">
        <f t="shared" si="243"/>
        <v>7</v>
      </c>
      <c r="M688" s="17">
        <f t="shared" si="244"/>
        <v>7</v>
      </c>
      <c r="N688" s="12">
        <f t="shared" si="245"/>
        <v>1.0007376210000001</v>
      </c>
      <c r="O688" s="12">
        <f t="shared" ca="1" si="246"/>
        <v>1.0007376210000001</v>
      </c>
      <c r="P688" s="17">
        <f t="shared" si="247"/>
        <v>0</v>
      </c>
      <c r="Q688" s="14">
        <f t="shared" ca="1" si="248"/>
        <v>0.48345496999999998</v>
      </c>
      <c r="R688" s="20">
        <f t="shared" si="252"/>
        <v>0</v>
      </c>
      <c r="S688" s="14">
        <f t="shared" si="249"/>
        <v>0</v>
      </c>
      <c r="T688" s="4" t="str">
        <f t="shared" si="250"/>
        <v>A+J=</v>
      </c>
      <c r="U688" s="29">
        <f t="shared" si="251"/>
        <v>45901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</row>
    <row r="689" spans="1:154" x14ac:dyDescent="0.15">
      <c r="A689" s="88">
        <f t="shared" si="255"/>
        <v>45880</v>
      </c>
      <c r="B689" s="89" t="str">
        <f t="shared" ca="1" si="236"/>
        <v>n.d</v>
      </c>
      <c r="C689" s="14">
        <f t="shared" si="237"/>
        <v>655.42463578000002</v>
      </c>
      <c r="D689" s="62">
        <f t="shared" si="253"/>
        <v>45875</v>
      </c>
      <c r="E689" s="60">
        <f ca="1">IF(D689&lt;$B$1,VLOOKUP(D689,[1]DI!$A$4:$B$15000,2,FALSE),0)</f>
        <v>0</v>
      </c>
      <c r="F689" s="14">
        <f t="shared" ca="1" si="238"/>
        <v>1</v>
      </c>
      <c r="G689" s="91">
        <f t="shared" ca="1" si="239"/>
        <v>1.30934010340701</v>
      </c>
      <c r="H689" s="91">
        <f t="shared" ca="1" si="240"/>
        <v>1.30934010340701</v>
      </c>
      <c r="I689" s="14">
        <f t="shared" ca="1" si="241"/>
        <v>1</v>
      </c>
      <c r="J689" s="13">
        <f t="shared" si="254"/>
        <v>2.69E-2</v>
      </c>
      <c r="K689" s="29">
        <f t="shared" si="242"/>
        <v>45868</v>
      </c>
      <c r="L689" s="2">
        <f t="shared" si="243"/>
        <v>8</v>
      </c>
      <c r="M689" s="17">
        <f t="shared" si="244"/>
        <v>8</v>
      </c>
      <c r="N689" s="12">
        <f t="shared" si="245"/>
        <v>1.000843039</v>
      </c>
      <c r="O689" s="12">
        <f t="shared" ca="1" si="246"/>
        <v>1.000843039</v>
      </c>
      <c r="P689" s="17">
        <f t="shared" si="247"/>
        <v>0</v>
      </c>
      <c r="Q689" s="14">
        <f t="shared" ca="1" si="248"/>
        <v>0.55254851999999999</v>
      </c>
      <c r="R689" s="20">
        <f t="shared" si="252"/>
        <v>0</v>
      </c>
      <c r="S689" s="14">
        <f t="shared" si="249"/>
        <v>0</v>
      </c>
      <c r="T689" s="4" t="str">
        <f t="shared" si="250"/>
        <v>A+J=</v>
      </c>
      <c r="U689" s="29">
        <f t="shared" si="251"/>
        <v>45901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</row>
    <row r="690" spans="1:154" x14ac:dyDescent="0.15">
      <c r="A690" s="88">
        <f t="shared" si="255"/>
        <v>45881</v>
      </c>
      <c r="B690" s="89" t="str">
        <f t="shared" ca="1" si="236"/>
        <v>n.d</v>
      </c>
      <c r="C690" s="14">
        <f t="shared" si="237"/>
        <v>655.42463578000002</v>
      </c>
      <c r="D690" s="62">
        <f t="shared" si="253"/>
        <v>45876</v>
      </c>
      <c r="E690" s="60">
        <f ca="1">IF(D690&lt;$B$1,VLOOKUP(D690,[1]DI!$A$4:$B$15000,2,FALSE),0)</f>
        <v>0</v>
      </c>
      <c r="F690" s="14">
        <f t="shared" ca="1" si="238"/>
        <v>1</v>
      </c>
      <c r="G690" s="91">
        <f t="shared" ca="1" si="239"/>
        <v>1.30934010340701</v>
      </c>
      <c r="H690" s="91">
        <f t="shared" ca="1" si="240"/>
        <v>1.30934010340701</v>
      </c>
      <c r="I690" s="14">
        <f t="shared" ca="1" si="241"/>
        <v>1</v>
      </c>
      <c r="J690" s="13">
        <f t="shared" si="254"/>
        <v>2.69E-2</v>
      </c>
      <c r="K690" s="29">
        <f t="shared" si="242"/>
        <v>45868</v>
      </c>
      <c r="L690" s="2">
        <f t="shared" si="243"/>
        <v>9</v>
      </c>
      <c r="M690" s="17">
        <f t="shared" si="244"/>
        <v>9</v>
      </c>
      <c r="N690" s="12">
        <f t="shared" si="245"/>
        <v>1.0009484689999999</v>
      </c>
      <c r="O690" s="12">
        <f t="shared" ca="1" si="246"/>
        <v>1.0009484689999999</v>
      </c>
      <c r="P690" s="17">
        <f t="shared" si="247"/>
        <v>0</v>
      </c>
      <c r="Q690" s="14">
        <f t="shared" ca="1" si="248"/>
        <v>0.62164993999999996</v>
      </c>
      <c r="R690" s="20">
        <f t="shared" si="252"/>
        <v>0</v>
      </c>
      <c r="S690" s="14">
        <f t="shared" si="249"/>
        <v>0</v>
      </c>
      <c r="T690" s="4" t="str">
        <f t="shared" si="250"/>
        <v>A+J=</v>
      </c>
      <c r="U690" s="29">
        <f t="shared" si="251"/>
        <v>45901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</row>
    <row r="691" spans="1:154" x14ac:dyDescent="0.15">
      <c r="A691" s="88">
        <f t="shared" si="255"/>
        <v>45882</v>
      </c>
      <c r="B691" s="89" t="str">
        <f t="shared" ca="1" si="236"/>
        <v>n.d</v>
      </c>
      <c r="C691" s="14">
        <f t="shared" si="237"/>
        <v>655.42463578000002</v>
      </c>
      <c r="D691" s="62">
        <f t="shared" si="253"/>
        <v>45877</v>
      </c>
      <c r="E691" s="60">
        <f ca="1">IF(D691&lt;$B$1,VLOOKUP(D691,[1]DI!$A$4:$B$15000,2,FALSE),0)</f>
        <v>0</v>
      </c>
      <c r="F691" s="14">
        <f t="shared" ca="1" si="238"/>
        <v>1</v>
      </c>
      <c r="G691" s="91">
        <f t="shared" ca="1" si="239"/>
        <v>1.30934010340701</v>
      </c>
      <c r="H691" s="91">
        <f t="shared" ca="1" si="240"/>
        <v>1.30934010340701</v>
      </c>
      <c r="I691" s="14">
        <f t="shared" ca="1" si="241"/>
        <v>1</v>
      </c>
      <c r="J691" s="13">
        <f t="shared" si="254"/>
        <v>2.69E-2</v>
      </c>
      <c r="K691" s="29">
        <f t="shared" si="242"/>
        <v>45868</v>
      </c>
      <c r="L691" s="2">
        <f t="shared" si="243"/>
        <v>10</v>
      </c>
      <c r="M691" s="17">
        <f t="shared" si="244"/>
        <v>10</v>
      </c>
      <c r="N691" s="12">
        <f t="shared" si="245"/>
        <v>1.00105391</v>
      </c>
      <c r="O691" s="12">
        <f t="shared" ca="1" si="246"/>
        <v>1.00105391</v>
      </c>
      <c r="P691" s="17">
        <f t="shared" si="247"/>
        <v>0</v>
      </c>
      <c r="Q691" s="14">
        <f t="shared" ca="1" si="248"/>
        <v>0.69075856999999996</v>
      </c>
      <c r="R691" s="20">
        <f t="shared" si="252"/>
        <v>0</v>
      </c>
      <c r="S691" s="14">
        <f t="shared" si="249"/>
        <v>0</v>
      </c>
      <c r="T691" s="4" t="str">
        <f t="shared" si="250"/>
        <v>A+J=</v>
      </c>
      <c r="U691" s="29">
        <f t="shared" si="251"/>
        <v>45901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</row>
    <row r="692" spans="1:154" x14ac:dyDescent="0.15">
      <c r="A692" s="88">
        <f t="shared" si="255"/>
        <v>45883</v>
      </c>
      <c r="B692" s="89" t="str">
        <f t="shared" ca="1" si="236"/>
        <v>n.d</v>
      </c>
      <c r="C692" s="14">
        <f t="shared" si="237"/>
        <v>655.42463578000002</v>
      </c>
      <c r="D692" s="62">
        <f t="shared" si="253"/>
        <v>45880</v>
      </c>
      <c r="E692" s="60">
        <f ca="1">IF(D692&lt;$B$1,VLOOKUP(D692,[1]DI!$A$4:$B$15000,2,FALSE),0)</f>
        <v>0</v>
      </c>
      <c r="F692" s="14">
        <f t="shared" ca="1" si="238"/>
        <v>1</v>
      </c>
      <c r="G692" s="91">
        <f t="shared" ca="1" si="239"/>
        <v>1.30934010340701</v>
      </c>
      <c r="H692" s="91">
        <f t="shared" ca="1" si="240"/>
        <v>1.30934010340701</v>
      </c>
      <c r="I692" s="14">
        <f t="shared" ca="1" si="241"/>
        <v>1</v>
      </c>
      <c r="J692" s="13">
        <f t="shared" si="254"/>
        <v>2.69E-2</v>
      </c>
      <c r="K692" s="29">
        <f t="shared" si="242"/>
        <v>45868</v>
      </c>
      <c r="L692" s="2">
        <f t="shared" si="243"/>
        <v>11</v>
      </c>
      <c r="M692" s="17">
        <f t="shared" si="244"/>
        <v>11</v>
      </c>
      <c r="N692" s="12">
        <f t="shared" si="245"/>
        <v>1.0011593620000001</v>
      </c>
      <c r="O692" s="12">
        <f t="shared" ca="1" si="246"/>
        <v>1.0011593620000001</v>
      </c>
      <c r="P692" s="17">
        <f t="shared" si="247"/>
        <v>0</v>
      </c>
      <c r="Q692" s="14">
        <f t="shared" ca="1" si="248"/>
        <v>0.75987441</v>
      </c>
      <c r="R692" s="20">
        <f t="shared" si="252"/>
        <v>0</v>
      </c>
      <c r="S692" s="14">
        <f t="shared" si="249"/>
        <v>0</v>
      </c>
      <c r="T692" s="4" t="str">
        <f t="shared" si="250"/>
        <v>A+J=</v>
      </c>
      <c r="U692" s="29">
        <f t="shared" si="251"/>
        <v>45901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</row>
    <row r="693" spans="1:154" x14ac:dyDescent="0.15">
      <c r="A693" s="88">
        <f t="shared" si="255"/>
        <v>45884</v>
      </c>
      <c r="B693" s="89" t="str">
        <f t="shared" ca="1" si="236"/>
        <v>n.d</v>
      </c>
      <c r="C693" s="14">
        <f t="shared" si="237"/>
        <v>655.42463578000002</v>
      </c>
      <c r="D693" s="62">
        <f t="shared" si="253"/>
        <v>45881</v>
      </c>
      <c r="E693" s="60">
        <f ca="1">IF(D693&lt;$B$1,VLOOKUP(D693,[1]DI!$A$4:$B$15000,2,FALSE),0)</f>
        <v>0</v>
      </c>
      <c r="F693" s="14">
        <f t="shared" ca="1" si="238"/>
        <v>1</v>
      </c>
      <c r="G693" s="91">
        <f t="shared" ca="1" si="239"/>
        <v>1.30934010340701</v>
      </c>
      <c r="H693" s="91">
        <f t="shared" ca="1" si="240"/>
        <v>1.30934010340701</v>
      </c>
      <c r="I693" s="14">
        <f t="shared" ca="1" si="241"/>
        <v>1</v>
      </c>
      <c r="J693" s="13">
        <f t="shared" si="254"/>
        <v>2.69E-2</v>
      </c>
      <c r="K693" s="29">
        <f t="shared" si="242"/>
        <v>45868</v>
      </c>
      <c r="L693" s="2">
        <f t="shared" si="243"/>
        <v>12</v>
      </c>
      <c r="M693" s="17">
        <f t="shared" si="244"/>
        <v>12</v>
      </c>
      <c r="N693" s="12">
        <f t="shared" si="245"/>
        <v>1.0012648260000001</v>
      </c>
      <c r="O693" s="12">
        <f t="shared" ca="1" si="246"/>
        <v>1.0012648260000001</v>
      </c>
      <c r="P693" s="17">
        <f t="shared" si="247"/>
        <v>0</v>
      </c>
      <c r="Q693" s="14">
        <f t="shared" ca="1" si="248"/>
        <v>0.82899811999999995</v>
      </c>
      <c r="R693" s="20">
        <f t="shared" si="252"/>
        <v>0</v>
      </c>
      <c r="S693" s="14">
        <f t="shared" si="249"/>
        <v>0</v>
      </c>
      <c r="T693" s="4" t="str">
        <f t="shared" si="250"/>
        <v>A+J=</v>
      </c>
      <c r="U693" s="29">
        <f t="shared" si="251"/>
        <v>45901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</row>
    <row r="694" spans="1:154" x14ac:dyDescent="0.15">
      <c r="A694" s="88">
        <f t="shared" si="255"/>
        <v>45887</v>
      </c>
      <c r="B694" s="89" t="str">
        <f t="shared" ca="1" si="236"/>
        <v>n.d</v>
      </c>
      <c r="C694" s="14">
        <f t="shared" si="237"/>
        <v>655.42463578000002</v>
      </c>
      <c r="D694" s="62">
        <f t="shared" si="253"/>
        <v>45882</v>
      </c>
      <c r="E694" s="60">
        <f ca="1">IF(D694&lt;$B$1,VLOOKUP(D694,[1]DI!$A$4:$B$15000,2,FALSE),0)</f>
        <v>0</v>
      </c>
      <c r="F694" s="14">
        <f t="shared" ca="1" si="238"/>
        <v>1</v>
      </c>
      <c r="G694" s="91">
        <f t="shared" ca="1" si="239"/>
        <v>1.30934010340701</v>
      </c>
      <c r="H694" s="91">
        <f t="shared" ca="1" si="240"/>
        <v>1.30934010340701</v>
      </c>
      <c r="I694" s="14">
        <f t="shared" ca="1" si="241"/>
        <v>1</v>
      </c>
      <c r="J694" s="13">
        <f t="shared" si="254"/>
        <v>2.69E-2</v>
      </c>
      <c r="K694" s="29">
        <f t="shared" si="242"/>
        <v>45868</v>
      </c>
      <c r="L694" s="2">
        <f t="shared" si="243"/>
        <v>13</v>
      </c>
      <c r="M694" s="17">
        <f t="shared" si="244"/>
        <v>13</v>
      </c>
      <c r="N694" s="12">
        <f t="shared" si="245"/>
        <v>1.0013703</v>
      </c>
      <c r="O694" s="12">
        <f t="shared" ca="1" si="246"/>
        <v>1.0013703</v>
      </c>
      <c r="P694" s="17">
        <f t="shared" si="247"/>
        <v>0</v>
      </c>
      <c r="Q694" s="14">
        <f t="shared" ca="1" si="248"/>
        <v>0.89812837000000001</v>
      </c>
      <c r="R694" s="20">
        <f t="shared" si="252"/>
        <v>0</v>
      </c>
      <c r="S694" s="14">
        <f t="shared" si="249"/>
        <v>0</v>
      </c>
      <c r="T694" s="4" t="str">
        <f t="shared" si="250"/>
        <v>A+J=</v>
      </c>
      <c r="U694" s="29">
        <f t="shared" si="251"/>
        <v>45901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</row>
    <row r="695" spans="1:154" x14ac:dyDescent="0.15">
      <c r="A695" s="88">
        <f t="shared" si="255"/>
        <v>45888</v>
      </c>
      <c r="B695" s="89" t="str">
        <f t="shared" ca="1" si="236"/>
        <v>n.d</v>
      </c>
      <c r="C695" s="14">
        <f t="shared" si="237"/>
        <v>655.42463578000002</v>
      </c>
      <c r="D695" s="62">
        <f t="shared" si="253"/>
        <v>45883</v>
      </c>
      <c r="E695" s="60">
        <f ca="1">IF(D695&lt;$B$1,VLOOKUP(D695,[1]DI!$A$4:$B$15000,2,FALSE),0)</f>
        <v>0</v>
      </c>
      <c r="F695" s="14">
        <f t="shared" ca="1" si="238"/>
        <v>1</v>
      </c>
      <c r="G695" s="91">
        <f t="shared" ca="1" si="239"/>
        <v>1.30934010340701</v>
      </c>
      <c r="H695" s="91">
        <f t="shared" ca="1" si="240"/>
        <v>1.30934010340701</v>
      </c>
      <c r="I695" s="14">
        <f t="shared" ca="1" si="241"/>
        <v>1</v>
      </c>
      <c r="J695" s="13">
        <f t="shared" si="254"/>
        <v>2.69E-2</v>
      </c>
      <c r="K695" s="29">
        <f t="shared" si="242"/>
        <v>45868</v>
      </c>
      <c r="L695" s="2">
        <f t="shared" si="243"/>
        <v>14</v>
      </c>
      <c r="M695" s="17">
        <f t="shared" si="244"/>
        <v>14</v>
      </c>
      <c r="N695" s="12">
        <f t="shared" si="245"/>
        <v>1.001475785</v>
      </c>
      <c r="O695" s="12">
        <f t="shared" ca="1" si="246"/>
        <v>1.001475785</v>
      </c>
      <c r="P695" s="17">
        <f t="shared" si="247"/>
        <v>0</v>
      </c>
      <c r="Q695" s="14">
        <f t="shared" ca="1" si="248"/>
        <v>0.96726584000000004</v>
      </c>
      <c r="R695" s="20">
        <f t="shared" si="252"/>
        <v>0</v>
      </c>
      <c r="S695" s="14">
        <f t="shared" si="249"/>
        <v>0</v>
      </c>
      <c r="T695" s="4" t="str">
        <f t="shared" si="250"/>
        <v>A+J=</v>
      </c>
      <c r="U695" s="29">
        <f t="shared" si="251"/>
        <v>45901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</row>
    <row r="696" spans="1:154" x14ac:dyDescent="0.15">
      <c r="A696" s="88">
        <f t="shared" si="255"/>
        <v>45889</v>
      </c>
      <c r="B696" s="89" t="str">
        <f t="shared" ca="1" si="236"/>
        <v>n.d</v>
      </c>
      <c r="C696" s="14">
        <f t="shared" si="237"/>
        <v>655.42463578000002</v>
      </c>
      <c r="D696" s="62">
        <f t="shared" si="253"/>
        <v>45884</v>
      </c>
      <c r="E696" s="60">
        <f ca="1">IF(D696&lt;$B$1,VLOOKUP(D696,[1]DI!$A$4:$B$15000,2,FALSE),0)</f>
        <v>0</v>
      </c>
      <c r="F696" s="14">
        <f t="shared" ca="1" si="238"/>
        <v>1</v>
      </c>
      <c r="G696" s="91">
        <f t="shared" ca="1" si="239"/>
        <v>1.30934010340701</v>
      </c>
      <c r="H696" s="91">
        <f t="shared" ca="1" si="240"/>
        <v>1.30934010340701</v>
      </c>
      <c r="I696" s="14">
        <f t="shared" ca="1" si="241"/>
        <v>1</v>
      </c>
      <c r="J696" s="13">
        <f t="shared" si="254"/>
        <v>2.69E-2</v>
      </c>
      <c r="K696" s="29">
        <f t="shared" si="242"/>
        <v>45868</v>
      </c>
      <c r="L696" s="2">
        <f t="shared" si="243"/>
        <v>15</v>
      </c>
      <c r="M696" s="17">
        <f t="shared" si="244"/>
        <v>15</v>
      </c>
      <c r="N696" s="12">
        <f t="shared" si="245"/>
        <v>1.0015812820000001</v>
      </c>
      <c r="O696" s="12">
        <f t="shared" ca="1" si="246"/>
        <v>1.0015812820000001</v>
      </c>
      <c r="P696" s="17">
        <f t="shared" si="247"/>
        <v>0</v>
      </c>
      <c r="Q696" s="14">
        <f t="shared" ca="1" si="248"/>
        <v>1.03641117</v>
      </c>
      <c r="R696" s="20">
        <f t="shared" si="252"/>
        <v>0</v>
      </c>
      <c r="S696" s="14">
        <f t="shared" si="249"/>
        <v>0</v>
      </c>
      <c r="T696" s="4" t="str">
        <f t="shared" si="250"/>
        <v>A+J=</v>
      </c>
      <c r="U696" s="29">
        <f t="shared" si="251"/>
        <v>45901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</row>
    <row r="697" spans="1:154" x14ac:dyDescent="0.15">
      <c r="A697" s="88">
        <f t="shared" si="255"/>
        <v>45890</v>
      </c>
      <c r="B697" s="89" t="str">
        <f t="shared" ca="1" si="236"/>
        <v>n.d</v>
      </c>
      <c r="C697" s="14">
        <f t="shared" si="237"/>
        <v>655.42463578000002</v>
      </c>
      <c r="D697" s="62">
        <f t="shared" si="253"/>
        <v>45887</v>
      </c>
      <c r="E697" s="60">
        <f ca="1">IF(D697&lt;$B$1,VLOOKUP(D697,[1]DI!$A$4:$B$15000,2,FALSE),0)</f>
        <v>0</v>
      </c>
      <c r="F697" s="14">
        <f t="shared" ca="1" si="238"/>
        <v>1</v>
      </c>
      <c r="G697" s="91">
        <f t="shared" ca="1" si="239"/>
        <v>1.30934010340701</v>
      </c>
      <c r="H697" s="91">
        <f t="shared" ca="1" si="240"/>
        <v>1.30934010340701</v>
      </c>
      <c r="I697" s="14">
        <f t="shared" ca="1" si="241"/>
        <v>1</v>
      </c>
      <c r="J697" s="13">
        <f t="shared" si="254"/>
        <v>2.69E-2</v>
      </c>
      <c r="K697" s="29">
        <f t="shared" si="242"/>
        <v>45868</v>
      </c>
      <c r="L697" s="2">
        <f t="shared" si="243"/>
        <v>16</v>
      </c>
      <c r="M697" s="17">
        <f t="shared" si="244"/>
        <v>16</v>
      </c>
      <c r="N697" s="12">
        <f t="shared" si="245"/>
        <v>1.0016867899999999</v>
      </c>
      <c r="O697" s="12">
        <f t="shared" ca="1" si="246"/>
        <v>1.0016867899999999</v>
      </c>
      <c r="P697" s="17">
        <f t="shared" si="247"/>
        <v>0</v>
      </c>
      <c r="Q697" s="14">
        <f t="shared" ca="1" si="248"/>
        <v>1.1055637199999999</v>
      </c>
      <c r="R697" s="20">
        <f t="shared" si="252"/>
        <v>0</v>
      </c>
      <c r="S697" s="14">
        <f t="shared" si="249"/>
        <v>0</v>
      </c>
      <c r="T697" s="4" t="str">
        <f t="shared" si="250"/>
        <v>A+J=</v>
      </c>
      <c r="U697" s="29">
        <f t="shared" si="251"/>
        <v>45901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</row>
    <row r="698" spans="1:154" x14ac:dyDescent="0.15">
      <c r="A698" s="88">
        <f t="shared" si="255"/>
        <v>45891</v>
      </c>
      <c r="B698" s="89" t="str">
        <f t="shared" ca="1" si="236"/>
        <v>n.d</v>
      </c>
      <c r="C698" s="14">
        <f t="shared" si="237"/>
        <v>655.42463578000002</v>
      </c>
      <c r="D698" s="62">
        <f t="shared" si="253"/>
        <v>45888</v>
      </c>
      <c r="E698" s="60">
        <f ca="1">IF(D698&lt;$B$1,VLOOKUP(D698,[1]DI!$A$4:$B$15000,2,FALSE),0)</f>
        <v>0</v>
      </c>
      <c r="F698" s="14">
        <f t="shared" ca="1" si="238"/>
        <v>1</v>
      </c>
      <c r="G698" s="91">
        <f t="shared" ca="1" si="239"/>
        <v>1.30934010340701</v>
      </c>
      <c r="H698" s="91">
        <f t="shared" ca="1" si="240"/>
        <v>1.30934010340701</v>
      </c>
      <c r="I698" s="14">
        <f t="shared" ca="1" si="241"/>
        <v>1</v>
      </c>
      <c r="J698" s="13">
        <f t="shared" si="254"/>
        <v>2.69E-2</v>
      </c>
      <c r="K698" s="29">
        <f t="shared" si="242"/>
        <v>45868</v>
      </c>
      <c r="L698" s="2">
        <f t="shared" si="243"/>
        <v>17</v>
      </c>
      <c r="M698" s="17">
        <f t="shared" si="244"/>
        <v>17</v>
      </c>
      <c r="N698" s="12">
        <f t="shared" si="245"/>
        <v>1.001792308</v>
      </c>
      <c r="O698" s="12">
        <f t="shared" ca="1" si="246"/>
        <v>1.001792308</v>
      </c>
      <c r="P698" s="17">
        <f t="shared" si="247"/>
        <v>0</v>
      </c>
      <c r="Q698" s="14">
        <f t="shared" ca="1" si="248"/>
        <v>1.17472281</v>
      </c>
      <c r="R698" s="20">
        <f t="shared" si="252"/>
        <v>0</v>
      </c>
      <c r="S698" s="14">
        <f t="shared" si="249"/>
        <v>0</v>
      </c>
      <c r="T698" s="4" t="str">
        <f t="shared" si="250"/>
        <v>A+J=</v>
      </c>
      <c r="U698" s="29">
        <f t="shared" si="251"/>
        <v>45901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</row>
    <row r="699" spans="1:154" x14ac:dyDescent="0.15">
      <c r="A699" s="88">
        <f t="shared" si="255"/>
        <v>45894</v>
      </c>
      <c r="B699" s="89" t="str">
        <f t="shared" ca="1" si="236"/>
        <v>n.d</v>
      </c>
      <c r="C699" s="14">
        <f t="shared" si="237"/>
        <v>655.42463578000002</v>
      </c>
      <c r="D699" s="62">
        <f t="shared" si="253"/>
        <v>45889</v>
      </c>
      <c r="E699" s="60">
        <f ca="1">IF(D699&lt;$B$1,VLOOKUP(D699,[1]DI!$A$4:$B$15000,2,FALSE),0)</f>
        <v>0</v>
      </c>
      <c r="F699" s="14">
        <f t="shared" ca="1" si="238"/>
        <v>1</v>
      </c>
      <c r="G699" s="91">
        <f t="shared" ca="1" si="239"/>
        <v>1.30934010340701</v>
      </c>
      <c r="H699" s="91">
        <f t="shared" ca="1" si="240"/>
        <v>1.30934010340701</v>
      </c>
      <c r="I699" s="14">
        <f t="shared" ca="1" si="241"/>
        <v>1</v>
      </c>
      <c r="J699" s="13">
        <f t="shared" si="254"/>
        <v>2.69E-2</v>
      </c>
      <c r="K699" s="29">
        <f t="shared" si="242"/>
        <v>45868</v>
      </c>
      <c r="L699" s="2">
        <f t="shared" si="243"/>
        <v>18</v>
      </c>
      <c r="M699" s="17">
        <f t="shared" si="244"/>
        <v>18</v>
      </c>
      <c r="N699" s="12">
        <f t="shared" si="245"/>
        <v>1.0018978380000001</v>
      </c>
      <c r="O699" s="12">
        <f t="shared" ca="1" si="246"/>
        <v>1.0018978380000001</v>
      </c>
      <c r="P699" s="17">
        <f t="shared" si="247"/>
        <v>0</v>
      </c>
      <c r="Q699" s="14">
        <f t="shared" ca="1" si="248"/>
        <v>1.24388977</v>
      </c>
      <c r="R699" s="20">
        <f t="shared" si="252"/>
        <v>0</v>
      </c>
      <c r="S699" s="14">
        <f t="shared" si="249"/>
        <v>0</v>
      </c>
      <c r="T699" s="4" t="str">
        <f t="shared" si="250"/>
        <v>A+J=</v>
      </c>
      <c r="U699" s="29">
        <f t="shared" si="251"/>
        <v>45901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</row>
    <row r="700" spans="1:154" x14ac:dyDescent="0.15">
      <c r="A700" s="88">
        <f t="shared" si="255"/>
        <v>45895</v>
      </c>
      <c r="B700" s="89" t="str">
        <f t="shared" ca="1" si="236"/>
        <v>n.d</v>
      </c>
      <c r="C700" s="14">
        <f t="shared" si="237"/>
        <v>655.42463578000002</v>
      </c>
      <c r="D700" s="62">
        <f t="shared" si="253"/>
        <v>45890</v>
      </c>
      <c r="E700" s="60">
        <f ca="1">IF(D700&lt;$B$1,VLOOKUP(D700,[1]DI!$A$4:$B$15000,2,FALSE),0)</f>
        <v>0</v>
      </c>
      <c r="F700" s="14">
        <f t="shared" ca="1" si="238"/>
        <v>1</v>
      </c>
      <c r="G700" s="91">
        <f t="shared" ca="1" si="239"/>
        <v>1.30934010340701</v>
      </c>
      <c r="H700" s="91">
        <f t="shared" ca="1" si="240"/>
        <v>1.30934010340701</v>
      </c>
      <c r="I700" s="14">
        <f t="shared" ca="1" si="241"/>
        <v>1</v>
      </c>
      <c r="J700" s="13">
        <f t="shared" si="254"/>
        <v>2.69E-2</v>
      </c>
      <c r="K700" s="29">
        <f t="shared" si="242"/>
        <v>45868</v>
      </c>
      <c r="L700" s="2">
        <f t="shared" si="243"/>
        <v>19</v>
      </c>
      <c r="M700" s="17">
        <f t="shared" si="244"/>
        <v>19</v>
      </c>
      <c r="N700" s="12">
        <f t="shared" si="245"/>
        <v>1.002003379</v>
      </c>
      <c r="O700" s="12">
        <f t="shared" ca="1" si="246"/>
        <v>1.002003379</v>
      </c>
      <c r="P700" s="17">
        <f t="shared" si="247"/>
        <v>0</v>
      </c>
      <c r="Q700" s="14">
        <f t="shared" ca="1" si="248"/>
        <v>1.3130639500000001</v>
      </c>
      <c r="R700" s="20">
        <f t="shared" si="252"/>
        <v>0</v>
      </c>
      <c r="S700" s="14">
        <f t="shared" si="249"/>
        <v>0</v>
      </c>
      <c r="T700" s="4" t="str">
        <f t="shared" si="250"/>
        <v>A+J=</v>
      </c>
      <c r="U700" s="29">
        <f t="shared" si="251"/>
        <v>45901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</row>
    <row r="701" spans="1:154" x14ac:dyDescent="0.15">
      <c r="A701" s="88">
        <f t="shared" si="255"/>
        <v>45896</v>
      </c>
      <c r="B701" s="89" t="str">
        <f t="shared" ca="1" si="236"/>
        <v>n.d</v>
      </c>
      <c r="C701" s="14">
        <f t="shared" si="237"/>
        <v>655.42463578000002</v>
      </c>
      <c r="D701" s="62">
        <f t="shared" si="253"/>
        <v>45891</v>
      </c>
      <c r="E701" s="60">
        <f ca="1">IF(D701&lt;$B$1,VLOOKUP(D701,[1]DI!$A$4:$B$15000,2,FALSE),0)</f>
        <v>0</v>
      </c>
      <c r="F701" s="14">
        <f t="shared" ca="1" si="238"/>
        <v>1</v>
      </c>
      <c r="G701" s="91">
        <f t="shared" ca="1" si="239"/>
        <v>1.30934010340701</v>
      </c>
      <c r="H701" s="91">
        <f t="shared" ca="1" si="240"/>
        <v>1.30934010340701</v>
      </c>
      <c r="I701" s="14">
        <f t="shared" ca="1" si="241"/>
        <v>1</v>
      </c>
      <c r="J701" s="13">
        <f t="shared" si="254"/>
        <v>2.69E-2</v>
      </c>
      <c r="K701" s="29">
        <f t="shared" si="242"/>
        <v>45868</v>
      </c>
      <c r="L701" s="2">
        <f t="shared" si="243"/>
        <v>20</v>
      </c>
      <c r="M701" s="17">
        <f t="shared" si="244"/>
        <v>20</v>
      </c>
      <c r="N701" s="12">
        <f t="shared" si="245"/>
        <v>1.002108931</v>
      </c>
      <c r="O701" s="12">
        <f t="shared" ca="1" si="246"/>
        <v>1.002108931</v>
      </c>
      <c r="P701" s="17">
        <f t="shared" si="247"/>
        <v>0</v>
      </c>
      <c r="Q701" s="14">
        <f t="shared" ca="1" si="248"/>
        <v>1.3822453299999999</v>
      </c>
      <c r="R701" s="20">
        <f t="shared" si="252"/>
        <v>0</v>
      </c>
      <c r="S701" s="14">
        <f t="shared" si="249"/>
        <v>0</v>
      </c>
      <c r="T701" s="4" t="str">
        <f t="shared" si="250"/>
        <v>A+J=</v>
      </c>
      <c r="U701" s="29">
        <f t="shared" si="251"/>
        <v>45901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</row>
    <row r="702" spans="1:154" x14ac:dyDescent="0.15">
      <c r="A702" s="88">
        <f t="shared" si="255"/>
        <v>45897</v>
      </c>
      <c r="B702" s="89" t="str">
        <f t="shared" ca="1" si="236"/>
        <v>n.d</v>
      </c>
      <c r="C702" s="14">
        <f t="shared" si="237"/>
        <v>655.42463578000002</v>
      </c>
      <c r="D702" s="62">
        <f t="shared" si="253"/>
        <v>45894</v>
      </c>
      <c r="E702" s="60">
        <f ca="1">IF(D702&lt;$B$1,VLOOKUP(D702,[1]DI!$A$4:$B$15000,2,FALSE),0)</f>
        <v>0</v>
      </c>
      <c r="F702" s="14">
        <f t="shared" ca="1" si="238"/>
        <v>1</v>
      </c>
      <c r="G702" s="91">
        <f t="shared" ca="1" si="239"/>
        <v>1.30934010340701</v>
      </c>
      <c r="H702" s="91">
        <f t="shared" ca="1" si="240"/>
        <v>1.30934010340701</v>
      </c>
      <c r="I702" s="14">
        <f t="shared" ca="1" si="241"/>
        <v>1</v>
      </c>
      <c r="J702" s="13">
        <f t="shared" si="254"/>
        <v>2.69E-2</v>
      </c>
      <c r="K702" s="29">
        <f t="shared" si="242"/>
        <v>45868</v>
      </c>
      <c r="L702" s="2">
        <f t="shared" si="243"/>
        <v>21</v>
      </c>
      <c r="M702" s="17">
        <f t="shared" si="244"/>
        <v>21</v>
      </c>
      <c r="N702" s="12">
        <f t="shared" si="245"/>
        <v>1.002214495</v>
      </c>
      <c r="O702" s="12">
        <f t="shared" ca="1" si="246"/>
        <v>1.002214495</v>
      </c>
      <c r="P702" s="17">
        <f t="shared" si="247"/>
        <v>0</v>
      </c>
      <c r="Q702" s="14">
        <f t="shared" ca="1" si="248"/>
        <v>1.45143457</v>
      </c>
      <c r="R702" s="20">
        <f t="shared" si="252"/>
        <v>0</v>
      </c>
      <c r="S702" s="14">
        <f t="shared" si="249"/>
        <v>0</v>
      </c>
      <c r="T702" s="4" t="str">
        <f t="shared" si="250"/>
        <v>A+J=</v>
      </c>
      <c r="U702" s="29">
        <f t="shared" si="251"/>
        <v>45901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</row>
    <row r="703" spans="1:154" x14ac:dyDescent="0.15">
      <c r="A703" s="88">
        <f t="shared" si="255"/>
        <v>45898</v>
      </c>
      <c r="B703" s="89" t="str">
        <f t="shared" ca="1" si="236"/>
        <v>n.d</v>
      </c>
      <c r="C703" s="14">
        <f t="shared" si="237"/>
        <v>655.42463578000002</v>
      </c>
      <c r="D703" s="62">
        <f t="shared" si="253"/>
        <v>45895</v>
      </c>
      <c r="E703" s="60">
        <f ca="1">IF(D703&lt;$B$1,VLOOKUP(D703,[1]DI!$A$4:$B$15000,2,FALSE),0)</f>
        <v>0</v>
      </c>
      <c r="F703" s="14">
        <f t="shared" ca="1" si="238"/>
        <v>1</v>
      </c>
      <c r="G703" s="91">
        <f t="shared" ca="1" si="239"/>
        <v>1.30934010340701</v>
      </c>
      <c r="H703" s="91">
        <f t="shared" ca="1" si="240"/>
        <v>1.30934010340701</v>
      </c>
      <c r="I703" s="14">
        <f t="shared" ca="1" si="241"/>
        <v>1</v>
      </c>
      <c r="J703" s="13">
        <f t="shared" si="254"/>
        <v>2.69E-2</v>
      </c>
      <c r="K703" s="29">
        <f t="shared" si="242"/>
        <v>45868</v>
      </c>
      <c r="L703" s="2">
        <f t="shared" si="243"/>
        <v>22</v>
      </c>
      <c r="M703" s="17">
        <f t="shared" si="244"/>
        <v>22</v>
      </c>
      <c r="N703" s="12">
        <f t="shared" si="245"/>
        <v>1.002320069</v>
      </c>
      <c r="O703" s="12">
        <f t="shared" ca="1" si="246"/>
        <v>1.002320069</v>
      </c>
      <c r="P703" s="17">
        <f t="shared" si="247"/>
        <v>0</v>
      </c>
      <c r="Q703" s="14">
        <f t="shared" ca="1" si="248"/>
        <v>1.5206303699999999</v>
      </c>
      <c r="R703" s="20">
        <f t="shared" si="252"/>
        <v>0</v>
      </c>
      <c r="S703" s="14">
        <f t="shared" si="249"/>
        <v>0</v>
      </c>
      <c r="T703" s="4" t="str">
        <f t="shared" si="250"/>
        <v>A+J=</v>
      </c>
      <c r="U703" s="29">
        <f t="shared" si="251"/>
        <v>45901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</row>
    <row r="704" spans="1:154" x14ac:dyDescent="0.15">
      <c r="A704" s="88">
        <f t="shared" si="255"/>
        <v>45901</v>
      </c>
      <c r="B704" s="89" t="str">
        <f t="shared" ca="1" si="236"/>
        <v>n.d</v>
      </c>
      <c r="C704" s="14">
        <f t="shared" si="237"/>
        <v>655.42463578000002</v>
      </c>
      <c r="D704" s="62">
        <f t="shared" si="253"/>
        <v>45896</v>
      </c>
      <c r="E704" s="60">
        <f ca="1">IF(D704&lt;$B$1,VLOOKUP(D704,[1]DI!$A$4:$B$15000,2,FALSE),0)</f>
        <v>0</v>
      </c>
      <c r="F704" s="14">
        <f t="shared" ca="1" si="238"/>
        <v>1</v>
      </c>
      <c r="G704" s="91">
        <f t="shared" ca="1" si="239"/>
        <v>1.30934010340701</v>
      </c>
      <c r="H704" s="91">
        <f t="shared" ca="1" si="240"/>
        <v>1.30934010340701</v>
      </c>
      <c r="I704" s="14">
        <f t="shared" ca="1" si="241"/>
        <v>1</v>
      </c>
      <c r="J704" s="13">
        <f t="shared" si="254"/>
        <v>2.69E-2</v>
      </c>
      <c r="K704" s="29">
        <f t="shared" si="242"/>
        <v>45868</v>
      </c>
      <c r="L704" s="2">
        <f t="shared" si="243"/>
        <v>23</v>
      </c>
      <c r="M704" s="17">
        <f t="shared" si="244"/>
        <v>23</v>
      </c>
      <c r="N704" s="12">
        <f t="shared" si="245"/>
        <v>1.0024256540000001</v>
      </c>
      <c r="O704" s="12">
        <f t="shared" ca="1" si="246"/>
        <v>1.0024256540000001</v>
      </c>
      <c r="P704" s="17">
        <f t="shared" si="247"/>
        <v>33</v>
      </c>
      <c r="Q704" s="14">
        <f t="shared" ca="1" si="248"/>
        <v>1.58983338</v>
      </c>
      <c r="R704" s="20">
        <f t="shared" si="252"/>
        <v>3.0494E-2</v>
      </c>
      <c r="S704" s="14">
        <f t="shared" si="249"/>
        <v>19.986518839999999</v>
      </c>
      <c r="T704" s="4" t="str">
        <f t="shared" si="250"/>
        <v>A+J=</v>
      </c>
      <c r="U704" s="29">
        <f t="shared" si="251"/>
        <v>45901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</row>
    <row r="705" spans="1:154" x14ac:dyDescent="0.15">
      <c r="A705" s="88">
        <f t="shared" si="255"/>
        <v>45902</v>
      </c>
      <c r="B705" s="89" t="str">
        <f t="shared" ca="1" si="236"/>
        <v>n.d</v>
      </c>
      <c r="C705" s="14">
        <f t="shared" si="237"/>
        <v>635.43811693999999</v>
      </c>
      <c r="D705" s="62">
        <f t="shared" si="253"/>
        <v>45897</v>
      </c>
      <c r="E705" s="60">
        <f ca="1">IF(D705&lt;$B$1,VLOOKUP(D705,[1]DI!$A$4:$B$15000,2,FALSE),0)</f>
        <v>0</v>
      </c>
      <c r="F705" s="14">
        <f t="shared" ca="1" si="238"/>
        <v>1</v>
      </c>
      <c r="G705" s="91">
        <f t="shared" ca="1" si="239"/>
        <v>1.30934010340701</v>
      </c>
      <c r="H705" s="91">
        <f t="shared" ca="1" si="240"/>
        <v>1.30934010340701</v>
      </c>
      <c r="I705" s="14">
        <f t="shared" ca="1" si="241"/>
        <v>1</v>
      </c>
      <c r="J705" s="13">
        <f t="shared" si="254"/>
        <v>2.69E-2</v>
      </c>
      <c r="K705" s="29">
        <f t="shared" si="242"/>
        <v>45901</v>
      </c>
      <c r="L705" s="2">
        <f t="shared" si="243"/>
        <v>1</v>
      </c>
      <c r="M705" s="17">
        <f t="shared" si="244"/>
        <v>1</v>
      </c>
      <c r="N705" s="12">
        <f t="shared" si="245"/>
        <v>1.000105341</v>
      </c>
      <c r="O705" s="12">
        <f t="shared" ca="1" si="246"/>
        <v>1.000105341</v>
      </c>
      <c r="P705" s="17">
        <f t="shared" si="247"/>
        <v>0</v>
      </c>
      <c r="Q705" s="14">
        <f t="shared" ca="1" si="248"/>
        <v>6.6937679999999999E-2</v>
      </c>
      <c r="R705" s="20">
        <f t="shared" si="252"/>
        <v>0</v>
      </c>
      <c r="S705" s="14">
        <f t="shared" si="249"/>
        <v>0</v>
      </c>
      <c r="T705" s="4" t="str">
        <f t="shared" si="250"/>
        <v>A+J=</v>
      </c>
      <c r="U705" s="29">
        <f t="shared" si="251"/>
        <v>45930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</row>
    <row r="706" spans="1:154" x14ac:dyDescent="0.15">
      <c r="A706" s="88">
        <f t="shared" si="255"/>
        <v>45903</v>
      </c>
      <c r="B706" s="89" t="str">
        <f t="shared" ca="1" si="236"/>
        <v>n.d</v>
      </c>
      <c r="C706" s="14">
        <f t="shared" si="237"/>
        <v>635.43811693999999</v>
      </c>
      <c r="D706" s="62">
        <f t="shared" si="253"/>
        <v>45898</v>
      </c>
      <c r="E706" s="60">
        <f ca="1">IF(D706&lt;$B$1,VLOOKUP(D706,[1]DI!$A$4:$B$15000,2,FALSE),0)</f>
        <v>0</v>
      </c>
      <c r="F706" s="14">
        <f t="shared" ca="1" si="238"/>
        <v>1</v>
      </c>
      <c r="G706" s="91">
        <f t="shared" ca="1" si="239"/>
        <v>1.30934010340701</v>
      </c>
      <c r="H706" s="91">
        <f t="shared" ca="1" si="240"/>
        <v>1.30934010340701</v>
      </c>
      <c r="I706" s="14">
        <f t="shared" ca="1" si="241"/>
        <v>1</v>
      </c>
      <c r="J706" s="13">
        <f t="shared" si="254"/>
        <v>2.69E-2</v>
      </c>
      <c r="K706" s="29">
        <f t="shared" si="242"/>
        <v>45901</v>
      </c>
      <c r="L706" s="2">
        <f t="shared" si="243"/>
        <v>2</v>
      </c>
      <c r="M706" s="17">
        <f t="shared" si="244"/>
        <v>2</v>
      </c>
      <c r="N706" s="12">
        <f t="shared" si="245"/>
        <v>1.0002106930000001</v>
      </c>
      <c r="O706" s="12">
        <f t="shared" ca="1" si="246"/>
        <v>1.0002106930000001</v>
      </c>
      <c r="P706" s="17">
        <f t="shared" si="247"/>
        <v>0</v>
      </c>
      <c r="Q706" s="14">
        <f t="shared" ca="1" si="248"/>
        <v>0.13388236000000001</v>
      </c>
      <c r="R706" s="20">
        <f t="shared" si="252"/>
        <v>0</v>
      </c>
      <c r="S706" s="14">
        <f t="shared" si="249"/>
        <v>0</v>
      </c>
      <c r="T706" s="4" t="str">
        <f t="shared" si="250"/>
        <v>A+J=</v>
      </c>
      <c r="U706" s="29">
        <f t="shared" si="251"/>
        <v>45930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</row>
    <row r="707" spans="1:154" x14ac:dyDescent="0.15">
      <c r="A707" s="88">
        <f t="shared" si="255"/>
        <v>45904</v>
      </c>
      <c r="B707" s="89" t="str">
        <f t="shared" ca="1" si="236"/>
        <v>n.d</v>
      </c>
      <c r="C707" s="14">
        <f t="shared" si="237"/>
        <v>635.43811693999999</v>
      </c>
      <c r="D707" s="62">
        <f t="shared" si="253"/>
        <v>45901</v>
      </c>
      <c r="E707" s="60">
        <f ca="1">IF(D707&lt;$B$1,VLOOKUP(D707,[1]DI!$A$4:$B$15000,2,FALSE),0)</f>
        <v>0</v>
      </c>
      <c r="F707" s="14">
        <f t="shared" ca="1" si="238"/>
        <v>1</v>
      </c>
      <c r="G707" s="91">
        <f t="shared" ca="1" si="239"/>
        <v>1.30934010340701</v>
      </c>
      <c r="H707" s="91">
        <f t="shared" ca="1" si="240"/>
        <v>1.30934010340701</v>
      </c>
      <c r="I707" s="14">
        <f t="shared" ca="1" si="241"/>
        <v>1</v>
      </c>
      <c r="J707" s="13">
        <f t="shared" si="254"/>
        <v>2.69E-2</v>
      </c>
      <c r="K707" s="29">
        <f t="shared" si="242"/>
        <v>45901</v>
      </c>
      <c r="L707" s="2">
        <f t="shared" si="243"/>
        <v>3</v>
      </c>
      <c r="M707" s="17">
        <f t="shared" si="244"/>
        <v>3</v>
      </c>
      <c r="N707" s="12">
        <f t="shared" si="245"/>
        <v>1.000316057</v>
      </c>
      <c r="O707" s="12">
        <f t="shared" ca="1" si="246"/>
        <v>1.000316057</v>
      </c>
      <c r="P707" s="17">
        <f t="shared" si="247"/>
        <v>0</v>
      </c>
      <c r="Q707" s="14">
        <f t="shared" ca="1" si="248"/>
        <v>0.20083466</v>
      </c>
      <c r="R707" s="20">
        <f t="shared" si="252"/>
        <v>0</v>
      </c>
      <c r="S707" s="14">
        <f t="shared" si="249"/>
        <v>0</v>
      </c>
      <c r="T707" s="4" t="str">
        <f t="shared" si="250"/>
        <v>A+J=</v>
      </c>
      <c r="U707" s="29">
        <f t="shared" si="251"/>
        <v>45930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</row>
    <row r="708" spans="1:154" x14ac:dyDescent="0.15">
      <c r="A708" s="88">
        <f t="shared" si="255"/>
        <v>45905</v>
      </c>
      <c r="B708" s="89" t="str">
        <f t="shared" ca="1" si="236"/>
        <v>n.d</v>
      </c>
      <c r="C708" s="14">
        <f t="shared" si="237"/>
        <v>635.43811693999999</v>
      </c>
      <c r="D708" s="62">
        <f t="shared" si="253"/>
        <v>45902</v>
      </c>
      <c r="E708" s="60">
        <f ca="1">IF(D708&lt;$B$1,VLOOKUP(D708,[1]DI!$A$4:$B$15000,2,FALSE),0)</f>
        <v>0</v>
      </c>
      <c r="F708" s="14">
        <f t="shared" ca="1" si="238"/>
        <v>1</v>
      </c>
      <c r="G708" s="91">
        <f t="shared" ca="1" si="239"/>
        <v>1.30934010340701</v>
      </c>
      <c r="H708" s="91">
        <f t="shared" ca="1" si="240"/>
        <v>1.30934010340701</v>
      </c>
      <c r="I708" s="14">
        <f t="shared" ca="1" si="241"/>
        <v>1</v>
      </c>
      <c r="J708" s="13">
        <f t="shared" si="254"/>
        <v>2.69E-2</v>
      </c>
      <c r="K708" s="29">
        <f t="shared" si="242"/>
        <v>45901</v>
      </c>
      <c r="L708" s="2">
        <f t="shared" si="243"/>
        <v>4</v>
      </c>
      <c r="M708" s="17">
        <f t="shared" si="244"/>
        <v>4</v>
      </c>
      <c r="N708" s="12">
        <f t="shared" si="245"/>
        <v>1.0004214309999999</v>
      </c>
      <c r="O708" s="12">
        <f t="shared" ca="1" si="246"/>
        <v>1.0004214309999999</v>
      </c>
      <c r="P708" s="17">
        <f t="shared" si="247"/>
        <v>0</v>
      </c>
      <c r="Q708" s="14">
        <f t="shared" ca="1" si="248"/>
        <v>0.26779332</v>
      </c>
      <c r="R708" s="20">
        <f t="shared" si="252"/>
        <v>0</v>
      </c>
      <c r="S708" s="14">
        <f t="shared" si="249"/>
        <v>0</v>
      </c>
      <c r="T708" s="4" t="str">
        <f t="shared" si="250"/>
        <v>A+J=</v>
      </c>
      <c r="U708" s="29">
        <f t="shared" si="251"/>
        <v>45930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</row>
    <row r="709" spans="1:154" x14ac:dyDescent="0.15">
      <c r="A709" s="88">
        <f t="shared" si="255"/>
        <v>45908</v>
      </c>
      <c r="B709" s="89" t="str">
        <f t="shared" ca="1" si="236"/>
        <v>n.d</v>
      </c>
      <c r="C709" s="14">
        <f t="shared" si="237"/>
        <v>635.43811693999999</v>
      </c>
      <c r="D709" s="62">
        <f t="shared" si="253"/>
        <v>45903</v>
      </c>
      <c r="E709" s="60">
        <f ca="1">IF(D709&lt;$B$1,VLOOKUP(D709,[1]DI!$A$4:$B$15000,2,FALSE),0)</f>
        <v>0</v>
      </c>
      <c r="F709" s="14">
        <f t="shared" ca="1" si="238"/>
        <v>1</v>
      </c>
      <c r="G709" s="91">
        <f t="shared" ca="1" si="239"/>
        <v>1.30934010340701</v>
      </c>
      <c r="H709" s="91">
        <f t="shared" ca="1" si="240"/>
        <v>1.30934010340701</v>
      </c>
      <c r="I709" s="14">
        <f t="shared" ca="1" si="241"/>
        <v>1</v>
      </c>
      <c r="J709" s="13">
        <f t="shared" si="254"/>
        <v>2.69E-2</v>
      </c>
      <c r="K709" s="29">
        <f t="shared" si="242"/>
        <v>45901</v>
      </c>
      <c r="L709" s="2">
        <f t="shared" si="243"/>
        <v>5</v>
      </c>
      <c r="M709" s="17">
        <f t="shared" si="244"/>
        <v>5</v>
      </c>
      <c r="N709" s="12">
        <f t="shared" si="245"/>
        <v>1.000526816</v>
      </c>
      <c r="O709" s="12">
        <f t="shared" ca="1" si="246"/>
        <v>1.000526816</v>
      </c>
      <c r="P709" s="17">
        <f t="shared" si="247"/>
        <v>0</v>
      </c>
      <c r="Q709" s="14">
        <f t="shared" ca="1" si="248"/>
        <v>0.33475895999999999</v>
      </c>
      <c r="R709" s="20">
        <f t="shared" si="252"/>
        <v>0</v>
      </c>
      <c r="S709" s="14">
        <f t="shared" si="249"/>
        <v>0</v>
      </c>
      <c r="T709" s="4" t="str">
        <f t="shared" si="250"/>
        <v>A+J=</v>
      </c>
      <c r="U709" s="29">
        <f t="shared" si="251"/>
        <v>45930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</row>
    <row r="710" spans="1:154" x14ac:dyDescent="0.15">
      <c r="A710" s="88">
        <f t="shared" si="255"/>
        <v>45909</v>
      </c>
      <c r="B710" s="89" t="str">
        <f t="shared" ref="B710:B773" ca="1" si="256">IF(A710&lt;=TODAY(),C710+Q710,IF(AND(A710&gt;TODAY(),A710&lt;=$B$1),IF(VLOOKUP(TODAY(),$A$10:$E$5000,4,FALSE)=0,"n.d",C710+Q710),"n.d"))</f>
        <v>n.d</v>
      </c>
      <c r="C710" s="14">
        <f t="shared" ref="C710:C773" si="257">(C709-S709)</f>
        <v>635.43811693999999</v>
      </c>
      <c r="D710" s="62">
        <f t="shared" si="253"/>
        <v>45904</v>
      </c>
      <c r="E710" s="60">
        <f ca="1">IF(D710&lt;$B$1,VLOOKUP(D710,[1]DI!$A$4:$B$15000,2,FALSE),0)</f>
        <v>0</v>
      </c>
      <c r="F710" s="14">
        <f t="shared" ref="F710:F773" ca="1" si="258">ROUND(1+ROUND(((1+E710)^(1/252))-1,8),16)</f>
        <v>1</v>
      </c>
      <c r="G710" s="91">
        <f t="shared" ref="G710:G773" ca="1" si="259">ROUND(F709*G709,16)</f>
        <v>1.30934010340701</v>
      </c>
      <c r="H710" s="91">
        <f t="shared" ref="H710:H773" ca="1" si="260">IF(P709&gt;0,G709,H709)</f>
        <v>1.30934010340701</v>
      </c>
      <c r="I710" s="14">
        <f t="shared" ref="I710:I773" ca="1" si="261">ROUND(G710/H710,8)</f>
        <v>1</v>
      </c>
      <c r="J710" s="13">
        <f t="shared" si="254"/>
        <v>2.69E-2</v>
      </c>
      <c r="K710" s="29">
        <f t="shared" ref="K710:K773" si="262">IF(P709&gt;0,VLOOKUP(P709,X$12:AH$150,2),K709)</f>
        <v>45901</v>
      </c>
      <c r="L710" s="2">
        <f t="shared" ref="L710:L773" si="263">IF(A710&gt;K710,IF(NETWORKDAYS(K710,A710,$X$160:$X$544)-1=0,1,NETWORKDAYS(K710,A710,$X$160:$X$544)-1),0)</f>
        <v>6</v>
      </c>
      <c r="M710" s="17">
        <f t="shared" ref="M710:M773" si="264">IF(AND(L710=1,L709=1),1,IF(L710&gt;0,IF(L710=L709,L710+1,L710),0))</f>
        <v>6</v>
      </c>
      <c r="N710" s="12">
        <f t="shared" ref="N710:N773" si="265">ROUND((J710+1)^(M710/252),9)</f>
        <v>1.000632213</v>
      </c>
      <c r="O710" s="12">
        <f t="shared" ref="O710:O773" ca="1" si="266">ROUND(I710*N710,9)</f>
        <v>1.000632213</v>
      </c>
      <c r="P710" s="17">
        <f t="shared" ref="P710:P773" si="267">IF(VLOOKUP(A710,Y$12:AF$150,8)=VLOOKUP(A709,Y$12:AF$150,8),0,VLOOKUP(A710,Y$12:AF$150,8))</f>
        <v>0</v>
      </c>
      <c r="Q710" s="14">
        <f t="shared" ref="Q710:Q773" ca="1" si="268">TRUNC(((O710-1)*C710),8)</f>
        <v>0.40173223000000002</v>
      </c>
      <c r="R710" s="20">
        <f t="shared" si="252"/>
        <v>0</v>
      </c>
      <c r="S710" s="14">
        <f t="shared" ref="S710:S773" si="269">IF(R710&gt;0,TRUNC(R710*C710,8),0)</f>
        <v>0</v>
      </c>
      <c r="T710" s="4" t="str">
        <f t="shared" ref="T710:T773" si="270">IF(P709&gt;0,VLOOKUP(P709,X$12:AH$150,10),T709)</f>
        <v>A+J=</v>
      </c>
      <c r="U710" s="29">
        <f t="shared" ref="U710:U773" si="271">IF(P709&gt;0,VLOOKUP(P709,X$12:AH$150,11),U709)</f>
        <v>45930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</row>
    <row r="711" spans="1:154" x14ac:dyDescent="0.15">
      <c r="A711" s="88">
        <f t="shared" si="255"/>
        <v>45910</v>
      </c>
      <c r="B711" s="89" t="str">
        <f t="shared" ca="1" si="256"/>
        <v>n.d</v>
      </c>
      <c r="C711" s="14">
        <f t="shared" si="257"/>
        <v>635.43811693999999</v>
      </c>
      <c r="D711" s="62">
        <f t="shared" si="253"/>
        <v>45905</v>
      </c>
      <c r="E711" s="60">
        <f ca="1">IF(D711&lt;$B$1,VLOOKUP(D711,[1]DI!$A$4:$B$15000,2,FALSE),0)</f>
        <v>0</v>
      </c>
      <c r="F711" s="14">
        <f t="shared" ca="1" si="258"/>
        <v>1</v>
      </c>
      <c r="G711" s="91">
        <f t="shared" ca="1" si="259"/>
        <v>1.30934010340701</v>
      </c>
      <c r="H711" s="91">
        <f t="shared" ca="1" si="260"/>
        <v>1.30934010340701</v>
      </c>
      <c r="I711" s="14">
        <f t="shared" ca="1" si="261"/>
        <v>1</v>
      </c>
      <c r="J711" s="13">
        <f t="shared" si="254"/>
        <v>2.69E-2</v>
      </c>
      <c r="K711" s="29">
        <f t="shared" si="262"/>
        <v>45901</v>
      </c>
      <c r="L711" s="2">
        <f t="shared" si="263"/>
        <v>7</v>
      </c>
      <c r="M711" s="17">
        <f t="shared" si="264"/>
        <v>7</v>
      </c>
      <c r="N711" s="12">
        <f t="shared" si="265"/>
        <v>1.0007376210000001</v>
      </c>
      <c r="O711" s="12">
        <f t="shared" ca="1" si="266"/>
        <v>1.0007376210000001</v>
      </c>
      <c r="P711" s="17">
        <f t="shared" si="267"/>
        <v>0</v>
      </c>
      <c r="Q711" s="14">
        <f t="shared" ca="1" si="268"/>
        <v>0.46871248999999998</v>
      </c>
      <c r="R711" s="20">
        <f t="shared" si="252"/>
        <v>0</v>
      </c>
      <c r="S711" s="14">
        <f t="shared" si="269"/>
        <v>0</v>
      </c>
      <c r="T711" s="4" t="str">
        <f t="shared" si="270"/>
        <v>A+J=</v>
      </c>
      <c r="U711" s="29">
        <f t="shared" si="271"/>
        <v>45930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</row>
    <row r="712" spans="1:154" x14ac:dyDescent="0.15">
      <c r="A712" s="88">
        <f t="shared" si="255"/>
        <v>45911</v>
      </c>
      <c r="B712" s="89" t="str">
        <f t="shared" ca="1" si="256"/>
        <v>n.d</v>
      </c>
      <c r="C712" s="14">
        <f t="shared" si="257"/>
        <v>635.43811693999999</v>
      </c>
      <c r="D712" s="62">
        <f t="shared" si="253"/>
        <v>45908</v>
      </c>
      <c r="E712" s="60">
        <f ca="1">IF(D712&lt;$B$1,VLOOKUP(D712,[1]DI!$A$4:$B$15000,2,FALSE),0)</f>
        <v>0</v>
      </c>
      <c r="F712" s="14">
        <f t="shared" ca="1" si="258"/>
        <v>1</v>
      </c>
      <c r="G712" s="91">
        <f t="shared" ca="1" si="259"/>
        <v>1.30934010340701</v>
      </c>
      <c r="H712" s="91">
        <f t="shared" ca="1" si="260"/>
        <v>1.30934010340701</v>
      </c>
      <c r="I712" s="14">
        <f t="shared" ca="1" si="261"/>
        <v>1</v>
      </c>
      <c r="J712" s="13">
        <f t="shared" si="254"/>
        <v>2.69E-2</v>
      </c>
      <c r="K712" s="29">
        <f t="shared" si="262"/>
        <v>45901</v>
      </c>
      <c r="L712" s="2">
        <f t="shared" si="263"/>
        <v>8</v>
      </c>
      <c r="M712" s="17">
        <f t="shared" si="264"/>
        <v>8</v>
      </c>
      <c r="N712" s="12">
        <f t="shared" si="265"/>
        <v>1.000843039</v>
      </c>
      <c r="O712" s="12">
        <f t="shared" ca="1" si="266"/>
        <v>1.000843039</v>
      </c>
      <c r="P712" s="17">
        <f t="shared" si="267"/>
        <v>0</v>
      </c>
      <c r="Q712" s="14">
        <f t="shared" ca="1" si="268"/>
        <v>0.53569911000000003</v>
      </c>
      <c r="R712" s="20">
        <f t="shared" si="252"/>
        <v>0</v>
      </c>
      <c r="S712" s="14">
        <f t="shared" si="269"/>
        <v>0</v>
      </c>
      <c r="T712" s="4" t="str">
        <f t="shared" si="270"/>
        <v>A+J=</v>
      </c>
      <c r="U712" s="29">
        <f t="shared" si="271"/>
        <v>45930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</row>
    <row r="713" spans="1:154" x14ac:dyDescent="0.15">
      <c r="A713" s="88">
        <f t="shared" si="255"/>
        <v>45912</v>
      </c>
      <c r="B713" s="89" t="str">
        <f t="shared" ca="1" si="256"/>
        <v>n.d</v>
      </c>
      <c r="C713" s="14">
        <f t="shared" si="257"/>
        <v>635.43811693999999</v>
      </c>
      <c r="D713" s="62">
        <f t="shared" si="253"/>
        <v>45909</v>
      </c>
      <c r="E713" s="60">
        <f ca="1">IF(D713&lt;$B$1,VLOOKUP(D713,[1]DI!$A$4:$B$15000,2,FALSE),0)</f>
        <v>0</v>
      </c>
      <c r="F713" s="14">
        <f t="shared" ca="1" si="258"/>
        <v>1</v>
      </c>
      <c r="G713" s="91">
        <f t="shared" ca="1" si="259"/>
        <v>1.30934010340701</v>
      </c>
      <c r="H713" s="91">
        <f t="shared" ca="1" si="260"/>
        <v>1.30934010340701</v>
      </c>
      <c r="I713" s="14">
        <f t="shared" ca="1" si="261"/>
        <v>1</v>
      </c>
      <c r="J713" s="13">
        <f t="shared" si="254"/>
        <v>2.69E-2</v>
      </c>
      <c r="K713" s="29">
        <f t="shared" si="262"/>
        <v>45901</v>
      </c>
      <c r="L713" s="2">
        <f t="shared" si="263"/>
        <v>9</v>
      </c>
      <c r="M713" s="17">
        <f t="shared" si="264"/>
        <v>9</v>
      </c>
      <c r="N713" s="12">
        <f t="shared" si="265"/>
        <v>1.0009484689999999</v>
      </c>
      <c r="O713" s="12">
        <f t="shared" ca="1" si="266"/>
        <v>1.0009484689999999</v>
      </c>
      <c r="P713" s="17">
        <f t="shared" si="267"/>
        <v>0</v>
      </c>
      <c r="Q713" s="14">
        <f t="shared" ca="1" si="268"/>
        <v>0.60269335000000002</v>
      </c>
      <c r="R713" s="20">
        <f t="shared" si="252"/>
        <v>0</v>
      </c>
      <c r="S713" s="14">
        <f t="shared" si="269"/>
        <v>0</v>
      </c>
      <c r="T713" s="4" t="str">
        <f t="shared" si="270"/>
        <v>A+J=</v>
      </c>
      <c r="U713" s="29">
        <f t="shared" si="271"/>
        <v>45930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</row>
    <row r="714" spans="1:154" x14ac:dyDescent="0.15">
      <c r="A714" s="88">
        <f t="shared" si="255"/>
        <v>45915</v>
      </c>
      <c r="B714" s="89" t="str">
        <f t="shared" ca="1" si="256"/>
        <v>n.d</v>
      </c>
      <c r="C714" s="14">
        <f t="shared" si="257"/>
        <v>635.43811693999999</v>
      </c>
      <c r="D714" s="62">
        <f t="shared" si="253"/>
        <v>45910</v>
      </c>
      <c r="E714" s="60">
        <f ca="1">IF(D714&lt;$B$1,VLOOKUP(D714,[1]DI!$A$4:$B$15000,2,FALSE),0)</f>
        <v>0</v>
      </c>
      <c r="F714" s="14">
        <f t="shared" ca="1" si="258"/>
        <v>1</v>
      </c>
      <c r="G714" s="91">
        <f t="shared" ca="1" si="259"/>
        <v>1.30934010340701</v>
      </c>
      <c r="H714" s="91">
        <f t="shared" ca="1" si="260"/>
        <v>1.30934010340701</v>
      </c>
      <c r="I714" s="14">
        <f t="shared" ca="1" si="261"/>
        <v>1</v>
      </c>
      <c r="J714" s="13">
        <f t="shared" si="254"/>
        <v>2.69E-2</v>
      </c>
      <c r="K714" s="29">
        <f t="shared" si="262"/>
        <v>45901</v>
      </c>
      <c r="L714" s="2">
        <f t="shared" si="263"/>
        <v>10</v>
      </c>
      <c r="M714" s="17">
        <f t="shared" si="264"/>
        <v>10</v>
      </c>
      <c r="N714" s="12">
        <f t="shared" si="265"/>
        <v>1.00105391</v>
      </c>
      <c r="O714" s="12">
        <f t="shared" ca="1" si="266"/>
        <v>1.00105391</v>
      </c>
      <c r="P714" s="17">
        <f t="shared" si="267"/>
        <v>0</v>
      </c>
      <c r="Q714" s="14">
        <f t="shared" ca="1" si="268"/>
        <v>0.66969458000000004</v>
      </c>
      <c r="R714" s="20">
        <f t="shared" si="252"/>
        <v>0</v>
      </c>
      <c r="S714" s="14">
        <f t="shared" si="269"/>
        <v>0</v>
      </c>
      <c r="T714" s="4" t="str">
        <f t="shared" si="270"/>
        <v>A+J=</v>
      </c>
      <c r="U714" s="29">
        <f t="shared" si="271"/>
        <v>45930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</row>
    <row r="715" spans="1:154" x14ac:dyDescent="0.15">
      <c r="A715" s="88">
        <f t="shared" si="255"/>
        <v>45916</v>
      </c>
      <c r="B715" s="89" t="str">
        <f t="shared" ca="1" si="256"/>
        <v>n.d</v>
      </c>
      <c r="C715" s="14">
        <f t="shared" si="257"/>
        <v>635.43811693999999</v>
      </c>
      <c r="D715" s="62">
        <f t="shared" si="253"/>
        <v>45911</v>
      </c>
      <c r="E715" s="60">
        <f ca="1">IF(D715&lt;$B$1,VLOOKUP(D715,[1]DI!$A$4:$B$15000,2,FALSE),0)</f>
        <v>0</v>
      </c>
      <c r="F715" s="14">
        <f t="shared" ca="1" si="258"/>
        <v>1</v>
      </c>
      <c r="G715" s="91">
        <f t="shared" ca="1" si="259"/>
        <v>1.30934010340701</v>
      </c>
      <c r="H715" s="91">
        <f t="shared" ca="1" si="260"/>
        <v>1.30934010340701</v>
      </c>
      <c r="I715" s="14">
        <f t="shared" ca="1" si="261"/>
        <v>1</v>
      </c>
      <c r="J715" s="13">
        <f t="shared" si="254"/>
        <v>2.69E-2</v>
      </c>
      <c r="K715" s="29">
        <f t="shared" si="262"/>
        <v>45901</v>
      </c>
      <c r="L715" s="2">
        <f t="shared" si="263"/>
        <v>11</v>
      </c>
      <c r="M715" s="17">
        <f t="shared" si="264"/>
        <v>11</v>
      </c>
      <c r="N715" s="12">
        <f t="shared" si="265"/>
        <v>1.0011593620000001</v>
      </c>
      <c r="O715" s="12">
        <f t="shared" ca="1" si="266"/>
        <v>1.0011593620000001</v>
      </c>
      <c r="P715" s="17">
        <f t="shared" si="267"/>
        <v>0</v>
      </c>
      <c r="Q715" s="14">
        <f t="shared" ca="1" si="268"/>
        <v>0.73670279999999999</v>
      </c>
      <c r="R715" s="20">
        <f t="shared" si="252"/>
        <v>0</v>
      </c>
      <c r="S715" s="14">
        <f t="shared" si="269"/>
        <v>0</v>
      </c>
      <c r="T715" s="4" t="str">
        <f t="shared" si="270"/>
        <v>A+J=</v>
      </c>
      <c r="U715" s="29">
        <f t="shared" si="271"/>
        <v>45930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</row>
    <row r="716" spans="1:154" x14ac:dyDescent="0.15">
      <c r="A716" s="88">
        <f t="shared" si="255"/>
        <v>45917</v>
      </c>
      <c r="B716" s="89" t="str">
        <f t="shared" ca="1" si="256"/>
        <v>n.d</v>
      </c>
      <c r="C716" s="14">
        <f t="shared" si="257"/>
        <v>635.43811693999999</v>
      </c>
      <c r="D716" s="62">
        <f t="shared" si="253"/>
        <v>45912</v>
      </c>
      <c r="E716" s="60">
        <f ca="1">IF(D716&lt;$B$1,VLOOKUP(D716,[1]DI!$A$4:$B$15000,2,FALSE),0)</f>
        <v>0</v>
      </c>
      <c r="F716" s="14">
        <f t="shared" ca="1" si="258"/>
        <v>1</v>
      </c>
      <c r="G716" s="91">
        <f t="shared" ca="1" si="259"/>
        <v>1.30934010340701</v>
      </c>
      <c r="H716" s="91">
        <f t="shared" ca="1" si="260"/>
        <v>1.30934010340701</v>
      </c>
      <c r="I716" s="14">
        <f t="shared" ca="1" si="261"/>
        <v>1</v>
      </c>
      <c r="J716" s="13">
        <f t="shared" si="254"/>
        <v>2.69E-2</v>
      </c>
      <c r="K716" s="29">
        <f t="shared" si="262"/>
        <v>45901</v>
      </c>
      <c r="L716" s="2">
        <f t="shared" si="263"/>
        <v>12</v>
      </c>
      <c r="M716" s="17">
        <f t="shared" si="264"/>
        <v>12</v>
      </c>
      <c r="N716" s="12">
        <f t="shared" si="265"/>
        <v>1.0012648260000001</v>
      </c>
      <c r="O716" s="12">
        <f t="shared" ca="1" si="266"/>
        <v>1.0012648260000001</v>
      </c>
      <c r="P716" s="17">
        <f t="shared" si="267"/>
        <v>0</v>
      </c>
      <c r="Q716" s="14">
        <f t="shared" ca="1" si="268"/>
        <v>0.80371864999999998</v>
      </c>
      <c r="R716" s="20">
        <f t="shared" ref="R716:R779" si="272">IF($P716&gt;0,VLOOKUP($P716,$X$12:$AD$150,7),0)</f>
        <v>0</v>
      </c>
      <c r="S716" s="14">
        <f t="shared" si="269"/>
        <v>0</v>
      </c>
      <c r="T716" s="4" t="str">
        <f t="shared" si="270"/>
        <v>A+J=</v>
      </c>
      <c r="U716" s="29">
        <f t="shared" si="271"/>
        <v>45930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</row>
    <row r="717" spans="1:154" x14ac:dyDescent="0.15">
      <c r="A717" s="88">
        <f t="shared" si="255"/>
        <v>45918</v>
      </c>
      <c r="B717" s="89" t="str">
        <f t="shared" ca="1" si="256"/>
        <v>n.d</v>
      </c>
      <c r="C717" s="14">
        <f t="shared" si="257"/>
        <v>635.43811693999999</v>
      </c>
      <c r="D717" s="62">
        <f t="shared" ref="D717:D780" si="273">WORKDAY($A717,-3,$X$160:$X$544)</f>
        <v>45915</v>
      </c>
      <c r="E717" s="60">
        <f ca="1">IF(D717&lt;$B$1,VLOOKUP(D717,[1]DI!$A$4:$B$15000,2,FALSE),0)</f>
        <v>0</v>
      </c>
      <c r="F717" s="14">
        <f t="shared" ca="1" si="258"/>
        <v>1</v>
      </c>
      <c r="G717" s="91">
        <f t="shared" ca="1" si="259"/>
        <v>1.30934010340701</v>
      </c>
      <c r="H717" s="91">
        <f t="shared" ca="1" si="260"/>
        <v>1.30934010340701</v>
      </c>
      <c r="I717" s="14">
        <f t="shared" ca="1" si="261"/>
        <v>1</v>
      </c>
      <c r="J717" s="13">
        <f t="shared" ref="J717:J780" si="274">J716</f>
        <v>2.69E-2</v>
      </c>
      <c r="K717" s="29">
        <f t="shared" si="262"/>
        <v>45901</v>
      </c>
      <c r="L717" s="2">
        <f t="shared" si="263"/>
        <v>13</v>
      </c>
      <c r="M717" s="17">
        <f t="shared" si="264"/>
        <v>13</v>
      </c>
      <c r="N717" s="12">
        <f t="shared" si="265"/>
        <v>1.0013703</v>
      </c>
      <c r="O717" s="12">
        <f t="shared" ca="1" si="266"/>
        <v>1.0013703</v>
      </c>
      <c r="P717" s="17">
        <f t="shared" si="267"/>
        <v>0</v>
      </c>
      <c r="Q717" s="14">
        <f t="shared" ca="1" si="268"/>
        <v>0.87074085000000001</v>
      </c>
      <c r="R717" s="20">
        <f t="shared" si="272"/>
        <v>0</v>
      </c>
      <c r="S717" s="14">
        <f t="shared" si="269"/>
        <v>0</v>
      </c>
      <c r="T717" s="4" t="str">
        <f t="shared" si="270"/>
        <v>A+J=</v>
      </c>
      <c r="U717" s="29">
        <f t="shared" si="271"/>
        <v>45930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</row>
    <row r="718" spans="1:154" x14ac:dyDescent="0.15">
      <c r="A718" s="88">
        <f t="shared" ref="A718:A781" si="275">WORKDAY($A717,1,$X$166:$X$544)</f>
        <v>45919</v>
      </c>
      <c r="B718" s="89" t="str">
        <f t="shared" ca="1" si="256"/>
        <v>n.d</v>
      </c>
      <c r="C718" s="14">
        <f t="shared" si="257"/>
        <v>635.43811693999999</v>
      </c>
      <c r="D718" s="62">
        <f t="shared" si="273"/>
        <v>45916</v>
      </c>
      <c r="E718" s="60">
        <f ca="1">IF(D718&lt;$B$1,VLOOKUP(D718,[1]DI!$A$4:$B$15000,2,FALSE),0)</f>
        <v>0</v>
      </c>
      <c r="F718" s="14">
        <f t="shared" ca="1" si="258"/>
        <v>1</v>
      </c>
      <c r="G718" s="91">
        <f t="shared" ca="1" si="259"/>
        <v>1.30934010340701</v>
      </c>
      <c r="H718" s="91">
        <f t="shared" ca="1" si="260"/>
        <v>1.30934010340701</v>
      </c>
      <c r="I718" s="14">
        <f t="shared" ca="1" si="261"/>
        <v>1</v>
      </c>
      <c r="J718" s="13">
        <f t="shared" si="274"/>
        <v>2.69E-2</v>
      </c>
      <c r="K718" s="29">
        <f t="shared" si="262"/>
        <v>45901</v>
      </c>
      <c r="L718" s="2">
        <f t="shared" si="263"/>
        <v>14</v>
      </c>
      <c r="M718" s="17">
        <f t="shared" si="264"/>
        <v>14</v>
      </c>
      <c r="N718" s="12">
        <f t="shared" si="265"/>
        <v>1.001475785</v>
      </c>
      <c r="O718" s="12">
        <f t="shared" ca="1" si="266"/>
        <v>1.001475785</v>
      </c>
      <c r="P718" s="17">
        <f t="shared" si="267"/>
        <v>0</v>
      </c>
      <c r="Q718" s="14">
        <f t="shared" ca="1" si="268"/>
        <v>0.93777003999999997</v>
      </c>
      <c r="R718" s="20">
        <f t="shared" si="272"/>
        <v>0</v>
      </c>
      <c r="S718" s="14">
        <f t="shared" si="269"/>
        <v>0</v>
      </c>
      <c r="T718" s="4" t="str">
        <f t="shared" si="270"/>
        <v>A+J=</v>
      </c>
      <c r="U718" s="29">
        <f t="shared" si="271"/>
        <v>45930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</row>
    <row r="719" spans="1:154" x14ac:dyDescent="0.15">
      <c r="A719" s="88">
        <f t="shared" si="275"/>
        <v>45922</v>
      </c>
      <c r="B719" s="89" t="str">
        <f t="shared" ca="1" si="256"/>
        <v>n.d</v>
      </c>
      <c r="C719" s="14">
        <f t="shared" si="257"/>
        <v>635.43811693999999</v>
      </c>
      <c r="D719" s="62">
        <f t="shared" si="273"/>
        <v>45917</v>
      </c>
      <c r="E719" s="60">
        <f ca="1">IF(D719&lt;$B$1,VLOOKUP(D719,[1]DI!$A$4:$B$15000,2,FALSE),0)</f>
        <v>0</v>
      </c>
      <c r="F719" s="14">
        <f t="shared" ca="1" si="258"/>
        <v>1</v>
      </c>
      <c r="G719" s="91">
        <f t="shared" ca="1" si="259"/>
        <v>1.30934010340701</v>
      </c>
      <c r="H719" s="91">
        <f t="shared" ca="1" si="260"/>
        <v>1.30934010340701</v>
      </c>
      <c r="I719" s="14">
        <f t="shared" ca="1" si="261"/>
        <v>1</v>
      </c>
      <c r="J719" s="13">
        <f t="shared" si="274"/>
        <v>2.69E-2</v>
      </c>
      <c r="K719" s="29">
        <f t="shared" si="262"/>
        <v>45901</v>
      </c>
      <c r="L719" s="2">
        <f t="shared" si="263"/>
        <v>15</v>
      </c>
      <c r="M719" s="17">
        <f t="shared" si="264"/>
        <v>15</v>
      </c>
      <c r="N719" s="12">
        <f t="shared" si="265"/>
        <v>1.0015812820000001</v>
      </c>
      <c r="O719" s="12">
        <f t="shared" ca="1" si="266"/>
        <v>1.0015812820000001</v>
      </c>
      <c r="P719" s="17">
        <f t="shared" si="267"/>
        <v>0</v>
      </c>
      <c r="Q719" s="14">
        <f t="shared" ca="1" si="268"/>
        <v>1.00480685</v>
      </c>
      <c r="R719" s="20">
        <f t="shared" si="272"/>
        <v>0</v>
      </c>
      <c r="S719" s="14">
        <f t="shared" si="269"/>
        <v>0</v>
      </c>
      <c r="T719" s="4" t="str">
        <f t="shared" si="270"/>
        <v>A+J=</v>
      </c>
      <c r="U719" s="29">
        <f t="shared" si="271"/>
        <v>45930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</row>
    <row r="720" spans="1:154" x14ac:dyDescent="0.15">
      <c r="A720" s="88">
        <f t="shared" si="275"/>
        <v>45923</v>
      </c>
      <c r="B720" s="89" t="str">
        <f t="shared" ca="1" si="256"/>
        <v>n.d</v>
      </c>
      <c r="C720" s="14">
        <f t="shared" si="257"/>
        <v>635.43811693999999</v>
      </c>
      <c r="D720" s="62">
        <f t="shared" si="273"/>
        <v>45918</v>
      </c>
      <c r="E720" s="60">
        <f ca="1">IF(D720&lt;$B$1,VLOOKUP(D720,[1]DI!$A$4:$B$15000,2,FALSE),0)</f>
        <v>0</v>
      </c>
      <c r="F720" s="14">
        <f t="shared" ca="1" si="258"/>
        <v>1</v>
      </c>
      <c r="G720" s="91">
        <f t="shared" ca="1" si="259"/>
        <v>1.30934010340701</v>
      </c>
      <c r="H720" s="91">
        <f t="shared" ca="1" si="260"/>
        <v>1.30934010340701</v>
      </c>
      <c r="I720" s="14">
        <f t="shared" ca="1" si="261"/>
        <v>1</v>
      </c>
      <c r="J720" s="13">
        <f t="shared" si="274"/>
        <v>2.69E-2</v>
      </c>
      <c r="K720" s="29">
        <f t="shared" si="262"/>
        <v>45901</v>
      </c>
      <c r="L720" s="2">
        <f t="shared" si="263"/>
        <v>16</v>
      </c>
      <c r="M720" s="17">
        <f t="shared" si="264"/>
        <v>16</v>
      </c>
      <c r="N720" s="12">
        <f t="shared" si="265"/>
        <v>1.0016867899999999</v>
      </c>
      <c r="O720" s="12">
        <f t="shared" ca="1" si="266"/>
        <v>1.0016867899999999</v>
      </c>
      <c r="P720" s="17">
        <f t="shared" si="267"/>
        <v>0</v>
      </c>
      <c r="Q720" s="14">
        <f t="shared" ca="1" si="268"/>
        <v>1.07185066</v>
      </c>
      <c r="R720" s="20">
        <f t="shared" si="272"/>
        <v>0</v>
      </c>
      <c r="S720" s="14">
        <f t="shared" si="269"/>
        <v>0</v>
      </c>
      <c r="T720" s="4" t="str">
        <f t="shared" si="270"/>
        <v>A+J=</v>
      </c>
      <c r="U720" s="29">
        <f t="shared" si="271"/>
        <v>45930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</row>
    <row r="721" spans="1:154" x14ac:dyDescent="0.15">
      <c r="A721" s="88">
        <f t="shared" si="275"/>
        <v>45924</v>
      </c>
      <c r="B721" s="89" t="str">
        <f t="shared" ca="1" si="256"/>
        <v>n.d</v>
      </c>
      <c r="C721" s="14">
        <f t="shared" si="257"/>
        <v>635.43811693999999</v>
      </c>
      <c r="D721" s="62">
        <f t="shared" si="273"/>
        <v>45919</v>
      </c>
      <c r="E721" s="60">
        <f ca="1">IF(D721&lt;$B$1,VLOOKUP(D721,[1]DI!$A$4:$B$15000,2,FALSE),0)</f>
        <v>0</v>
      </c>
      <c r="F721" s="14">
        <f t="shared" ca="1" si="258"/>
        <v>1</v>
      </c>
      <c r="G721" s="91">
        <f t="shared" ca="1" si="259"/>
        <v>1.30934010340701</v>
      </c>
      <c r="H721" s="91">
        <f t="shared" ca="1" si="260"/>
        <v>1.30934010340701</v>
      </c>
      <c r="I721" s="14">
        <f t="shared" ca="1" si="261"/>
        <v>1</v>
      </c>
      <c r="J721" s="13">
        <f t="shared" si="274"/>
        <v>2.69E-2</v>
      </c>
      <c r="K721" s="29">
        <f t="shared" si="262"/>
        <v>45901</v>
      </c>
      <c r="L721" s="2">
        <f t="shared" si="263"/>
        <v>17</v>
      </c>
      <c r="M721" s="17">
        <f t="shared" si="264"/>
        <v>17</v>
      </c>
      <c r="N721" s="12">
        <f t="shared" si="265"/>
        <v>1.001792308</v>
      </c>
      <c r="O721" s="12">
        <f t="shared" ca="1" si="266"/>
        <v>1.001792308</v>
      </c>
      <c r="P721" s="17">
        <f t="shared" si="267"/>
        <v>0</v>
      </c>
      <c r="Q721" s="14">
        <f t="shared" ca="1" si="268"/>
        <v>1.1389008199999999</v>
      </c>
      <c r="R721" s="20">
        <f t="shared" si="272"/>
        <v>0</v>
      </c>
      <c r="S721" s="14">
        <f t="shared" si="269"/>
        <v>0</v>
      </c>
      <c r="T721" s="4" t="str">
        <f t="shared" si="270"/>
        <v>A+J=</v>
      </c>
      <c r="U721" s="29">
        <f t="shared" si="271"/>
        <v>45930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</row>
    <row r="722" spans="1:154" x14ac:dyDescent="0.15">
      <c r="A722" s="88">
        <f t="shared" si="275"/>
        <v>45925</v>
      </c>
      <c r="B722" s="89" t="str">
        <f t="shared" ca="1" si="256"/>
        <v>n.d</v>
      </c>
      <c r="C722" s="14">
        <f t="shared" si="257"/>
        <v>635.43811693999999</v>
      </c>
      <c r="D722" s="62">
        <f t="shared" si="273"/>
        <v>45922</v>
      </c>
      <c r="E722" s="60">
        <f ca="1">IF(D722&lt;$B$1,VLOOKUP(D722,[1]DI!$A$4:$B$15000,2,FALSE),0)</f>
        <v>0</v>
      </c>
      <c r="F722" s="14">
        <f t="shared" ca="1" si="258"/>
        <v>1</v>
      </c>
      <c r="G722" s="91">
        <f t="shared" ca="1" si="259"/>
        <v>1.30934010340701</v>
      </c>
      <c r="H722" s="91">
        <f t="shared" ca="1" si="260"/>
        <v>1.30934010340701</v>
      </c>
      <c r="I722" s="14">
        <f t="shared" ca="1" si="261"/>
        <v>1</v>
      </c>
      <c r="J722" s="13">
        <f t="shared" si="274"/>
        <v>2.69E-2</v>
      </c>
      <c r="K722" s="29">
        <f t="shared" si="262"/>
        <v>45901</v>
      </c>
      <c r="L722" s="2">
        <f t="shared" si="263"/>
        <v>18</v>
      </c>
      <c r="M722" s="17">
        <f t="shared" si="264"/>
        <v>18</v>
      </c>
      <c r="N722" s="12">
        <f t="shared" si="265"/>
        <v>1.0018978380000001</v>
      </c>
      <c r="O722" s="12">
        <f t="shared" ca="1" si="266"/>
        <v>1.0018978380000001</v>
      </c>
      <c r="P722" s="17">
        <f t="shared" si="267"/>
        <v>0</v>
      </c>
      <c r="Q722" s="14">
        <f t="shared" ca="1" si="268"/>
        <v>1.2059586</v>
      </c>
      <c r="R722" s="20">
        <f t="shared" si="272"/>
        <v>0</v>
      </c>
      <c r="S722" s="14">
        <f t="shared" si="269"/>
        <v>0</v>
      </c>
      <c r="T722" s="4" t="str">
        <f t="shared" si="270"/>
        <v>A+J=</v>
      </c>
      <c r="U722" s="29">
        <f t="shared" si="271"/>
        <v>45930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</row>
    <row r="723" spans="1:154" x14ac:dyDescent="0.15">
      <c r="A723" s="88">
        <f t="shared" si="275"/>
        <v>45926</v>
      </c>
      <c r="B723" s="89" t="str">
        <f t="shared" ca="1" si="256"/>
        <v>n.d</v>
      </c>
      <c r="C723" s="14">
        <f t="shared" si="257"/>
        <v>635.43811693999999</v>
      </c>
      <c r="D723" s="62">
        <f t="shared" si="273"/>
        <v>45923</v>
      </c>
      <c r="E723" s="60">
        <f ca="1">IF(D723&lt;$B$1,VLOOKUP(D723,[1]DI!$A$4:$B$15000,2,FALSE),0)</f>
        <v>0</v>
      </c>
      <c r="F723" s="14">
        <f t="shared" ca="1" si="258"/>
        <v>1</v>
      </c>
      <c r="G723" s="91">
        <f t="shared" ca="1" si="259"/>
        <v>1.30934010340701</v>
      </c>
      <c r="H723" s="91">
        <f t="shared" ca="1" si="260"/>
        <v>1.30934010340701</v>
      </c>
      <c r="I723" s="14">
        <f t="shared" ca="1" si="261"/>
        <v>1</v>
      </c>
      <c r="J723" s="13">
        <f t="shared" si="274"/>
        <v>2.69E-2</v>
      </c>
      <c r="K723" s="29">
        <f t="shared" si="262"/>
        <v>45901</v>
      </c>
      <c r="L723" s="2">
        <f t="shared" si="263"/>
        <v>19</v>
      </c>
      <c r="M723" s="17">
        <f t="shared" si="264"/>
        <v>19</v>
      </c>
      <c r="N723" s="12">
        <f t="shared" si="265"/>
        <v>1.002003379</v>
      </c>
      <c r="O723" s="12">
        <f t="shared" ca="1" si="266"/>
        <v>1.002003379</v>
      </c>
      <c r="P723" s="17">
        <f t="shared" si="267"/>
        <v>0</v>
      </c>
      <c r="Q723" s="14">
        <f t="shared" ca="1" si="268"/>
        <v>1.27302337</v>
      </c>
      <c r="R723" s="20">
        <f t="shared" si="272"/>
        <v>0</v>
      </c>
      <c r="S723" s="14">
        <f t="shared" si="269"/>
        <v>0</v>
      </c>
      <c r="T723" s="4" t="str">
        <f t="shared" si="270"/>
        <v>A+J=</v>
      </c>
      <c r="U723" s="29">
        <f t="shared" si="271"/>
        <v>45930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</row>
    <row r="724" spans="1:154" x14ac:dyDescent="0.15">
      <c r="A724" s="88">
        <f t="shared" si="275"/>
        <v>45929</v>
      </c>
      <c r="B724" s="89" t="str">
        <f t="shared" ca="1" si="256"/>
        <v>n.d</v>
      </c>
      <c r="C724" s="14">
        <f t="shared" si="257"/>
        <v>635.43811693999999</v>
      </c>
      <c r="D724" s="62">
        <f t="shared" si="273"/>
        <v>45924</v>
      </c>
      <c r="E724" s="60">
        <f ca="1">IF(D724&lt;$B$1,VLOOKUP(D724,[1]DI!$A$4:$B$15000,2,FALSE),0)</f>
        <v>0</v>
      </c>
      <c r="F724" s="14">
        <f t="shared" ca="1" si="258"/>
        <v>1</v>
      </c>
      <c r="G724" s="91">
        <f t="shared" ca="1" si="259"/>
        <v>1.30934010340701</v>
      </c>
      <c r="H724" s="91">
        <f t="shared" ca="1" si="260"/>
        <v>1.30934010340701</v>
      </c>
      <c r="I724" s="14">
        <f t="shared" ca="1" si="261"/>
        <v>1</v>
      </c>
      <c r="J724" s="13">
        <f t="shared" si="274"/>
        <v>2.69E-2</v>
      </c>
      <c r="K724" s="29">
        <f t="shared" si="262"/>
        <v>45901</v>
      </c>
      <c r="L724" s="2">
        <f t="shared" si="263"/>
        <v>20</v>
      </c>
      <c r="M724" s="17">
        <f t="shared" si="264"/>
        <v>20</v>
      </c>
      <c r="N724" s="12">
        <f t="shared" si="265"/>
        <v>1.002108931</v>
      </c>
      <c r="O724" s="12">
        <f t="shared" ca="1" si="266"/>
        <v>1.002108931</v>
      </c>
      <c r="P724" s="17">
        <f t="shared" si="267"/>
        <v>0</v>
      </c>
      <c r="Q724" s="14">
        <f t="shared" ca="1" si="268"/>
        <v>1.3400951400000001</v>
      </c>
      <c r="R724" s="20">
        <f t="shared" si="272"/>
        <v>0</v>
      </c>
      <c r="S724" s="14">
        <f t="shared" si="269"/>
        <v>0</v>
      </c>
      <c r="T724" s="4" t="str">
        <f t="shared" si="270"/>
        <v>A+J=</v>
      </c>
      <c r="U724" s="29">
        <f t="shared" si="271"/>
        <v>45930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</row>
    <row r="725" spans="1:154" x14ac:dyDescent="0.15">
      <c r="A725" s="88">
        <f t="shared" si="275"/>
        <v>45930</v>
      </c>
      <c r="B725" s="89" t="str">
        <f t="shared" ca="1" si="256"/>
        <v>n.d</v>
      </c>
      <c r="C725" s="14">
        <f t="shared" si="257"/>
        <v>635.43811693999999</v>
      </c>
      <c r="D725" s="62">
        <f t="shared" si="273"/>
        <v>45925</v>
      </c>
      <c r="E725" s="60">
        <f ca="1">IF(D725&lt;$B$1,VLOOKUP(D725,[1]DI!$A$4:$B$15000,2,FALSE),0)</f>
        <v>0</v>
      </c>
      <c r="F725" s="14">
        <f t="shared" ca="1" si="258"/>
        <v>1</v>
      </c>
      <c r="G725" s="91">
        <f t="shared" ca="1" si="259"/>
        <v>1.30934010340701</v>
      </c>
      <c r="H725" s="91">
        <f t="shared" ca="1" si="260"/>
        <v>1.30934010340701</v>
      </c>
      <c r="I725" s="14">
        <f t="shared" ca="1" si="261"/>
        <v>1</v>
      </c>
      <c r="J725" s="13">
        <f t="shared" si="274"/>
        <v>2.69E-2</v>
      </c>
      <c r="K725" s="29">
        <f t="shared" si="262"/>
        <v>45901</v>
      </c>
      <c r="L725" s="2">
        <f t="shared" si="263"/>
        <v>21</v>
      </c>
      <c r="M725" s="17">
        <f t="shared" si="264"/>
        <v>21</v>
      </c>
      <c r="N725" s="12">
        <f t="shared" si="265"/>
        <v>1.002214495</v>
      </c>
      <c r="O725" s="12">
        <f t="shared" ca="1" si="266"/>
        <v>1.002214495</v>
      </c>
      <c r="P725" s="17">
        <f t="shared" si="267"/>
        <v>34</v>
      </c>
      <c r="Q725" s="14">
        <f t="shared" ca="1" si="268"/>
        <v>1.40717453</v>
      </c>
      <c r="R725" s="20">
        <f t="shared" si="272"/>
        <v>2.9977999999999998E-2</v>
      </c>
      <c r="S725" s="14">
        <f t="shared" si="269"/>
        <v>19.04916386</v>
      </c>
      <c r="T725" s="4" t="str">
        <f t="shared" si="270"/>
        <v>A+J=</v>
      </c>
      <c r="U725" s="29">
        <f t="shared" si="271"/>
        <v>45930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</row>
    <row r="726" spans="1:154" x14ac:dyDescent="0.15">
      <c r="A726" s="88">
        <f t="shared" si="275"/>
        <v>45931</v>
      </c>
      <c r="B726" s="89" t="str">
        <f t="shared" ca="1" si="256"/>
        <v>n.d</v>
      </c>
      <c r="C726" s="14">
        <f t="shared" si="257"/>
        <v>616.38895307999996</v>
      </c>
      <c r="D726" s="62">
        <f t="shared" si="273"/>
        <v>45926</v>
      </c>
      <c r="E726" s="60">
        <f ca="1">IF(D726&lt;$B$1,VLOOKUP(D726,[1]DI!$A$4:$B$15000,2,FALSE),0)</f>
        <v>0</v>
      </c>
      <c r="F726" s="14">
        <f t="shared" ca="1" si="258"/>
        <v>1</v>
      </c>
      <c r="G726" s="91">
        <f t="shared" ca="1" si="259"/>
        <v>1.30934010340701</v>
      </c>
      <c r="H726" s="91">
        <f t="shared" ca="1" si="260"/>
        <v>1.30934010340701</v>
      </c>
      <c r="I726" s="14">
        <f t="shared" ca="1" si="261"/>
        <v>1</v>
      </c>
      <c r="J726" s="13">
        <f t="shared" si="274"/>
        <v>2.69E-2</v>
      </c>
      <c r="K726" s="29">
        <f t="shared" si="262"/>
        <v>45930</v>
      </c>
      <c r="L726" s="2">
        <f t="shared" si="263"/>
        <v>1</v>
      </c>
      <c r="M726" s="17">
        <f t="shared" si="264"/>
        <v>1</v>
      </c>
      <c r="N726" s="12">
        <f t="shared" si="265"/>
        <v>1.000105341</v>
      </c>
      <c r="O726" s="12">
        <f t="shared" ca="1" si="266"/>
        <v>1.000105341</v>
      </c>
      <c r="P726" s="17">
        <f t="shared" si="267"/>
        <v>0</v>
      </c>
      <c r="Q726" s="14">
        <f t="shared" ca="1" si="268"/>
        <v>6.4931020000000006E-2</v>
      </c>
      <c r="R726" s="20">
        <f t="shared" si="272"/>
        <v>0</v>
      </c>
      <c r="S726" s="14">
        <f t="shared" si="269"/>
        <v>0</v>
      </c>
      <c r="T726" s="4" t="str">
        <f t="shared" si="270"/>
        <v>A+J=</v>
      </c>
      <c r="U726" s="29">
        <f t="shared" si="271"/>
        <v>45960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</row>
    <row r="727" spans="1:154" x14ac:dyDescent="0.15">
      <c r="A727" s="88">
        <f t="shared" si="275"/>
        <v>45932</v>
      </c>
      <c r="B727" s="89" t="str">
        <f t="shared" ca="1" si="256"/>
        <v>n.d</v>
      </c>
      <c r="C727" s="14">
        <f t="shared" si="257"/>
        <v>616.38895307999996</v>
      </c>
      <c r="D727" s="62">
        <f t="shared" si="273"/>
        <v>45929</v>
      </c>
      <c r="E727" s="60">
        <f ca="1">IF(D727&lt;$B$1,VLOOKUP(D727,[1]DI!$A$4:$B$15000,2,FALSE),0)</f>
        <v>0</v>
      </c>
      <c r="F727" s="14">
        <f t="shared" ca="1" si="258"/>
        <v>1</v>
      </c>
      <c r="G727" s="91">
        <f t="shared" ca="1" si="259"/>
        <v>1.30934010340701</v>
      </c>
      <c r="H727" s="91">
        <f t="shared" ca="1" si="260"/>
        <v>1.30934010340701</v>
      </c>
      <c r="I727" s="14">
        <f t="shared" ca="1" si="261"/>
        <v>1</v>
      </c>
      <c r="J727" s="13">
        <f t="shared" si="274"/>
        <v>2.69E-2</v>
      </c>
      <c r="K727" s="29">
        <f t="shared" si="262"/>
        <v>45930</v>
      </c>
      <c r="L727" s="2">
        <f t="shared" si="263"/>
        <v>2</v>
      </c>
      <c r="M727" s="17">
        <f t="shared" si="264"/>
        <v>2</v>
      </c>
      <c r="N727" s="12">
        <f t="shared" si="265"/>
        <v>1.0002106930000001</v>
      </c>
      <c r="O727" s="12">
        <f t="shared" ca="1" si="266"/>
        <v>1.0002106930000001</v>
      </c>
      <c r="P727" s="17">
        <f t="shared" si="267"/>
        <v>0</v>
      </c>
      <c r="Q727" s="14">
        <f t="shared" ca="1" si="268"/>
        <v>0.12986882999999999</v>
      </c>
      <c r="R727" s="20">
        <f t="shared" si="272"/>
        <v>0</v>
      </c>
      <c r="S727" s="14">
        <f t="shared" si="269"/>
        <v>0</v>
      </c>
      <c r="T727" s="4" t="str">
        <f t="shared" si="270"/>
        <v>A+J=</v>
      </c>
      <c r="U727" s="29">
        <f t="shared" si="271"/>
        <v>45960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</row>
    <row r="728" spans="1:154" x14ac:dyDescent="0.15">
      <c r="A728" s="88">
        <f t="shared" si="275"/>
        <v>45933</v>
      </c>
      <c r="B728" s="89" t="str">
        <f t="shared" ca="1" si="256"/>
        <v>n.d</v>
      </c>
      <c r="C728" s="14">
        <f t="shared" si="257"/>
        <v>616.38895307999996</v>
      </c>
      <c r="D728" s="62">
        <f t="shared" si="273"/>
        <v>45930</v>
      </c>
      <c r="E728" s="60">
        <f ca="1">IF(D728&lt;$B$1,VLOOKUP(D728,[1]DI!$A$4:$B$15000,2,FALSE),0)</f>
        <v>0</v>
      </c>
      <c r="F728" s="14">
        <f t="shared" ca="1" si="258"/>
        <v>1</v>
      </c>
      <c r="G728" s="91">
        <f t="shared" ca="1" si="259"/>
        <v>1.30934010340701</v>
      </c>
      <c r="H728" s="91">
        <f t="shared" ca="1" si="260"/>
        <v>1.30934010340701</v>
      </c>
      <c r="I728" s="14">
        <f t="shared" ca="1" si="261"/>
        <v>1</v>
      </c>
      <c r="J728" s="13">
        <f t="shared" si="274"/>
        <v>2.69E-2</v>
      </c>
      <c r="K728" s="29">
        <f t="shared" si="262"/>
        <v>45930</v>
      </c>
      <c r="L728" s="2">
        <f t="shared" si="263"/>
        <v>3</v>
      </c>
      <c r="M728" s="17">
        <f t="shared" si="264"/>
        <v>3</v>
      </c>
      <c r="N728" s="12">
        <f t="shared" si="265"/>
        <v>1.000316057</v>
      </c>
      <c r="O728" s="12">
        <f t="shared" ca="1" si="266"/>
        <v>1.000316057</v>
      </c>
      <c r="P728" s="17">
        <f t="shared" si="267"/>
        <v>0</v>
      </c>
      <c r="Q728" s="14">
        <f t="shared" ca="1" si="268"/>
        <v>0.19481403999999999</v>
      </c>
      <c r="R728" s="20">
        <f t="shared" si="272"/>
        <v>0</v>
      </c>
      <c r="S728" s="14">
        <f t="shared" si="269"/>
        <v>0</v>
      </c>
      <c r="T728" s="4" t="str">
        <f t="shared" si="270"/>
        <v>A+J=</v>
      </c>
      <c r="U728" s="29">
        <f t="shared" si="271"/>
        <v>45960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</row>
    <row r="729" spans="1:154" x14ac:dyDescent="0.15">
      <c r="A729" s="88">
        <f t="shared" si="275"/>
        <v>45936</v>
      </c>
      <c r="B729" s="89" t="str">
        <f t="shared" ca="1" si="256"/>
        <v>n.d</v>
      </c>
      <c r="C729" s="14">
        <f t="shared" si="257"/>
        <v>616.38895307999996</v>
      </c>
      <c r="D729" s="62">
        <f t="shared" si="273"/>
        <v>45931</v>
      </c>
      <c r="E729" s="60">
        <f ca="1">IF(D729&lt;$B$1,VLOOKUP(D729,[1]DI!$A$4:$B$15000,2,FALSE),0)</f>
        <v>0</v>
      </c>
      <c r="F729" s="14">
        <f t="shared" ca="1" si="258"/>
        <v>1</v>
      </c>
      <c r="G729" s="91">
        <f t="shared" ca="1" si="259"/>
        <v>1.30934010340701</v>
      </c>
      <c r="H729" s="91">
        <f t="shared" ca="1" si="260"/>
        <v>1.30934010340701</v>
      </c>
      <c r="I729" s="14">
        <f t="shared" ca="1" si="261"/>
        <v>1</v>
      </c>
      <c r="J729" s="13">
        <f t="shared" si="274"/>
        <v>2.69E-2</v>
      </c>
      <c r="K729" s="29">
        <f t="shared" si="262"/>
        <v>45930</v>
      </c>
      <c r="L729" s="2">
        <f t="shared" si="263"/>
        <v>4</v>
      </c>
      <c r="M729" s="17">
        <f t="shared" si="264"/>
        <v>4</v>
      </c>
      <c r="N729" s="12">
        <f t="shared" si="265"/>
        <v>1.0004214309999999</v>
      </c>
      <c r="O729" s="12">
        <f t="shared" ca="1" si="266"/>
        <v>1.0004214309999999</v>
      </c>
      <c r="P729" s="17">
        <f t="shared" si="267"/>
        <v>0</v>
      </c>
      <c r="Q729" s="14">
        <f t="shared" ca="1" si="268"/>
        <v>0.25976540999999997</v>
      </c>
      <c r="R729" s="20">
        <f t="shared" si="272"/>
        <v>0</v>
      </c>
      <c r="S729" s="14">
        <f t="shared" si="269"/>
        <v>0</v>
      </c>
      <c r="T729" s="4" t="str">
        <f t="shared" si="270"/>
        <v>A+J=</v>
      </c>
      <c r="U729" s="29">
        <f t="shared" si="271"/>
        <v>45960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</row>
    <row r="730" spans="1:154" x14ac:dyDescent="0.15">
      <c r="A730" s="88">
        <f t="shared" si="275"/>
        <v>45937</v>
      </c>
      <c r="B730" s="89" t="str">
        <f t="shared" ca="1" si="256"/>
        <v>n.d</v>
      </c>
      <c r="C730" s="14">
        <f t="shared" si="257"/>
        <v>616.38895307999996</v>
      </c>
      <c r="D730" s="62">
        <f t="shared" si="273"/>
        <v>45932</v>
      </c>
      <c r="E730" s="60">
        <f ca="1">IF(D730&lt;$B$1,VLOOKUP(D730,[1]DI!$A$4:$B$15000,2,FALSE),0)</f>
        <v>0</v>
      </c>
      <c r="F730" s="14">
        <f t="shared" ca="1" si="258"/>
        <v>1</v>
      </c>
      <c r="G730" s="91">
        <f t="shared" ca="1" si="259"/>
        <v>1.30934010340701</v>
      </c>
      <c r="H730" s="91">
        <f t="shared" ca="1" si="260"/>
        <v>1.30934010340701</v>
      </c>
      <c r="I730" s="14">
        <f t="shared" ca="1" si="261"/>
        <v>1</v>
      </c>
      <c r="J730" s="13">
        <f t="shared" si="274"/>
        <v>2.69E-2</v>
      </c>
      <c r="K730" s="29">
        <f t="shared" si="262"/>
        <v>45930</v>
      </c>
      <c r="L730" s="2">
        <f t="shared" si="263"/>
        <v>5</v>
      </c>
      <c r="M730" s="17">
        <f t="shared" si="264"/>
        <v>5</v>
      </c>
      <c r="N730" s="12">
        <f t="shared" si="265"/>
        <v>1.000526816</v>
      </c>
      <c r="O730" s="12">
        <f t="shared" ca="1" si="266"/>
        <v>1.000526816</v>
      </c>
      <c r="P730" s="17">
        <f t="shared" si="267"/>
        <v>0</v>
      </c>
      <c r="Q730" s="14">
        <f t="shared" ca="1" si="268"/>
        <v>0.32472356000000002</v>
      </c>
      <c r="R730" s="20">
        <f t="shared" si="272"/>
        <v>0</v>
      </c>
      <c r="S730" s="14">
        <f t="shared" si="269"/>
        <v>0</v>
      </c>
      <c r="T730" s="4" t="str">
        <f t="shared" si="270"/>
        <v>A+J=</v>
      </c>
      <c r="U730" s="29">
        <f t="shared" si="271"/>
        <v>45960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</row>
    <row r="731" spans="1:154" x14ac:dyDescent="0.15">
      <c r="A731" s="88">
        <f t="shared" si="275"/>
        <v>45938</v>
      </c>
      <c r="B731" s="89" t="str">
        <f t="shared" ca="1" si="256"/>
        <v>n.d</v>
      </c>
      <c r="C731" s="14">
        <f t="shared" si="257"/>
        <v>616.38895307999996</v>
      </c>
      <c r="D731" s="62">
        <f t="shared" si="273"/>
        <v>45933</v>
      </c>
      <c r="E731" s="60">
        <f ca="1">IF(D731&lt;$B$1,VLOOKUP(D731,[1]DI!$A$4:$B$15000,2,FALSE),0)</f>
        <v>0</v>
      </c>
      <c r="F731" s="14">
        <f t="shared" ca="1" si="258"/>
        <v>1</v>
      </c>
      <c r="G731" s="91">
        <f t="shared" ca="1" si="259"/>
        <v>1.30934010340701</v>
      </c>
      <c r="H731" s="91">
        <f t="shared" ca="1" si="260"/>
        <v>1.30934010340701</v>
      </c>
      <c r="I731" s="14">
        <f t="shared" ca="1" si="261"/>
        <v>1</v>
      </c>
      <c r="J731" s="13">
        <f t="shared" si="274"/>
        <v>2.69E-2</v>
      </c>
      <c r="K731" s="29">
        <f t="shared" si="262"/>
        <v>45930</v>
      </c>
      <c r="L731" s="2">
        <f t="shared" si="263"/>
        <v>6</v>
      </c>
      <c r="M731" s="17">
        <f t="shared" si="264"/>
        <v>6</v>
      </c>
      <c r="N731" s="12">
        <f t="shared" si="265"/>
        <v>1.000632213</v>
      </c>
      <c r="O731" s="12">
        <f t="shared" ca="1" si="266"/>
        <v>1.000632213</v>
      </c>
      <c r="P731" s="17">
        <f t="shared" si="267"/>
        <v>0</v>
      </c>
      <c r="Q731" s="14">
        <f t="shared" ca="1" si="268"/>
        <v>0.38968910000000001</v>
      </c>
      <c r="R731" s="20">
        <f t="shared" si="272"/>
        <v>0</v>
      </c>
      <c r="S731" s="14">
        <f t="shared" si="269"/>
        <v>0</v>
      </c>
      <c r="T731" s="4" t="str">
        <f t="shared" si="270"/>
        <v>A+J=</v>
      </c>
      <c r="U731" s="29">
        <f t="shared" si="271"/>
        <v>45960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</row>
    <row r="732" spans="1:154" x14ac:dyDescent="0.15">
      <c r="A732" s="88">
        <f t="shared" si="275"/>
        <v>45939</v>
      </c>
      <c r="B732" s="89" t="str">
        <f t="shared" ca="1" si="256"/>
        <v>n.d</v>
      </c>
      <c r="C732" s="14">
        <f t="shared" si="257"/>
        <v>616.38895307999996</v>
      </c>
      <c r="D732" s="62">
        <f t="shared" si="273"/>
        <v>45936</v>
      </c>
      <c r="E732" s="60">
        <f ca="1">IF(D732&lt;$B$1,VLOOKUP(D732,[1]DI!$A$4:$B$15000,2,FALSE),0)</f>
        <v>0</v>
      </c>
      <c r="F732" s="14">
        <f t="shared" ca="1" si="258"/>
        <v>1</v>
      </c>
      <c r="G732" s="91">
        <f t="shared" ca="1" si="259"/>
        <v>1.30934010340701</v>
      </c>
      <c r="H732" s="91">
        <f t="shared" ca="1" si="260"/>
        <v>1.30934010340701</v>
      </c>
      <c r="I732" s="14">
        <f t="shared" ca="1" si="261"/>
        <v>1</v>
      </c>
      <c r="J732" s="13">
        <f t="shared" si="274"/>
        <v>2.69E-2</v>
      </c>
      <c r="K732" s="29">
        <f t="shared" si="262"/>
        <v>45930</v>
      </c>
      <c r="L732" s="2">
        <f t="shared" si="263"/>
        <v>7</v>
      </c>
      <c r="M732" s="17">
        <f t="shared" si="264"/>
        <v>7</v>
      </c>
      <c r="N732" s="12">
        <f t="shared" si="265"/>
        <v>1.0007376210000001</v>
      </c>
      <c r="O732" s="12">
        <f t="shared" ca="1" si="266"/>
        <v>1.0007376210000001</v>
      </c>
      <c r="P732" s="17">
        <f t="shared" si="267"/>
        <v>0</v>
      </c>
      <c r="Q732" s="14">
        <f t="shared" ca="1" si="268"/>
        <v>0.45466142999999998</v>
      </c>
      <c r="R732" s="20">
        <f t="shared" si="272"/>
        <v>0</v>
      </c>
      <c r="S732" s="14">
        <f t="shared" si="269"/>
        <v>0</v>
      </c>
      <c r="T732" s="4" t="str">
        <f t="shared" si="270"/>
        <v>A+J=</v>
      </c>
      <c r="U732" s="29">
        <f t="shared" si="271"/>
        <v>45960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</row>
    <row r="733" spans="1:154" x14ac:dyDescent="0.15">
      <c r="A733" s="88">
        <f t="shared" si="275"/>
        <v>45940</v>
      </c>
      <c r="B733" s="89" t="str">
        <f t="shared" ca="1" si="256"/>
        <v>n.d</v>
      </c>
      <c r="C733" s="14">
        <f t="shared" si="257"/>
        <v>616.38895307999996</v>
      </c>
      <c r="D733" s="62">
        <f t="shared" si="273"/>
        <v>45937</v>
      </c>
      <c r="E733" s="60">
        <f ca="1">IF(D733&lt;$B$1,VLOOKUP(D733,[1]DI!$A$4:$B$15000,2,FALSE),0)</f>
        <v>0</v>
      </c>
      <c r="F733" s="14">
        <f t="shared" ca="1" si="258"/>
        <v>1</v>
      </c>
      <c r="G733" s="91">
        <f t="shared" ca="1" si="259"/>
        <v>1.30934010340701</v>
      </c>
      <c r="H733" s="91">
        <f t="shared" ca="1" si="260"/>
        <v>1.30934010340701</v>
      </c>
      <c r="I733" s="14">
        <f t="shared" ca="1" si="261"/>
        <v>1</v>
      </c>
      <c r="J733" s="13">
        <f t="shared" si="274"/>
        <v>2.69E-2</v>
      </c>
      <c r="K733" s="29">
        <f t="shared" si="262"/>
        <v>45930</v>
      </c>
      <c r="L733" s="2">
        <f t="shared" si="263"/>
        <v>8</v>
      </c>
      <c r="M733" s="17">
        <f t="shared" si="264"/>
        <v>8</v>
      </c>
      <c r="N733" s="12">
        <f t="shared" si="265"/>
        <v>1.000843039</v>
      </c>
      <c r="O733" s="12">
        <f t="shared" ca="1" si="266"/>
        <v>1.000843039</v>
      </c>
      <c r="P733" s="17">
        <f t="shared" si="267"/>
        <v>0</v>
      </c>
      <c r="Q733" s="14">
        <f t="shared" ca="1" si="268"/>
        <v>0.51963992000000003</v>
      </c>
      <c r="R733" s="20">
        <f t="shared" si="272"/>
        <v>0</v>
      </c>
      <c r="S733" s="14">
        <f t="shared" si="269"/>
        <v>0</v>
      </c>
      <c r="T733" s="4" t="str">
        <f t="shared" si="270"/>
        <v>A+J=</v>
      </c>
      <c r="U733" s="29">
        <f t="shared" si="271"/>
        <v>45960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</row>
    <row r="734" spans="1:154" x14ac:dyDescent="0.15">
      <c r="A734" s="88">
        <f t="shared" si="275"/>
        <v>45943</v>
      </c>
      <c r="B734" s="89" t="str">
        <f t="shared" ca="1" si="256"/>
        <v>n.d</v>
      </c>
      <c r="C734" s="14">
        <f t="shared" si="257"/>
        <v>616.38895307999996</v>
      </c>
      <c r="D734" s="62">
        <f t="shared" si="273"/>
        <v>45938</v>
      </c>
      <c r="E734" s="60">
        <f ca="1">IF(D734&lt;$B$1,VLOOKUP(D734,[1]DI!$A$4:$B$15000,2,FALSE),0)</f>
        <v>0</v>
      </c>
      <c r="F734" s="14">
        <f t="shared" ca="1" si="258"/>
        <v>1</v>
      </c>
      <c r="G734" s="91">
        <f t="shared" ca="1" si="259"/>
        <v>1.30934010340701</v>
      </c>
      <c r="H734" s="91">
        <f t="shared" ca="1" si="260"/>
        <v>1.30934010340701</v>
      </c>
      <c r="I734" s="14">
        <f t="shared" ca="1" si="261"/>
        <v>1</v>
      </c>
      <c r="J734" s="13">
        <f t="shared" si="274"/>
        <v>2.69E-2</v>
      </c>
      <c r="K734" s="29">
        <f t="shared" si="262"/>
        <v>45930</v>
      </c>
      <c r="L734" s="2">
        <f t="shared" si="263"/>
        <v>9</v>
      </c>
      <c r="M734" s="17">
        <f t="shared" si="264"/>
        <v>9</v>
      </c>
      <c r="N734" s="12">
        <f t="shared" si="265"/>
        <v>1.0009484689999999</v>
      </c>
      <c r="O734" s="12">
        <f t="shared" ca="1" si="266"/>
        <v>1.0009484689999999</v>
      </c>
      <c r="P734" s="17">
        <f t="shared" si="267"/>
        <v>0</v>
      </c>
      <c r="Q734" s="14">
        <f t="shared" ca="1" si="268"/>
        <v>0.58462581000000002</v>
      </c>
      <c r="R734" s="20">
        <f t="shared" si="272"/>
        <v>0</v>
      </c>
      <c r="S734" s="14">
        <f t="shared" si="269"/>
        <v>0</v>
      </c>
      <c r="T734" s="4" t="str">
        <f t="shared" si="270"/>
        <v>A+J=</v>
      </c>
      <c r="U734" s="29">
        <f t="shared" si="271"/>
        <v>45960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</row>
    <row r="735" spans="1:154" x14ac:dyDescent="0.15">
      <c r="A735" s="88">
        <f t="shared" si="275"/>
        <v>45944</v>
      </c>
      <c r="B735" s="89" t="str">
        <f t="shared" ca="1" si="256"/>
        <v>n.d</v>
      </c>
      <c r="C735" s="14">
        <f t="shared" si="257"/>
        <v>616.38895307999996</v>
      </c>
      <c r="D735" s="62">
        <f t="shared" si="273"/>
        <v>45939</v>
      </c>
      <c r="E735" s="60">
        <f ca="1">IF(D735&lt;$B$1,VLOOKUP(D735,[1]DI!$A$4:$B$15000,2,FALSE),0)</f>
        <v>0</v>
      </c>
      <c r="F735" s="14">
        <f t="shared" ca="1" si="258"/>
        <v>1</v>
      </c>
      <c r="G735" s="91">
        <f t="shared" ca="1" si="259"/>
        <v>1.30934010340701</v>
      </c>
      <c r="H735" s="91">
        <f t="shared" ca="1" si="260"/>
        <v>1.30934010340701</v>
      </c>
      <c r="I735" s="14">
        <f t="shared" ca="1" si="261"/>
        <v>1</v>
      </c>
      <c r="J735" s="13">
        <f t="shared" si="274"/>
        <v>2.69E-2</v>
      </c>
      <c r="K735" s="29">
        <f t="shared" si="262"/>
        <v>45930</v>
      </c>
      <c r="L735" s="2">
        <f t="shared" si="263"/>
        <v>10</v>
      </c>
      <c r="M735" s="17">
        <f t="shared" si="264"/>
        <v>10</v>
      </c>
      <c r="N735" s="12">
        <f t="shared" si="265"/>
        <v>1.00105391</v>
      </c>
      <c r="O735" s="12">
        <f t="shared" ca="1" si="266"/>
        <v>1.00105391</v>
      </c>
      <c r="P735" s="17">
        <f t="shared" si="267"/>
        <v>0</v>
      </c>
      <c r="Q735" s="14">
        <f t="shared" ca="1" si="268"/>
        <v>0.64961848</v>
      </c>
      <c r="R735" s="20">
        <f t="shared" si="272"/>
        <v>0</v>
      </c>
      <c r="S735" s="14">
        <f t="shared" si="269"/>
        <v>0</v>
      </c>
      <c r="T735" s="4" t="str">
        <f t="shared" si="270"/>
        <v>A+J=</v>
      </c>
      <c r="U735" s="29">
        <f t="shared" si="271"/>
        <v>45960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</row>
    <row r="736" spans="1:154" x14ac:dyDescent="0.15">
      <c r="A736" s="88">
        <f t="shared" si="275"/>
        <v>45945</v>
      </c>
      <c r="B736" s="89" t="str">
        <f t="shared" ca="1" si="256"/>
        <v>n.d</v>
      </c>
      <c r="C736" s="14">
        <f t="shared" si="257"/>
        <v>616.38895307999996</v>
      </c>
      <c r="D736" s="62">
        <f t="shared" si="273"/>
        <v>45940</v>
      </c>
      <c r="E736" s="60">
        <f ca="1">IF(D736&lt;$B$1,VLOOKUP(D736,[1]DI!$A$4:$B$15000,2,FALSE),0)</f>
        <v>0</v>
      </c>
      <c r="F736" s="14">
        <f t="shared" ca="1" si="258"/>
        <v>1</v>
      </c>
      <c r="G736" s="91">
        <f t="shared" ca="1" si="259"/>
        <v>1.30934010340701</v>
      </c>
      <c r="H736" s="91">
        <f t="shared" ca="1" si="260"/>
        <v>1.30934010340701</v>
      </c>
      <c r="I736" s="14">
        <f t="shared" ca="1" si="261"/>
        <v>1</v>
      </c>
      <c r="J736" s="13">
        <f t="shared" si="274"/>
        <v>2.69E-2</v>
      </c>
      <c r="K736" s="29">
        <f t="shared" si="262"/>
        <v>45930</v>
      </c>
      <c r="L736" s="2">
        <f t="shared" si="263"/>
        <v>11</v>
      </c>
      <c r="M736" s="17">
        <f t="shared" si="264"/>
        <v>11</v>
      </c>
      <c r="N736" s="12">
        <f t="shared" si="265"/>
        <v>1.0011593620000001</v>
      </c>
      <c r="O736" s="12">
        <f t="shared" ca="1" si="266"/>
        <v>1.0011593620000001</v>
      </c>
      <c r="P736" s="17">
        <f t="shared" si="267"/>
        <v>0</v>
      </c>
      <c r="Q736" s="14">
        <f t="shared" ca="1" si="268"/>
        <v>0.71461792000000002</v>
      </c>
      <c r="R736" s="20">
        <f t="shared" si="272"/>
        <v>0</v>
      </c>
      <c r="S736" s="14">
        <f t="shared" si="269"/>
        <v>0</v>
      </c>
      <c r="T736" s="4" t="str">
        <f t="shared" si="270"/>
        <v>A+J=</v>
      </c>
      <c r="U736" s="29">
        <f t="shared" si="271"/>
        <v>45960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</row>
    <row r="737" spans="1:154" x14ac:dyDescent="0.15">
      <c r="A737" s="88">
        <f t="shared" si="275"/>
        <v>45946</v>
      </c>
      <c r="B737" s="89" t="str">
        <f t="shared" ca="1" si="256"/>
        <v>n.d</v>
      </c>
      <c r="C737" s="14">
        <f t="shared" si="257"/>
        <v>616.38895307999996</v>
      </c>
      <c r="D737" s="62">
        <f t="shared" si="273"/>
        <v>45943</v>
      </c>
      <c r="E737" s="60">
        <f ca="1">IF(D737&lt;$B$1,VLOOKUP(D737,[1]DI!$A$4:$B$15000,2,FALSE),0)</f>
        <v>0</v>
      </c>
      <c r="F737" s="14">
        <f t="shared" ca="1" si="258"/>
        <v>1</v>
      </c>
      <c r="G737" s="91">
        <f t="shared" ca="1" si="259"/>
        <v>1.30934010340701</v>
      </c>
      <c r="H737" s="91">
        <f t="shared" ca="1" si="260"/>
        <v>1.30934010340701</v>
      </c>
      <c r="I737" s="14">
        <f t="shared" ca="1" si="261"/>
        <v>1</v>
      </c>
      <c r="J737" s="13">
        <f t="shared" si="274"/>
        <v>2.69E-2</v>
      </c>
      <c r="K737" s="29">
        <f t="shared" si="262"/>
        <v>45930</v>
      </c>
      <c r="L737" s="2">
        <f t="shared" si="263"/>
        <v>12</v>
      </c>
      <c r="M737" s="17">
        <f t="shared" si="264"/>
        <v>12</v>
      </c>
      <c r="N737" s="12">
        <f t="shared" si="265"/>
        <v>1.0012648260000001</v>
      </c>
      <c r="O737" s="12">
        <f t="shared" ca="1" si="266"/>
        <v>1.0012648260000001</v>
      </c>
      <c r="P737" s="17">
        <f t="shared" si="267"/>
        <v>0</v>
      </c>
      <c r="Q737" s="14">
        <f t="shared" ca="1" si="268"/>
        <v>0.77962476999999997</v>
      </c>
      <c r="R737" s="20">
        <f t="shared" si="272"/>
        <v>0</v>
      </c>
      <c r="S737" s="14">
        <f t="shared" si="269"/>
        <v>0</v>
      </c>
      <c r="T737" s="4" t="str">
        <f t="shared" si="270"/>
        <v>A+J=</v>
      </c>
      <c r="U737" s="29">
        <f t="shared" si="271"/>
        <v>45960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</row>
    <row r="738" spans="1:154" x14ac:dyDescent="0.15">
      <c r="A738" s="88">
        <f t="shared" si="275"/>
        <v>45947</v>
      </c>
      <c r="B738" s="89" t="str">
        <f t="shared" ca="1" si="256"/>
        <v>n.d</v>
      </c>
      <c r="C738" s="14">
        <f t="shared" si="257"/>
        <v>616.38895307999996</v>
      </c>
      <c r="D738" s="62">
        <f t="shared" si="273"/>
        <v>45944</v>
      </c>
      <c r="E738" s="60">
        <f ca="1">IF(D738&lt;$B$1,VLOOKUP(D738,[1]DI!$A$4:$B$15000,2,FALSE),0)</f>
        <v>0</v>
      </c>
      <c r="F738" s="14">
        <f t="shared" ca="1" si="258"/>
        <v>1</v>
      </c>
      <c r="G738" s="91">
        <f t="shared" ca="1" si="259"/>
        <v>1.30934010340701</v>
      </c>
      <c r="H738" s="91">
        <f t="shared" ca="1" si="260"/>
        <v>1.30934010340701</v>
      </c>
      <c r="I738" s="14">
        <f t="shared" ca="1" si="261"/>
        <v>1</v>
      </c>
      <c r="J738" s="13">
        <f t="shared" si="274"/>
        <v>2.69E-2</v>
      </c>
      <c r="K738" s="29">
        <f t="shared" si="262"/>
        <v>45930</v>
      </c>
      <c r="L738" s="2">
        <f t="shared" si="263"/>
        <v>13</v>
      </c>
      <c r="M738" s="17">
        <f t="shared" si="264"/>
        <v>13</v>
      </c>
      <c r="N738" s="12">
        <f t="shared" si="265"/>
        <v>1.0013703</v>
      </c>
      <c r="O738" s="12">
        <f t="shared" ca="1" si="266"/>
        <v>1.0013703</v>
      </c>
      <c r="P738" s="17">
        <f t="shared" si="267"/>
        <v>0</v>
      </c>
      <c r="Q738" s="14">
        <f t="shared" ca="1" si="268"/>
        <v>0.84463778</v>
      </c>
      <c r="R738" s="20">
        <f t="shared" si="272"/>
        <v>0</v>
      </c>
      <c r="S738" s="14">
        <f t="shared" si="269"/>
        <v>0</v>
      </c>
      <c r="T738" s="4" t="str">
        <f t="shared" si="270"/>
        <v>A+J=</v>
      </c>
      <c r="U738" s="29">
        <f t="shared" si="271"/>
        <v>45960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</row>
    <row r="739" spans="1:154" x14ac:dyDescent="0.15">
      <c r="A739" s="88">
        <f t="shared" si="275"/>
        <v>45950</v>
      </c>
      <c r="B739" s="89" t="str">
        <f t="shared" ca="1" si="256"/>
        <v>n.d</v>
      </c>
      <c r="C739" s="14">
        <f t="shared" si="257"/>
        <v>616.38895307999996</v>
      </c>
      <c r="D739" s="62">
        <f t="shared" si="273"/>
        <v>45945</v>
      </c>
      <c r="E739" s="60">
        <f ca="1">IF(D739&lt;$B$1,VLOOKUP(D739,[1]DI!$A$4:$B$15000,2,FALSE),0)</f>
        <v>0</v>
      </c>
      <c r="F739" s="14">
        <f t="shared" ca="1" si="258"/>
        <v>1</v>
      </c>
      <c r="G739" s="91">
        <f t="shared" ca="1" si="259"/>
        <v>1.30934010340701</v>
      </c>
      <c r="H739" s="91">
        <f t="shared" ca="1" si="260"/>
        <v>1.30934010340701</v>
      </c>
      <c r="I739" s="14">
        <f t="shared" ca="1" si="261"/>
        <v>1</v>
      </c>
      <c r="J739" s="13">
        <f t="shared" si="274"/>
        <v>2.69E-2</v>
      </c>
      <c r="K739" s="29">
        <f t="shared" si="262"/>
        <v>45930</v>
      </c>
      <c r="L739" s="2">
        <f t="shared" si="263"/>
        <v>14</v>
      </c>
      <c r="M739" s="17">
        <f t="shared" si="264"/>
        <v>14</v>
      </c>
      <c r="N739" s="12">
        <f t="shared" si="265"/>
        <v>1.001475785</v>
      </c>
      <c r="O739" s="12">
        <f t="shared" ca="1" si="266"/>
        <v>1.001475785</v>
      </c>
      <c r="P739" s="17">
        <f t="shared" si="267"/>
        <v>0</v>
      </c>
      <c r="Q739" s="14">
        <f t="shared" ca="1" si="268"/>
        <v>0.90965757000000003</v>
      </c>
      <c r="R739" s="20">
        <f t="shared" si="272"/>
        <v>0</v>
      </c>
      <c r="S739" s="14">
        <f t="shared" si="269"/>
        <v>0</v>
      </c>
      <c r="T739" s="4" t="str">
        <f t="shared" si="270"/>
        <v>A+J=</v>
      </c>
      <c r="U739" s="29">
        <f t="shared" si="271"/>
        <v>45960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</row>
    <row r="740" spans="1:154" x14ac:dyDescent="0.15">
      <c r="A740" s="88">
        <f t="shared" si="275"/>
        <v>45951</v>
      </c>
      <c r="B740" s="89" t="str">
        <f t="shared" ca="1" si="256"/>
        <v>n.d</v>
      </c>
      <c r="C740" s="14">
        <f t="shared" si="257"/>
        <v>616.38895307999996</v>
      </c>
      <c r="D740" s="62">
        <f t="shared" si="273"/>
        <v>45946</v>
      </c>
      <c r="E740" s="60">
        <f ca="1">IF(D740&lt;$B$1,VLOOKUP(D740,[1]DI!$A$4:$B$15000,2,FALSE),0)</f>
        <v>0</v>
      </c>
      <c r="F740" s="14">
        <f t="shared" ca="1" si="258"/>
        <v>1</v>
      </c>
      <c r="G740" s="91">
        <f t="shared" ca="1" si="259"/>
        <v>1.30934010340701</v>
      </c>
      <c r="H740" s="91">
        <f t="shared" ca="1" si="260"/>
        <v>1.30934010340701</v>
      </c>
      <c r="I740" s="14">
        <f t="shared" ca="1" si="261"/>
        <v>1</v>
      </c>
      <c r="J740" s="13">
        <f t="shared" si="274"/>
        <v>2.69E-2</v>
      </c>
      <c r="K740" s="29">
        <f t="shared" si="262"/>
        <v>45930</v>
      </c>
      <c r="L740" s="2">
        <f t="shared" si="263"/>
        <v>15</v>
      </c>
      <c r="M740" s="17">
        <f t="shared" si="264"/>
        <v>15</v>
      </c>
      <c r="N740" s="12">
        <f t="shared" si="265"/>
        <v>1.0015812820000001</v>
      </c>
      <c r="O740" s="12">
        <f t="shared" ca="1" si="266"/>
        <v>1.0015812820000001</v>
      </c>
      <c r="P740" s="17">
        <f t="shared" si="267"/>
        <v>0</v>
      </c>
      <c r="Q740" s="14">
        <f t="shared" ca="1" si="268"/>
        <v>0.97468474999999999</v>
      </c>
      <c r="R740" s="20">
        <f t="shared" si="272"/>
        <v>0</v>
      </c>
      <c r="S740" s="14">
        <f t="shared" si="269"/>
        <v>0</v>
      </c>
      <c r="T740" s="4" t="str">
        <f t="shared" si="270"/>
        <v>A+J=</v>
      </c>
      <c r="U740" s="29">
        <f t="shared" si="271"/>
        <v>45960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</row>
    <row r="741" spans="1:154" x14ac:dyDescent="0.15">
      <c r="A741" s="88">
        <f t="shared" si="275"/>
        <v>45952</v>
      </c>
      <c r="B741" s="89" t="str">
        <f t="shared" ca="1" si="256"/>
        <v>n.d</v>
      </c>
      <c r="C741" s="14">
        <f t="shared" si="257"/>
        <v>616.38895307999996</v>
      </c>
      <c r="D741" s="62">
        <f t="shared" si="273"/>
        <v>45947</v>
      </c>
      <c r="E741" s="60">
        <f ca="1">IF(D741&lt;$B$1,VLOOKUP(D741,[1]DI!$A$4:$B$15000,2,FALSE),0)</f>
        <v>0</v>
      </c>
      <c r="F741" s="14">
        <f t="shared" ca="1" si="258"/>
        <v>1</v>
      </c>
      <c r="G741" s="91">
        <f t="shared" ca="1" si="259"/>
        <v>1.30934010340701</v>
      </c>
      <c r="H741" s="91">
        <f t="shared" ca="1" si="260"/>
        <v>1.30934010340701</v>
      </c>
      <c r="I741" s="14">
        <f t="shared" ca="1" si="261"/>
        <v>1</v>
      </c>
      <c r="J741" s="13">
        <f t="shared" si="274"/>
        <v>2.69E-2</v>
      </c>
      <c r="K741" s="29">
        <f t="shared" si="262"/>
        <v>45930</v>
      </c>
      <c r="L741" s="2">
        <f t="shared" si="263"/>
        <v>16</v>
      </c>
      <c r="M741" s="17">
        <f t="shared" si="264"/>
        <v>16</v>
      </c>
      <c r="N741" s="12">
        <f t="shared" si="265"/>
        <v>1.0016867899999999</v>
      </c>
      <c r="O741" s="12">
        <f t="shared" ca="1" si="266"/>
        <v>1.0016867899999999</v>
      </c>
      <c r="P741" s="17">
        <f t="shared" si="267"/>
        <v>0</v>
      </c>
      <c r="Q741" s="14">
        <f t="shared" ca="1" si="268"/>
        <v>1.03971872</v>
      </c>
      <c r="R741" s="20">
        <f t="shared" si="272"/>
        <v>0</v>
      </c>
      <c r="S741" s="14">
        <f t="shared" si="269"/>
        <v>0</v>
      </c>
      <c r="T741" s="4" t="str">
        <f t="shared" si="270"/>
        <v>A+J=</v>
      </c>
      <c r="U741" s="29">
        <f t="shared" si="271"/>
        <v>45960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</row>
    <row r="742" spans="1:154" x14ac:dyDescent="0.15">
      <c r="A742" s="88">
        <f t="shared" si="275"/>
        <v>45953</v>
      </c>
      <c r="B742" s="89" t="str">
        <f t="shared" ca="1" si="256"/>
        <v>n.d</v>
      </c>
      <c r="C742" s="14">
        <f t="shared" si="257"/>
        <v>616.38895307999996</v>
      </c>
      <c r="D742" s="62">
        <f t="shared" si="273"/>
        <v>45950</v>
      </c>
      <c r="E742" s="60">
        <f ca="1">IF(D742&lt;$B$1,VLOOKUP(D742,[1]DI!$A$4:$B$15000,2,FALSE),0)</f>
        <v>0</v>
      </c>
      <c r="F742" s="14">
        <f t="shared" ca="1" si="258"/>
        <v>1</v>
      </c>
      <c r="G742" s="91">
        <f t="shared" ca="1" si="259"/>
        <v>1.30934010340701</v>
      </c>
      <c r="H742" s="91">
        <f t="shared" ca="1" si="260"/>
        <v>1.30934010340701</v>
      </c>
      <c r="I742" s="14">
        <f t="shared" ca="1" si="261"/>
        <v>1</v>
      </c>
      <c r="J742" s="13">
        <f t="shared" si="274"/>
        <v>2.69E-2</v>
      </c>
      <c r="K742" s="29">
        <f t="shared" si="262"/>
        <v>45930</v>
      </c>
      <c r="L742" s="2">
        <f t="shared" si="263"/>
        <v>17</v>
      </c>
      <c r="M742" s="17">
        <f t="shared" si="264"/>
        <v>17</v>
      </c>
      <c r="N742" s="12">
        <f t="shared" si="265"/>
        <v>1.001792308</v>
      </c>
      <c r="O742" s="12">
        <f t="shared" ca="1" si="266"/>
        <v>1.001792308</v>
      </c>
      <c r="P742" s="17">
        <f t="shared" si="267"/>
        <v>0</v>
      </c>
      <c r="Q742" s="14">
        <f t="shared" ca="1" si="268"/>
        <v>1.1047588500000001</v>
      </c>
      <c r="R742" s="20">
        <f t="shared" si="272"/>
        <v>0</v>
      </c>
      <c r="S742" s="14">
        <f t="shared" si="269"/>
        <v>0</v>
      </c>
      <c r="T742" s="4" t="str">
        <f t="shared" si="270"/>
        <v>A+J=</v>
      </c>
      <c r="U742" s="29">
        <f t="shared" si="271"/>
        <v>45960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</row>
    <row r="743" spans="1:154" x14ac:dyDescent="0.15">
      <c r="A743" s="88">
        <f t="shared" si="275"/>
        <v>45954</v>
      </c>
      <c r="B743" s="89" t="str">
        <f t="shared" ca="1" si="256"/>
        <v>n.d</v>
      </c>
      <c r="C743" s="14">
        <f t="shared" si="257"/>
        <v>616.38895307999996</v>
      </c>
      <c r="D743" s="62">
        <f t="shared" si="273"/>
        <v>45951</v>
      </c>
      <c r="E743" s="60">
        <f ca="1">IF(D743&lt;$B$1,VLOOKUP(D743,[1]DI!$A$4:$B$15000,2,FALSE),0)</f>
        <v>0</v>
      </c>
      <c r="F743" s="14">
        <f t="shared" ca="1" si="258"/>
        <v>1</v>
      </c>
      <c r="G743" s="91">
        <f t="shared" ca="1" si="259"/>
        <v>1.30934010340701</v>
      </c>
      <c r="H743" s="91">
        <f t="shared" ca="1" si="260"/>
        <v>1.30934010340701</v>
      </c>
      <c r="I743" s="14">
        <f t="shared" ca="1" si="261"/>
        <v>1</v>
      </c>
      <c r="J743" s="13">
        <f t="shared" si="274"/>
        <v>2.69E-2</v>
      </c>
      <c r="K743" s="29">
        <f t="shared" si="262"/>
        <v>45930</v>
      </c>
      <c r="L743" s="2">
        <f t="shared" si="263"/>
        <v>18</v>
      </c>
      <c r="M743" s="17">
        <f t="shared" si="264"/>
        <v>18</v>
      </c>
      <c r="N743" s="12">
        <f t="shared" si="265"/>
        <v>1.0018978380000001</v>
      </c>
      <c r="O743" s="12">
        <f t="shared" ca="1" si="266"/>
        <v>1.0018978380000001</v>
      </c>
      <c r="P743" s="17">
        <f t="shared" si="267"/>
        <v>0</v>
      </c>
      <c r="Q743" s="14">
        <f t="shared" ca="1" si="268"/>
        <v>1.1698063700000001</v>
      </c>
      <c r="R743" s="20">
        <f t="shared" si="272"/>
        <v>0</v>
      </c>
      <c r="S743" s="14">
        <f t="shared" si="269"/>
        <v>0</v>
      </c>
      <c r="T743" s="4" t="str">
        <f t="shared" si="270"/>
        <v>A+J=</v>
      </c>
      <c r="U743" s="29">
        <f t="shared" si="271"/>
        <v>45960</v>
      </c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</row>
    <row r="744" spans="1:154" x14ac:dyDescent="0.15">
      <c r="A744" s="88">
        <f t="shared" si="275"/>
        <v>45957</v>
      </c>
      <c r="B744" s="89" t="str">
        <f t="shared" ca="1" si="256"/>
        <v>n.d</v>
      </c>
      <c r="C744" s="14">
        <f t="shared" si="257"/>
        <v>616.38895307999996</v>
      </c>
      <c r="D744" s="62">
        <f t="shared" si="273"/>
        <v>45952</v>
      </c>
      <c r="E744" s="60">
        <f ca="1">IF(D744&lt;$B$1,VLOOKUP(D744,[1]DI!$A$4:$B$15000,2,FALSE),0)</f>
        <v>0</v>
      </c>
      <c r="F744" s="14">
        <f t="shared" ca="1" si="258"/>
        <v>1</v>
      </c>
      <c r="G744" s="91">
        <f t="shared" ca="1" si="259"/>
        <v>1.30934010340701</v>
      </c>
      <c r="H744" s="91">
        <f t="shared" ca="1" si="260"/>
        <v>1.30934010340701</v>
      </c>
      <c r="I744" s="14">
        <f t="shared" ca="1" si="261"/>
        <v>1</v>
      </c>
      <c r="J744" s="13">
        <f t="shared" si="274"/>
        <v>2.69E-2</v>
      </c>
      <c r="K744" s="29">
        <f t="shared" si="262"/>
        <v>45930</v>
      </c>
      <c r="L744" s="2">
        <f t="shared" si="263"/>
        <v>19</v>
      </c>
      <c r="M744" s="17">
        <f t="shared" si="264"/>
        <v>19</v>
      </c>
      <c r="N744" s="12">
        <f t="shared" si="265"/>
        <v>1.002003379</v>
      </c>
      <c r="O744" s="12">
        <f t="shared" ca="1" si="266"/>
        <v>1.002003379</v>
      </c>
      <c r="P744" s="17">
        <f t="shared" si="267"/>
        <v>0</v>
      </c>
      <c r="Q744" s="14">
        <f t="shared" ca="1" si="268"/>
        <v>1.2348606799999999</v>
      </c>
      <c r="R744" s="20">
        <f t="shared" si="272"/>
        <v>0</v>
      </c>
      <c r="S744" s="14">
        <f t="shared" si="269"/>
        <v>0</v>
      </c>
      <c r="T744" s="4" t="str">
        <f t="shared" si="270"/>
        <v>A+J=</v>
      </c>
      <c r="U744" s="29">
        <f t="shared" si="271"/>
        <v>45960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</row>
    <row r="745" spans="1:154" x14ac:dyDescent="0.15">
      <c r="A745" s="88">
        <f t="shared" si="275"/>
        <v>45958</v>
      </c>
      <c r="B745" s="89" t="str">
        <f t="shared" ca="1" si="256"/>
        <v>n.d</v>
      </c>
      <c r="C745" s="14">
        <f t="shared" si="257"/>
        <v>616.38895307999996</v>
      </c>
      <c r="D745" s="62">
        <f t="shared" si="273"/>
        <v>45953</v>
      </c>
      <c r="E745" s="60">
        <f ca="1">IF(D745&lt;$B$1,VLOOKUP(D745,[1]DI!$A$4:$B$15000,2,FALSE),0)</f>
        <v>0</v>
      </c>
      <c r="F745" s="14">
        <f t="shared" ca="1" si="258"/>
        <v>1</v>
      </c>
      <c r="G745" s="91">
        <f t="shared" ca="1" si="259"/>
        <v>1.30934010340701</v>
      </c>
      <c r="H745" s="91">
        <f t="shared" ca="1" si="260"/>
        <v>1.30934010340701</v>
      </c>
      <c r="I745" s="14">
        <f t="shared" ca="1" si="261"/>
        <v>1</v>
      </c>
      <c r="J745" s="13">
        <f t="shared" si="274"/>
        <v>2.69E-2</v>
      </c>
      <c r="K745" s="29">
        <f t="shared" si="262"/>
        <v>45930</v>
      </c>
      <c r="L745" s="2">
        <f t="shared" si="263"/>
        <v>20</v>
      </c>
      <c r="M745" s="17">
        <f t="shared" si="264"/>
        <v>20</v>
      </c>
      <c r="N745" s="12">
        <f t="shared" si="265"/>
        <v>1.002108931</v>
      </c>
      <c r="O745" s="12">
        <f t="shared" ca="1" si="266"/>
        <v>1.002108931</v>
      </c>
      <c r="P745" s="17">
        <f t="shared" si="267"/>
        <v>0</v>
      </c>
      <c r="Q745" s="14">
        <f t="shared" ca="1" si="268"/>
        <v>1.2999217700000001</v>
      </c>
      <c r="R745" s="20">
        <f t="shared" si="272"/>
        <v>0</v>
      </c>
      <c r="S745" s="14">
        <f t="shared" si="269"/>
        <v>0</v>
      </c>
      <c r="T745" s="4" t="str">
        <f t="shared" si="270"/>
        <v>A+J=</v>
      </c>
      <c r="U745" s="29">
        <f t="shared" si="271"/>
        <v>45960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</row>
    <row r="746" spans="1:154" x14ac:dyDescent="0.15">
      <c r="A746" s="88">
        <f t="shared" si="275"/>
        <v>45959</v>
      </c>
      <c r="B746" s="89" t="str">
        <f t="shared" ca="1" si="256"/>
        <v>n.d</v>
      </c>
      <c r="C746" s="14">
        <f t="shared" si="257"/>
        <v>616.38895307999996</v>
      </c>
      <c r="D746" s="62">
        <f t="shared" si="273"/>
        <v>45954</v>
      </c>
      <c r="E746" s="60">
        <f ca="1">IF(D746&lt;$B$1,VLOOKUP(D746,[1]DI!$A$4:$B$15000,2,FALSE),0)</f>
        <v>0</v>
      </c>
      <c r="F746" s="14">
        <f t="shared" ca="1" si="258"/>
        <v>1</v>
      </c>
      <c r="G746" s="91">
        <f t="shared" ca="1" si="259"/>
        <v>1.30934010340701</v>
      </c>
      <c r="H746" s="91">
        <f t="shared" ca="1" si="260"/>
        <v>1.30934010340701</v>
      </c>
      <c r="I746" s="14">
        <f t="shared" ca="1" si="261"/>
        <v>1</v>
      </c>
      <c r="J746" s="13">
        <f t="shared" si="274"/>
        <v>2.69E-2</v>
      </c>
      <c r="K746" s="29">
        <f t="shared" si="262"/>
        <v>45930</v>
      </c>
      <c r="L746" s="2">
        <f t="shared" si="263"/>
        <v>21</v>
      </c>
      <c r="M746" s="17">
        <f t="shared" si="264"/>
        <v>21</v>
      </c>
      <c r="N746" s="12">
        <f t="shared" si="265"/>
        <v>1.002214495</v>
      </c>
      <c r="O746" s="12">
        <f t="shared" ca="1" si="266"/>
        <v>1.002214495</v>
      </c>
      <c r="P746" s="17">
        <f t="shared" si="267"/>
        <v>0</v>
      </c>
      <c r="Q746" s="14">
        <f t="shared" ca="1" si="268"/>
        <v>1.36499025</v>
      </c>
      <c r="R746" s="20">
        <f t="shared" si="272"/>
        <v>0</v>
      </c>
      <c r="S746" s="14">
        <f t="shared" si="269"/>
        <v>0</v>
      </c>
      <c r="T746" s="4" t="str">
        <f t="shared" si="270"/>
        <v>A+J=</v>
      </c>
      <c r="U746" s="29">
        <f t="shared" si="271"/>
        <v>45960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</row>
    <row r="747" spans="1:154" x14ac:dyDescent="0.15">
      <c r="A747" s="88">
        <f t="shared" si="275"/>
        <v>45960</v>
      </c>
      <c r="B747" s="89" t="str">
        <f t="shared" ca="1" si="256"/>
        <v>n.d</v>
      </c>
      <c r="C747" s="14">
        <f t="shared" si="257"/>
        <v>616.38895307999996</v>
      </c>
      <c r="D747" s="62">
        <f t="shared" si="273"/>
        <v>45957</v>
      </c>
      <c r="E747" s="60">
        <f ca="1">IF(D747&lt;$B$1,VLOOKUP(D747,[1]DI!$A$4:$B$15000,2,FALSE),0)</f>
        <v>0</v>
      </c>
      <c r="F747" s="14">
        <f t="shared" ca="1" si="258"/>
        <v>1</v>
      </c>
      <c r="G747" s="91">
        <f t="shared" ca="1" si="259"/>
        <v>1.30934010340701</v>
      </c>
      <c r="H747" s="91">
        <f t="shared" ca="1" si="260"/>
        <v>1.30934010340701</v>
      </c>
      <c r="I747" s="14">
        <f t="shared" ca="1" si="261"/>
        <v>1</v>
      </c>
      <c r="J747" s="13">
        <f t="shared" si="274"/>
        <v>2.69E-2</v>
      </c>
      <c r="K747" s="29">
        <f t="shared" si="262"/>
        <v>45930</v>
      </c>
      <c r="L747" s="2">
        <f t="shared" si="263"/>
        <v>22</v>
      </c>
      <c r="M747" s="17">
        <f t="shared" si="264"/>
        <v>22</v>
      </c>
      <c r="N747" s="12">
        <f t="shared" si="265"/>
        <v>1.002320069</v>
      </c>
      <c r="O747" s="12">
        <f t="shared" ca="1" si="266"/>
        <v>1.002320069</v>
      </c>
      <c r="P747" s="17">
        <f t="shared" si="267"/>
        <v>35</v>
      </c>
      <c r="Q747" s="14">
        <f t="shared" ca="1" si="268"/>
        <v>1.4300649000000001</v>
      </c>
      <c r="R747" s="20">
        <f t="shared" si="272"/>
        <v>3.1965E-2</v>
      </c>
      <c r="S747" s="14">
        <f t="shared" si="269"/>
        <v>19.702872880000001</v>
      </c>
      <c r="T747" s="4" t="str">
        <f t="shared" si="270"/>
        <v>A+J=</v>
      </c>
      <c r="U747" s="29">
        <f t="shared" si="271"/>
        <v>45960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</row>
    <row r="748" spans="1:154" x14ac:dyDescent="0.15">
      <c r="A748" s="88">
        <f t="shared" si="275"/>
        <v>45961</v>
      </c>
      <c r="B748" s="89" t="str">
        <f t="shared" ca="1" si="256"/>
        <v>n.d</v>
      </c>
      <c r="C748" s="14">
        <f t="shared" si="257"/>
        <v>596.68608019999999</v>
      </c>
      <c r="D748" s="62">
        <f t="shared" si="273"/>
        <v>45958</v>
      </c>
      <c r="E748" s="60">
        <f ca="1">IF(D748&lt;$B$1,VLOOKUP(D748,[1]DI!$A$4:$B$15000,2,FALSE),0)</f>
        <v>0</v>
      </c>
      <c r="F748" s="14">
        <f t="shared" ca="1" si="258"/>
        <v>1</v>
      </c>
      <c r="G748" s="91">
        <f t="shared" ca="1" si="259"/>
        <v>1.30934010340701</v>
      </c>
      <c r="H748" s="91">
        <f t="shared" ca="1" si="260"/>
        <v>1.30934010340701</v>
      </c>
      <c r="I748" s="14">
        <f t="shared" ca="1" si="261"/>
        <v>1</v>
      </c>
      <c r="J748" s="13">
        <f t="shared" si="274"/>
        <v>2.69E-2</v>
      </c>
      <c r="K748" s="29">
        <f t="shared" si="262"/>
        <v>45960</v>
      </c>
      <c r="L748" s="2">
        <f t="shared" si="263"/>
        <v>1</v>
      </c>
      <c r="M748" s="17">
        <f t="shared" si="264"/>
        <v>1</v>
      </c>
      <c r="N748" s="12">
        <f t="shared" si="265"/>
        <v>1.000105341</v>
      </c>
      <c r="O748" s="12">
        <f t="shared" ca="1" si="266"/>
        <v>1.000105341</v>
      </c>
      <c r="P748" s="17">
        <f t="shared" si="267"/>
        <v>0</v>
      </c>
      <c r="Q748" s="14">
        <f t="shared" ca="1" si="268"/>
        <v>6.2855499999999995E-2</v>
      </c>
      <c r="R748" s="20">
        <f t="shared" si="272"/>
        <v>0</v>
      </c>
      <c r="S748" s="14">
        <f t="shared" si="269"/>
        <v>0</v>
      </c>
      <c r="T748" s="4" t="str">
        <f t="shared" si="270"/>
        <v>A+J=</v>
      </c>
      <c r="U748" s="29">
        <f t="shared" si="271"/>
        <v>45992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</row>
    <row r="749" spans="1:154" x14ac:dyDescent="0.15">
      <c r="A749" s="88">
        <f t="shared" si="275"/>
        <v>45964</v>
      </c>
      <c r="B749" s="89" t="str">
        <f t="shared" ca="1" si="256"/>
        <v>n.d</v>
      </c>
      <c r="C749" s="14">
        <f t="shared" si="257"/>
        <v>596.68608019999999</v>
      </c>
      <c r="D749" s="62">
        <f t="shared" si="273"/>
        <v>45959</v>
      </c>
      <c r="E749" s="60">
        <f ca="1">IF(D749&lt;$B$1,VLOOKUP(D749,[1]DI!$A$4:$B$15000,2,FALSE),0)</f>
        <v>0</v>
      </c>
      <c r="F749" s="14">
        <f t="shared" ca="1" si="258"/>
        <v>1</v>
      </c>
      <c r="G749" s="91">
        <f t="shared" ca="1" si="259"/>
        <v>1.30934010340701</v>
      </c>
      <c r="H749" s="91">
        <f t="shared" ca="1" si="260"/>
        <v>1.30934010340701</v>
      </c>
      <c r="I749" s="14">
        <f t="shared" ca="1" si="261"/>
        <v>1</v>
      </c>
      <c r="J749" s="13">
        <f t="shared" si="274"/>
        <v>2.69E-2</v>
      </c>
      <c r="K749" s="29">
        <f t="shared" si="262"/>
        <v>45960</v>
      </c>
      <c r="L749" s="2">
        <f t="shared" si="263"/>
        <v>2</v>
      </c>
      <c r="M749" s="17">
        <f t="shared" si="264"/>
        <v>2</v>
      </c>
      <c r="N749" s="12">
        <f t="shared" si="265"/>
        <v>1.0002106930000001</v>
      </c>
      <c r="O749" s="12">
        <f t="shared" ca="1" si="266"/>
        <v>1.0002106930000001</v>
      </c>
      <c r="P749" s="17">
        <f t="shared" si="267"/>
        <v>0</v>
      </c>
      <c r="Q749" s="14">
        <f t="shared" ca="1" si="268"/>
        <v>0.12571758</v>
      </c>
      <c r="R749" s="20">
        <f t="shared" si="272"/>
        <v>0</v>
      </c>
      <c r="S749" s="14">
        <f t="shared" si="269"/>
        <v>0</v>
      </c>
      <c r="T749" s="4" t="str">
        <f t="shared" si="270"/>
        <v>A+J=</v>
      </c>
      <c r="U749" s="29">
        <f t="shared" si="271"/>
        <v>45992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</row>
    <row r="750" spans="1:154" x14ac:dyDescent="0.15">
      <c r="A750" s="88">
        <f t="shared" si="275"/>
        <v>45965</v>
      </c>
      <c r="B750" s="89" t="str">
        <f t="shared" ca="1" si="256"/>
        <v>n.d</v>
      </c>
      <c r="C750" s="14">
        <f t="shared" si="257"/>
        <v>596.68608019999999</v>
      </c>
      <c r="D750" s="62">
        <f t="shared" si="273"/>
        <v>45960</v>
      </c>
      <c r="E750" s="60">
        <f ca="1">IF(D750&lt;$B$1,VLOOKUP(D750,[1]DI!$A$4:$B$15000,2,FALSE),0)</f>
        <v>0</v>
      </c>
      <c r="F750" s="14">
        <f t="shared" ca="1" si="258"/>
        <v>1</v>
      </c>
      <c r="G750" s="91">
        <f t="shared" ca="1" si="259"/>
        <v>1.30934010340701</v>
      </c>
      <c r="H750" s="91">
        <f t="shared" ca="1" si="260"/>
        <v>1.30934010340701</v>
      </c>
      <c r="I750" s="14">
        <f t="shared" ca="1" si="261"/>
        <v>1</v>
      </c>
      <c r="J750" s="13">
        <f t="shared" si="274"/>
        <v>2.69E-2</v>
      </c>
      <c r="K750" s="29">
        <f t="shared" si="262"/>
        <v>45960</v>
      </c>
      <c r="L750" s="2">
        <f t="shared" si="263"/>
        <v>3</v>
      </c>
      <c r="M750" s="17">
        <f t="shared" si="264"/>
        <v>3</v>
      </c>
      <c r="N750" s="12">
        <f t="shared" si="265"/>
        <v>1.000316057</v>
      </c>
      <c r="O750" s="12">
        <f t="shared" ca="1" si="266"/>
        <v>1.000316057</v>
      </c>
      <c r="P750" s="17">
        <f t="shared" si="267"/>
        <v>0</v>
      </c>
      <c r="Q750" s="14">
        <f t="shared" ca="1" si="268"/>
        <v>0.18858680999999999</v>
      </c>
      <c r="R750" s="20">
        <f t="shared" si="272"/>
        <v>0</v>
      </c>
      <c r="S750" s="14">
        <f t="shared" si="269"/>
        <v>0</v>
      </c>
      <c r="T750" s="4" t="str">
        <f t="shared" si="270"/>
        <v>A+J=</v>
      </c>
      <c r="U750" s="29">
        <f t="shared" si="271"/>
        <v>45992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</row>
    <row r="751" spans="1:154" x14ac:dyDescent="0.15">
      <c r="A751" s="88">
        <f t="shared" si="275"/>
        <v>45966</v>
      </c>
      <c r="B751" s="89" t="str">
        <f t="shared" ca="1" si="256"/>
        <v>n.d</v>
      </c>
      <c r="C751" s="14">
        <f t="shared" si="257"/>
        <v>596.68608019999999</v>
      </c>
      <c r="D751" s="62">
        <f t="shared" si="273"/>
        <v>45961</v>
      </c>
      <c r="E751" s="60">
        <f ca="1">IF(D751&lt;$B$1,VLOOKUP(D751,[1]DI!$A$4:$B$15000,2,FALSE),0)</f>
        <v>0</v>
      </c>
      <c r="F751" s="14">
        <f t="shared" ca="1" si="258"/>
        <v>1</v>
      </c>
      <c r="G751" s="91">
        <f t="shared" ca="1" si="259"/>
        <v>1.30934010340701</v>
      </c>
      <c r="H751" s="91">
        <f t="shared" ca="1" si="260"/>
        <v>1.30934010340701</v>
      </c>
      <c r="I751" s="14">
        <f t="shared" ca="1" si="261"/>
        <v>1</v>
      </c>
      <c r="J751" s="13">
        <f t="shared" si="274"/>
        <v>2.69E-2</v>
      </c>
      <c r="K751" s="29">
        <f t="shared" si="262"/>
        <v>45960</v>
      </c>
      <c r="L751" s="2">
        <f t="shared" si="263"/>
        <v>4</v>
      </c>
      <c r="M751" s="17">
        <f t="shared" si="264"/>
        <v>4</v>
      </c>
      <c r="N751" s="12">
        <f t="shared" si="265"/>
        <v>1.0004214309999999</v>
      </c>
      <c r="O751" s="12">
        <f t="shared" ca="1" si="266"/>
        <v>1.0004214309999999</v>
      </c>
      <c r="P751" s="17">
        <f t="shared" si="267"/>
        <v>0</v>
      </c>
      <c r="Q751" s="14">
        <f t="shared" ca="1" si="268"/>
        <v>0.25146201000000001</v>
      </c>
      <c r="R751" s="20">
        <f t="shared" si="272"/>
        <v>0</v>
      </c>
      <c r="S751" s="14">
        <f t="shared" si="269"/>
        <v>0</v>
      </c>
      <c r="T751" s="4" t="str">
        <f t="shared" si="270"/>
        <v>A+J=</v>
      </c>
      <c r="U751" s="29">
        <f t="shared" si="271"/>
        <v>45992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</row>
    <row r="752" spans="1:154" x14ac:dyDescent="0.15">
      <c r="A752" s="88">
        <f t="shared" si="275"/>
        <v>45967</v>
      </c>
      <c r="B752" s="89" t="str">
        <f t="shared" ca="1" si="256"/>
        <v>n.d</v>
      </c>
      <c r="C752" s="14">
        <f t="shared" si="257"/>
        <v>596.68608019999999</v>
      </c>
      <c r="D752" s="62">
        <f t="shared" si="273"/>
        <v>45964</v>
      </c>
      <c r="E752" s="60">
        <f ca="1">IF(D752&lt;$B$1,VLOOKUP(D752,[1]DI!$A$4:$B$15000,2,FALSE),0)</f>
        <v>0</v>
      </c>
      <c r="F752" s="14">
        <f t="shared" ca="1" si="258"/>
        <v>1</v>
      </c>
      <c r="G752" s="91">
        <f t="shared" ca="1" si="259"/>
        <v>1.30934010340701</v>
      </c>
      <c r="H752" s="91">
        <f t="shared" ca="1" si="260"/>
        <v>1.30934010340701</v>
      </c>
      <c r="I752" s="14">
        <f t="shared" ca="1" si="261"/>
        <v>1</v>
      </c>
      <c r="J752" s="13">
        <f t="shared" si="274"/>
        <v>2.69E-2</v>
      </c>
      <c r="K752" s="29">
        <f t="shared" si="262"/>
        <v>45960</v>
      </c>
      <c r="L752" s="2">
        <f t="shared" si="263"/>
        <v>5</v>
      </c>
      <c r="M752" s="17">
        <f t="shared" si="264"/>
        <v>5</v>
      </c>
      <c r="N752" s="12">
        <f t="shared" si="265"/>
        <v>1.000526816</v>
      </c>
      <c r="O752" s="12">
        <f t="shared" ca="1" si="266"/>
        <v>1.000526816</v>
      </c>
      <c r="P752" s="17">
        <f t="shared" si="267"/>
        <v>0</v>
      </c>
      <c r="Q752" s="14">
        <f t="shared" ca="1" si="268"/>
        <v>0.31434377000000002</v>
      </c>
      <c r="R752" s="20">
        <f t="shared" si="272"/>
        <v>0</v>
      </c>
      <c r="S752" s="14">
        <f t="shared" si="269"/>
        <v>0</v>
      </c>
      <c r="T752" s="4" t="str">
        <f t="shared" si="270"/>
        <v>A+J=</v>
      </c>
      <c r="U752" s="29">
        <f t="shared" si="271"/>
        <v>45992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</row>
    <row r="753" spans="1:154" x14ac:dyDescent="0.15">
      <c r="A753" s="88">
        <f t="shared" si="275"/>
        <v>45968</v>
      </c>
      <c r="B753" s="89" t="str">
        <f t="shared" ca="1" si="256"/>
        <v>n.d</v>
      </c>
      <c r="C753" s="14">
        <f t="shared" si="257"/>
        <v>596.68608019999999</v>
      </c>
      <c r="D753" s="62">
        <f t="shared" si="273"/>
        <v>45965</v>
      </c>
      <c r="E753" s="60">
        <f ca="1">IF(D753&lt;$B$1,VLOOKUP(D753,[1]DI!$A$4:$B$15000,2,FALSE),0)</f>
        <v>0</v>
      </c>
      <c r="F753" s="14">
        <f t="shared" ca="1" si="258"/>
        <v>1</v>
      </c>
      <c r="G753" s="91">
        <f t="shared" ca="1" si="259"/>
        <v>1.30934010340701</v>
      </c>
      <c r="H753" s="91">
        <f t="shared" ca="1" si="260"/>
        <v>1.30934010340701</v>
      </c>
      <c r="I753" s="14">
        <f t="shared" ca="1" si="261"/>
        <v>1</v>
      </c>
      <c r="J753" s="13">
        <f t="shared" si="274"/>
        <v>2.69E-2</v>
      </c>
      <c r="K753" s="29">
        <f t="shared" si="262"/>
        <v>45960</v>
      </c>
      <c r="L753" s="2">
        <f t="shared" si="263"/>
        <v>6</v>
      </c>
      <c r="M753" s="17">
        <f t="shared" si="264"/>
        <v>6</v>
      </c>
      <c r="N753" s="12">
        <f t="shared" si="265"/>
        <v>1.000632213</v>
      </c>
      <c r="O753" s="12">
        <f t="shared" ca="1" si="266"/>
        <v>1.000632213</v>
      </c>
      <c r="P753" s="17">
        <f t="shared" si="267"/>
        <v>0</v>
      </c>
      <c r="Q753" s="14">
        <f t="shared" ca="1" si="268"/>
        <v>0.37723268999999998</v>
      </c>
      <c r="R753" s="20">
        <f t="shared" si="272"/>
        <v>0</v>
      </c>
      <c r="S753" s="14">
        <f t="shared" si="269"/>
        <v>0</v>
      </c>
      <c r="T753" s="4" t="str">
        <f t="shared" si="270"/>
        <v>A+J=</v>
      </c>
      <c r="U753" s="29">
        <f t="shared" si="271"/>
        <v>45992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</row>
    <row r="754" spans="1:154" x14ac:dyDescent="0.15">
      <c r="A754" s="88">
        <f t="shared" si="275"/>
        <v>45971</v>
      </c>
      <c r="B754" s="89" t="str">
        <f t="shared" ca="1" si="256"/>
        <v>n.d</v>
      </c>
      <c r="C754" s="14">
        <f t="shared" si="257"/>
        <v>596.68608019999999</v>
      </c>
      <c r="D754" s="62">
        <f t="shared" si="273"/>
        <v>45966</v>
      </c>
      <c r="E754" s="60">
        <f ca="1">IF(D754&lt;$B$1,VLOOKUP(D754,[1]DI!$A$4:$B$15000,2,FALSE),0)</f>
        <v>0</v>
      </c>
      <c r="F754" s="14">
        <f t="shared" ca="1" si="258"/>
        <v>1</v>
      </c>
      <c r="G754" s="91">
        <f t="shared" ca="1" si="259"/>
        <v>1.30934010340701</v>
      </c>
      <c r="H754" s="91">
        <f t="shared" ca="1" si="260"/>
        <v>1.30934010340701</v>
      </c>
      <c r="I754" s="14">
        <f t="shared" ca="1" si="261"/>
        <v>1</v>
      </c>
      <c r="J754" s="13">
        <f t="shared" si="274"/>
        <v>2.69E-2</v>
      </c>
      <c r="K754" s="29">
        <f t="shared" si="262"/>
        <v>45960</v>
      </c>
      <c r="L754" s="2">
        <f t="shared" si="263"/>
        <v>7</v>
      </c>
      <c r="M754" s="17">
        <f t="shared" si="264"/>
        <v>7</v>
      </c>
      <c r="N754" s="12">
        <f t="shared" si="265"/>
        <v>1.0007376210000001</v>
      </c>
      <c r="O754" s="12">
        <f t="shared" ca="1" si="266"/>
        <v>1.0007376210000001</v>
      </c>
      <c r="P754" s="17">
        <f t="shared" si="267"/>
        <v>0</v>
      </c>
      <c r="Q754" s="14">
        <f t="shared" ca="1" si="268"/>
        <v>0.44012817999999998</v>
      </c>
      <c r="R754" s="20">
        <f t="shared" si="272"/>
        <v>0</v>
      </c>
      <c r="S754" s="14">
        <f t="shared" si="269"/>
        <v>0</v>
      </c>
      <c r="T754" s="4" t="str">
        <f t="shared" si="270"/>
        <v>A+J=</v>
      </c>
      <c r="U754" s="29">
        <f t="shared" si="271"/>
        <v>45992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</row>
    <row r="755" spans="1:154" x14ac:dyDescent="0.15">
      <c r="A755" s="88">
        <f t="shared" si="275"/>
        <v>45972</v>
      </c>
      <c r="B755" s="89" t="str">
        <f t="shared" ca="1" si="256"/>
        <v>n.d</v>
      </c>
      <c r="C755" s="14">
        <f t="shared" si="257"/>
        <v>596.68608019999999</v>
      </c>
      <c r="D755" s="62">
        <f t="shared" si="273"/>
        <v>45967</v>
      </c>
      <c r="E755" s="60">
        <f ca="1">IF(D755&lt;$B$1,VLOOKUP(D755,[1]DI!$A$4:$B$15000,2,FALSE),0)</f>
        <v>0</v>
      </c>
      <c r="F755" s="14">
        <f t="shared" ca="1" si="258"/>
        <v>1</v>
      </c>
      <c r="G755" s="91">
        <f t="shared" ca="1" si="259"/>
        <v>1.30934010340701</v>
      </c>
      <c r="H755" s="91">
        <f t="shared" ca="1" si="260"/>
        <v>1.30934010340701</v>
      </c>
      <c r="I755" s="14">
        <f t="shared" ca="1" si="261"/>
        <v>1</v>
      </c>
      <c r="J755" s="13">
        <f t="shared" si="274"/>
        <v>2.69E-2</v>
      </c>
      <c r="K755" s="29">
        <f t="shared" si="262"/>
        <v>45960</v>
      </c>
      <c r="L755" s="2">
        <f t="shared" si="263"/>
        <v>8</v>
      </c>
      <c r="M755" s="17">
        <f t="shared" si="264"/>
        <v>8</v>
      </c>
      <c r="N755" s="12">
        <f t="shared" si="265"/>
        <v>1.000843039</v>
      </c>
      <c r="O755" s="12">
        <f t="shared" ca="1" si="266"/>
        <v>1.000843039</v>
      </c>
      <c r="P755" s="17">
        <f t="shared" si="267"/>
        <v>0</v>
      </c>
      <c r="Q755" s="14">
        <f t="shared" ca="1" si="268"/>
        <v>0.50302963000000001</v>
      </c>
      <c r="R755" s="20">
        <f t="shared" si="272"/>
        <v>0</v>
      </c>
      <c r="S755" s="14">
        <f t="shared" si="269"/>
        <v>0</v>
      </c>
      <c r="T755" s="4" t="str">
        <f t="shared" si="270"/>
        <v>A+J=</v>
      </c>
      <c r="U755" s="29">
        <f t="shared" si="271"/>
        <v>45992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</row>
    <row r="756" spans="1:154" x14ac:dyDescent="0.15">
      <c r="A756" s="88">
        <f t="shared" si="275"/>
        <v>45973</v>
      </c>
      <c r="B756" s="89" t="str">
        <f t="shared" ca="1" si="256"/>
        <v>n.d</v>
      </c>
      <c r="C756" s="14">
        <f t="shared" si="257"/>
        <v>596.68608019999999</v>
      </c>
      <c r="D756" s="62">
        <f t="shared" si="273"/>
        <v>45968</v>
      </c>
      <c r="E756" s="60">
        <f ca="1">IF(D756&lt;$B$1,VLOOKUP(D756,[1]DI!$A$4:$B$15000,2,FALSE),0)</f>
        <v>0</v>
      </c>
      <c r="F756" s="14">
        <f t="shared" ca="1" si="258"/>
        <v>1</v>
      </c>
      <c r="G756" s="91">
        <f t="shared" ca="1" si="259"/>
        <v>1.30934010340701</v>
      </c>
      <c r="H756" s="91">
        <f t="shared" ca="1" si="260"/>
        <v>1.30934010340701</v>
      </c>
      <c r="I756" s="14">
        <f t="shared" ca="1" si="261"/>
        <v>1</v>
      </c>
      <c r="J756" s="13">
        <f t="shared" si="274"/>
        <v>2.69E-2</v>
      </c>
      <c r="K756" s="29">
        <f t="shared" si="262"/>
        <v>45960</v>
      </c>
      <c r="L756" s="2">
        <f t="shared" si="263"/>
        <v>9</v>
      </c>
      <c r="M756" s="17">
        <f t="shared" si="264"/>
        <v>9</v>
      </c>
      <c r="N756" s="12">
        <f t="shared" si="265"/>
        <v>1.0009484689999999</v>
      </c>
      <c r="O756" s="12">
        <f t="shared" ca="1" si="266"/>
        <v>1.0009484689999999</v>
      </c>
      <c r="P756" s="17">
        <f t="shared" si="267"/>
        <v>0</v>
      </c>
      <c r="Q756" s="14">
        <f t="shared" ca="1" si="268"/>
        <v>0.56593824000000004</v>
      </c>
      <c r="R756" s="20">
        <f t="shared" si="272"/>
        <v>0</v>
      </c>
      <c r="S756" s="14">
        <f t="shared" si="269"/>
        <v>0</v>
      </c>
      <c r="T756" s="4" t="str">
        <f t="shared" si="270"/>
        <v>A+J=</v>
      </c>
      <c r="U756" s="29">
        <f t="shared" si="271"/>
        <v>45992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</row>
    <row r="757" spans="1:154" x14ac:dyDescent="0.15">
      <c r="A757" s="88">
        <f t="shared" si="275"/>
        <v>45974</v>
      </c>
      <c r="B757" s="89" t="str">
        <f t="shared" ca="1" si="256"/>
        <v>n.d</v>
      </c>
      <c r="C757" s="14">
        <f t="shared" si="257"/>
        <v>596.68608019999999</v>
      </c>
      <c r="D757" s="62">
        <f t="shared" si="273"/>
        <v>45971</v>
      </c>
      <c r="E757" s="60">
        <f ca="1">IF(D757&lt;$B$1,VLOOKUP(D757,[1]DI!$A$4:$B$15000,2,FALSE),0)</f>
        <v>0</v>
      </c>
      <c r="F757" s="14">
        <f t="shared" ca="1" si="258"/>
        <v>1</v>
      </c>
      <c r="G757" s="91">
        <f t="shared" ca="1" si="259"/>
        <v>1.30934010340701</v>
      </c>
      <c r="H757" s="91">
        <f t="shared" ca="1" si="260"/>
        <v>1.30934010340701</v>
      </c>
      <c r="I757" s="14">
        <f t="shared" ca="1" si="261"/>
        <v>1</v>
      </c>
      <c r="J757" s="13">
        <f t="shared" si="274"/>
        <v>2.69E-2</v>
      </c>
      <c r="K757" s="29">
        <f t="shared" si="262"/>
        <v>45960</v>
      </c>
      <c r="L757" s="2">
        <f t="shared" si="263"/>
        <v>10</v>
      </c>
      <c r="M757" s="17">
        <f t="shared" si="264"/>
        <v>10</v>
      </c>
      <c r="N757" s="12">
        <f t="shared" si="265"/>
        <v>1.00105391</v>
      </c>
      <c r="O757" s="12">
        <f t="shared" ca="1" si="266"/>
        <v>1.00105391</v>
      </c>
      <c r="P757" s="17">
        <f t="shared" si="267"/>
        <v>0</v>
      </c>
      <c r="Q757" s="14">
        <f t="shared" ca="1" si="268"/>
        <v>0.62885342</v>
      </c>
      <c r="R757" s="20">
        <f t="shared" si="272"/>
        <v>0</v>
      </c>
      <c r="S757" s="14">
        <f t="shared" si="269"/>
        <v>0</v>
      </c>
      <c r="T757" s="4" t="str">
        <f t="shared" si="270"/>
        <v>A+J=</v>
      </c>
      <c r="U757" s="29">
        <f t="shared" si="271"/>
        <v>45992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</row>
    <row r="758" spans="1:154" x14ac:dyDescent="0.15">
      <c r="A758" s="88">
        <f t="shared" si="275"/>
        <v>45975</v>
      </c>
      <c r="B758" s="89" t="str">
        <f t="shared" ca="1" si="256"/>
        <v>n.d</v>
      </c>
      <c r="C758" s="14">
        <f t="shared" si="257"/>
        <v>596.68608019999999</v>
      </c>
      <c r="D758" s="62">
        <f t="shared" si="273"/>
        <v>45972</v>
      </c>
      <c r="E758" s="60">
        <f ca="1">IF(D758&lt;$B$1,VLOOKUP(D758,[1]DI!$A$4:$B$15000,2,FALSE),0)</f>
        <v>0</v>
      </c>
      <c r="F758" s="14">
        <f t="shared" ca="1" si="258"/>
        <v>1</v>
      </c>
      <c r="G758" s="91">
        <f t="shared" ca="1" si="259"/>
        <v>1.30934010340701</v>
      </c>
      <c r="H758" s="91">
        <f t="shared" ca="1" si="260"/>
        <v>1.30934010340701</v>
      </c>
      <c r="I758" s="14">
        <f t="shared" ca="1" si="261"/>
        <v>1</v>
      </c>
      <c r="J758" s="13">
        <f t="shared" si="274"/>
        <v>2.69E-2</v>
      </c>
      <c r="K758" s="29">
        <f t="shared" si="262"/>
        <v>45960</v>
      </c>
      <c r="L758" s="2">
        <f t="shared" si="263"/>
        <v>11</v>
      </c>
      <c r="M758" s="17">
        <f t="shared" si="264"/>
        <v>11</v>
      </c>
      <c r="N758" s="12">
        <f t="shared" si="265"/>
        <v>1.0011593620000001</v>
      </c>
      <c r="O758" s="12">
        <f t="shared" ca="1" si="266"/>
        <v>1.0011593620000001</v>
      </c>
      <c r="P758" s="17">
        <f t="shared" si="267"/>
        <v>0</v>
      </c>
      <c r="Q758" s="14">
        <f t="shared" ca="1" si="268"/>
        <v>0.69177515999999994</v>
      </c>
      <c r="R758" s="20">
        <f t="shared" si="272"/>
        <v>0</v>
      </c>
      <c r="S758" s="14">
        <f t="shared" si="269"/>
        <v>0</v>
      </c>
      <c r="T758" s="4" t="str">
        <f t="shared" si="270"/>
        <v>A+J=</v>
      </c>
      <c r="U758" s="29">
        <f t="shared" si="271"/>
        <v>45992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</row>
    <row r="759" spans="1:154" x14ac:dyDescent="0.15">
      <c r="A759" s="88">
        <f t="shared" si="275"/>
        <v>45978</v>
      </c>
      <c r="B759" s="89" t="str">
        <f t="shared" ca="1" si="256"/>
        <v>n.d</v>
      </c>
      <c r="C759" s="14">
        <f t="shared" si="257"/>
        <v>596.68608019999999</v>
      </c>
      <c r="D759" s="62">
        <f t="shared" si="273"/>
        <v>45973</v>
      </c>
      <c r="E759" s="60">
        <f ca="1">IF(D759&lt;$B$1,VLOOKUP(D759,[1]DI!$A$4:$B$15000,2,FALSE),0)</f>
        <v>0</v>
      </c>
      <c r="F759" s="14">
        <f t="shared" ca="1" si="258"/>
        <v>1</v>
      </c>
      <c r="G759" s="91">
        <f t="shared" ca="1" si="259"/>
        <v>1.30934010340701</v>
      </c>
      <c r="H759" s="91">
        <f t="shared" ca="1" si="260"/>
        <v>1.30934010340701</v>
      </c>
      <c r="I759" s="14">
        <f t="shared" ca="1" si="261"/>
        <v>1</v>
      </c>
      <c r="J759" s="13">
        <f t="shared" si="274"/>
        <v>2.69E-2</v>
      </c>
      <c r="K759" s="29">
        <f t="shared" si="262"/>
        <v>45960</v>
      </c>
      <c r="L759" s="2">
        <f t="shared" si="263"/>
        <v>12</v>
      </c>
      <c r="M759" s="17">
        <f t="shared" si="264"/>
        <v>12</v>
      </c>
      <c r="N759" s="12">
        <f t="shared" si="265"/>
        <v>1.0012648260000001</v>
      </c>
      <c r="O759" s="12">
        <f t="shared" ca="1" si="266"/>
        <v>1.0012648260000001</v>
      </c>
      <c r="P759" s="17">
        <f t="shared" si="267"/>
        <v>0</v>
      </c>
      <c r="Q759" s="14">
        <f t="shared" ca="1" si="268"/>
        <v>0.75470406000000001</v>
      </c>
      <c r="R759" s="20">
        <f t="shared" si="272"/>
        <v>0</v>
      </c>
      <c r="S759" s="14">
        <f t="shared" si="269"/>
        <v>0</v>
      </c>
      <c r="T759" s="4" t="str">
        <f t="shared" si="270"/>
        <v>A+J=</v>
      </c>
      <c r="U759" s="29">
        <f t="shared" si="271"/>
        <v>45992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</row>
    <row r="760" spans="1:154" x14ac:dyDescent="0.15">
      <c r="A760" s="88">
        <f t="shared" si="275"/>
        <v>45979</v>
      </c>
      <c r="B760" s="89" t="str">
        <f t="shared" ca="1" si="256"/>
        <v>n.d</v>
      </c>
      <c r="C760" s="14">
        <f t="shared" si="257"/>
        <v>596.68608019999999</v>
      </c>
      <c r="D760" s="62">
        <f t="shared" si="273"/>
        <v>45974</v>
      </c>
      <c r="E760" s="60">
        <f ca="1">IF(D760&lt;$B$1,VLOOKUP(D760,[1]DI!$A$4:$B$15000,2,FALSE),0)</f>
        <v>0</v>
      </c>
      <c r="F760" s="14">
        <f t="shared" ca="1" si="258"/>
        <v>1</v>
      </c>
      <c r="G760" s="91">
        <f t="shared" ca="1" si="259"/>
        <v>1.30934010340701</v>
      </c>
      <c r="H760" s="91">
        <f t="shared" ca="1" si="260"/>
        <v>1.30934010340701</v>
      </c>
      <c r="I760" s="14">
        <f t="shared" ca="1" si="261"/>
        <v>1</v>
      </c>
      <c r="J760" s="13">
        <f t="shared" si="274"/>
        <v>2.69E-2</v>
      </c>
      <c r="K760" s="29">
        <f t="shared" si="262"/>
        <v>45960</v>
      </c>
      <c r="L760" s="2">
        <f t="shared" si="263"/>
        <v>13</v>
      </c>
      <c r="M760" s="17">
        <f t="shared" si="264"/>
        <v>13</v>
      </c>
      <c r="N760" s="12">
        <f t="shared" si="265"/>
        <v>1.0013703</v>
      </c>
      <c r="O760" s="12">
        <f t="shared" ca="1" si="266"/>
        <v>1.0013703</v>
      </c>
      <c r="P760" s="17">
        <f t="shared" si="267"/>
        <v>0</v>
      </c>
      <c r="Q760" s="14">
        <f t="shared" ca="1" si="268"/>
        <v>0.81763892999999999</v>
      </c>
      <c r="R760" s="20">
        <f t="shared" si="272"/>
        <v>0</v>
      </c>
      <c r="S760" s="14">
        <f t="shared" si="269"/>
        <v>0</v>
      </c>
      <c r="T760" s="4" t="str">
        <f t="shared" si="270"/>
        <v>A+J=</v>
      </c>
      <c r="U760" s="29">
        <f t="shared" si="271"/>
        <v>45992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</row>
    <row r="761" spans="1:154" x14ac:dyDescent="0.15">
      <c r="A761" s="88">
        <f t="shared" si="275"/>
        <v>45980</v>
      </c>
      <c r="B761" s="89" t="str">
        <f t="shared" ca="1" si="256"/>
        <v>n.d</v>
      </c>
      <c r="C761" s="14">
        <f t="shared" si="257"/>
        <v>596.68608019999999</v>
      </c>
      <c r="D761" s="62">
        <f t="shared" si="273"/>
        <v>45975</v>
      </c>
      <c r="E761" s="60">
        <f ca="1">IF(D761&lt;$B$1,VLOOKUP(D761,[1]DI!$A$4:$B$15000,2,FALSE),0)</f>
        <v>0</v>
      </c>
      <c r="F761" s="14">
        <f t="shared" ca="1" si="258"/>
        <v>1</v>
      </c>
      <c r="G761" s="91">
        <f t="shared" ca="1" si="259"/>
        <v>1.30934010340701</v>
      </c>
      <c r="H761" s="91">
        <f t="shared" ca="1" si="260"/>
        <v>1.30934010340701</v>
      </c>
      <c r="I761" s="14">
        <f t="shared" ca="1" si="261"/>
        <v>1</v>
      </c>
      <c r="J761" s="13">
        <f t="shared" si="274"/>
        <v>2.69E-2</v>
      </c>
      <c r="K761" s="29">
        <f t="shared" si="262"/>
        <v>45960</v>
      </c>
      <c r="L761" s="2">
        <f t="shared" si="263"/>
        <v>14</v>
      </c>
      <c r="M761" s="17">
        <f t="shared" si="264"/>
        <v>14</v>
      </c>
      <c r="N761" s="12">
        <f t="shared" si="265"/>
        <v>1.001475785</v>
      </c>
      <c r="O761" s="12">
        <f t="shared" ca="1" si="266"/>
        <v>1.001475785</v>
      </c>
      <c r="P761" s="17">
        <f t="shared" si="267"/>
        <v>0</v>
      </c>
      <c r="Q761" s="14">
        <f t="shared" ca="1" si="268"/>
        <v>0.88058035999999995</v>
      </c>
      <c r="R761" s="20">
        <f t="shared" si="272"/>
        <v>0</v>
      </c>
      <c r="S761" s="14">
        <f t="shared" si="269"/>
        <v>0</v>
      </c>
      <c r="T761" s="4" t="str">
        <f t="shared" si="270"/>
        <v>A+J=</v>
      </c>
      <c r="U761" s="29">
        <f t="shared" si="271"/>
        <v>45992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</row>
    <row r="762" spans="1:154" x14ac:dyDescent="0.15">
      <c r="A762" s="88">
        <f t="shared" si="275"/>
        <v>45982</v>
      </c>
      <c r="B762" s="89" t="str">
        <f t="shared" ca="1" si="256"/>
        <v>n.d</v>
      </c>
      <c r="C762" s="14">
        <f t="shared" si="257"/>
        <v>596.68608019999999</v>
      </c>
      <c r="D762" s="62">
        <f t="shared" si="273"/>
        <v>45978</v>
      </c>
      <c r="E762" s="60">
        <f ca="1">IF(D762&lt;$B$1,VLOOKUP(D762,[1]DI!$A$4:$B$15000,2,FALSE),0)</f>
        <v>0</v>
      </c>
      <c r="F762" s="14">
        <f t="shared" ca="1" si="258"/>
        <v>1</v>
      </c>
      <c r="G762" s="91">
        <f t="shared" ca="1" si="259"/>
        <v>1.30934010340701</v>
      </c>
      <c r="H762" s="91">
        <f t="shared" ca="1" si="260"/>
        <v>1.30934010340701</v>
      </c>
      <c r="I762" s="14">
        <f t="shared" ca="1" si="261"/>
        <v>1</v>
      </c>
      <c r="J762" s="13">
        <f t="shared" si="274"/>
        <v>2.69E-2</v>
      </c>
      <c r="K762" s="29">
        <f t="shared" si="262"/>
        <v>45960</v>
      </c>
      <c r="L762" s="2">
        <f t="shared" si="263"/>
        <v>15</v>
      </c>
      <c r="M762" s="17">
        <f t="shared" si="264"/>
        <v>15</v>
      </c>
      <c r="N762" s="12">
        <f t="shared" si="265"/>
        <v>1.0015812820000001</v>
      </c>
      <c r="O762" s="12">
        <f t="shared" ca="1" si="266"/>
        <v>1.0015812820000001</v>
      </c>
      <c r="P762" s="17">
        <f t="shared" si="267"/>
        <v>0</v>
      </c>
      <c r="Q762" s="14">
        <f t="shared" ca="1" si="268"/>
        <v>0.94352895000000003</v>
      </c>
      <c r="R762" s="20">
        <f t="shared" si="272"/>
        <v>0</v>
      </c>
      <c r="S762" s="14">
        <f t="shared" si="269"/>
        <v>0</v>
      </c>
      <c r="T762" s="4" t="str">
        <f t="shared" si="270"/>
        <v>A+J=</v>
      </c>
      <c r="U762" s="29">
        <f t="shared" si="271"/>
        <v>45992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</row>
    <row r="763" spans="1:154" x14ac:dyDescent="0.15">
      <c r="A763" s="88">
        <f t="shared" si="275"/>
        <v>45985</v>
      </c>
      <c r="B763" s="89" t="str">
        <f t="shared" ca="1" si="256"/>
        <v>n.d</v>
      </c>
      <c r="C763" s="14">
        <f t="shared" si="257"/>
        <v>596.68608019999999</v>
      </c>
      <c r="D763" s="62">
        <f t="shared" si="273"/>
        <v>45979</v>
      </c>
      <c r="E763" s="60">
        <f ca="1">IF(D763&lt;$B$1,VLOOKUP(D763,[1]DI!$A$4:$B$15000,2,FALSE),0)</f>
        <v>0</v>
      </c>
      <c r="F763" s="14">
        <f t="shared" ca="1" si="258"/>
        <v>1</v>
      </c>
      <c r="G763" s="91">
        <f t="shared" ca="1" si="259"/>
        <v>1.30934010340701</v>
      </c>
      <c r="H763" s="91">
        <f t="shared" ca="1" si="260"/>
        <v>1.30934010340701</v>
      </c>
      <c r="I763" s="14">
        <f t="shared" ca="1" si="261"/>
        <v>1</v>
      </c>
      <c r="J763" s="13">
        <f t="shared" si="274"/>
        <v>2.69E-2</v>
      </c>
      <c r="K763" s="29">
        <f t="shared" si="262"/>
        <v>45960</v>
      </c>
      <c r="L763" s="2">
        <f t="shared" si="263"/>
        <v>16</v>
      </c>
      <c r="M763" s="17">
        <f t="shared" si="264"/>
        <v>16</v>
      </c>
      <c r="N763" s="12">
        <f t="shared" si="265"/>
        <v>1.0016867899999999</v>
      </c>
      <c r="O763" s="12">
        <f t="shared" ca="1" si="266"/>
        <v>1.0016867899999999</v>
      </c>
      <c r="P763" s="17">
        <f t="shared" si="267"/>
        <v>0</v>
      </c>
      <c r="Q763" s="14">
        <f t="shared" ca="1" si="268"/>
        <v>1.0064841099999999</v>
      </c>
      <c r="R763" s="20">
        <f t="shared" si="272"/>
        <v>0</v>
      </c>
      <c r="S763" s="14">
        <f t="shared" si="269"/>
        <v>0</v>
      </c>
      <c r="T763" s="4" t="str">
        <f t="shared" si="270"/>
        <v>A+J=</v>
      </c>
      <c r="U763" s="29">
        <f t="shared" si="271"/>
        <v>45992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</row>
    <row r="764" spans="1:154" x14ac:dyDescent="0.15">
      <c r="A764" s="88">
        <f t="shared" si="275"/>
        <v>45986</v>
      </c>
      <c r="B764" s="89" t="str">
        <f t="shared" ca="1" si="256"/>
        <v>n.d</v>
      </c>
      <c r="C764" s="14">
        <f t="shared" si="257"/>
        <v>596.68608019999999</v>
      </c>
      <c r="D764" s="62">
        <f t="shared" si="273"/>
        <v>45980</v>
      </c>
      <c r="E764" s="60">
        <f ca="1">IF(D764&lt;$B$1,VLOOKUP(D764,[1]DI!$A$4:$B$15000,2,FALSE),0)</f>
        <v>0</v>
      </c>
      <c r="F764" s="14">
        <f t="shared" ca="1" si="258"/>
        <v>1</v>
      </c>
      <c r="G764" s="91">
        <f t="shared" ca="1" si="259"/>
        <v>1.30934010340701</v>
      </c>
      <c r="H764" s="91">
        <f t="shared" ca="1" si="260"/>
        <v>1.30934010340701</v>
      </c>
      <c r="I764" s="14">
        <f t="shared" ca="1" si="261"/>
        <v>1</v>
      </c>
      <c r="J764" s="13">
        <f t="shared" si="274"/>
        <v>2.69E-2</v>
      </c>
      <c r="K764" s="29">
        <f t="shared" si="262"/>
        <v>45960</v>
      </c>
      <c r="L764" s="2">
        <f t="shared" si="263"/>
        <v>17</v>
      </c>
      <c r="M764" s="17">
        <f t="shared" si="264"/>
        <v>17</v>
      </c>
      <c r="N764" s="12">
        <f t="shared" si="265"/>
        <v>1.001792308</v>
      </c>
      <c r="O764" s="12">
        <f t="shared" ca="1" si="266"/>
        <v>1.001792308</v>
      </c>
      <c r="P764" s="17">
        <f t="shared" si="267"/>
        <v>0</v>
      </c>
      <c r="Q764" s="14">
        <f t="shared" ca="1" si="268"/>
        <v>1.0694452299999999</v>
      </c>
      <c r="R764" s="20">
        <f t="shared" si="272"/>
        <v>0</v>
      </c>
      <c r="S764" s="14">
        <f t="shared" si="269"/>
        <v>0</v>
      </c>
      <c r="T764" s="4" t="str">
        <f t="shared" si="270"/>
        <v>A+J=</v>
      </c>
      <c r="U764" s="29">
        <f t="shared" si="271"/>
        <v>45992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</row>
    <row r="765" spans="1:154" x14ac:dyDescent="0.15">
      <c r="A765" s="88">
        <f t="shared" si="275"/>
        <v>45987</v>
      </c>
      <c r="B765" s="89" t="str">
        <f t="shared" ca="1" si="256"/>
        <v>n.d</v>
      </c>
      <c r="C765" s="14">
        <f t="shared" si="257"/>
        <v>596.68608019999999</v>
      </c>
      <c r="D765" s="62">
        <f t="shared" si="273"/>
        <v>45982</v>
      </c>
      <c r="E765" s="60">
        <f ca="1">IF(D765&lt;$B$1,VLOOKUP(D765,[1]DI!$A$4:$B$15000,2,FALSE),0)</f>
        <v>0</v>
      </c>
      <c r="F765" s="14">
        <f t="shared" ca="1" si="258"/>
        <v>1</v>
      </c>
      <c r="G765" s="91">
        <f t="shared" ca="1" si="259"/>
        <v>1.30934010340701</v>
      </c>
      <c r="H765" s="91">
        <f t="shared" ca="1" si="260"/>
        <v>1.30934010340701</v>
      </c>
      <c r="I765" s="14">
        <f t="shared" ca="1" si="261"/>
        <v>1</v>
      </c>
      <c r="J765" s="13">
        <f t="shared" si="274"/>
        <v>2.69E-2</v>
      </c>
      <c r="K765" s="29">
        <f t="shared" si="262"/>
        <v>45960</v>
      </c>
      <c r="L765" s="2">
        <f t="shared" si="263"/>
        <v>18</v>
      </c>
      <c r="M765" s="17">
        <f t="shared" si="264"/>
        <v>18</v>
      </c>
      <c r="N765" s="12">
        <f t="shared" si="265"/>
        <v>1.0018978380000001</v>
      </c>
      <c r="O765" s="12">
        <f t="shared" ca="1" si="266"/>
        <v>1.0018978380000001</v>
      </c>
      <c r="P765" s="17">
        <f t="shared" si="267"/>
        <v>0</v>
      </c>
      <c r="Q765" s="14">
        <f t="shared" ca="1" si="268"/>
        <v>1.1324135099999999</v>
      </c>
      <c r="R765" s="20">
        <f t="shared" si="272"/>
        <v>0</v>
      </c>
      <c r="S765" s="14">
        <f t="shared" si="269"/>
        <v>0</v>
      </c>
      <c r="T765" s="4" t="str">
        <f t="shared" si="270"/>
        <v>A+J=</v>
      </c>
      <c r="U765" s="29">
        <f t="shared" si="271"/>
        <v>45992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</row>
    <row r="766" spans="1:154" x14ac:dyDescent="0.15">
      <c r="A766" s="88">
        <f t="shared" si="275"/>
        <v>45988</v>
      </c>
      <c r="B766" s="89" t="str">
        <f t="shared" ca="1" si="256"/>
        <v>n.d</v>
      </c>
      <c r="C766" s="14">
        <f t="shared" si="257"/>
        <v>596.68608019999999</v>
      </c>
      <c r="D766" s="62">
        <f t="shared" si="273"/>
        <v>45985</v>
      </c>
      <c r="E766" s="60">
        <f ca="1">IF(D766&lt;$B$1,VLOOKUP(D766,[1]DI!$A$4:$B$15000,2,FALSE),0)</f>
        <v>0</v>
      </c>
      <c r="F766" s="14">
        <f t="shared" ca="1" si="258"/>
        <v>1</v>
      </c>
      <c r="G766" s="91">
        <f t="shared" ca="1" si="259"/>
        <v>1.30934010340701</v>
      </c>
      <c r="H766" s="91">
        <f t="shared" ca="1" si="260"/>
        <v>1.30934010340701</v>
      </c>
      <c r="I766" s="14">
        <f t="shared" ca="1" si="261"/>
        <v>1</v>
      </c>
      <c r="J766" s="13">
        <f t="shared" si="274"/>
        <v>2.69E-2</v>
      </c>
      <c r="K766" s="29">
        <f t="shared" si="262"/>
        <v>45960</v>
      </c>
      <c r="L766" s="2">
        <f t="shared" si="263"/>
        <v>19</v>
      </c>
      <c r="M766" s="17">
        <f t="shared" si="264"/>
        <v>19</v>
      </c>
      <c r="N766" s="12">
        <f t="shared" si="265"/>
        <v>1.002003379</v>
      </c>
      <c r="O766" s="12">
        <f t="shared" ca="1" si="266"/>
        <v>1.002003379</v>
      </c>
      <c r="P766" s="17">
        <f t="shared" si="267"/>
        <v>0</v>
      </c>
      <c r="Q766" s="14">
        <f t="shared" ca="1" si="268"/>
        <v>1.1953883599999999</v>
      </c>
      <c r="R766" s="20">
        <f t="shared" si="272"/>
        <v>0</v>
      </c>
      <c r="S766" s="14">
        <f t="shared" si="269"/>
        <v>0</v>
      </c>
      <c r="T766" s="4" t="str">
        <f t="shared" si="270"/>
        <v>A+J=</v>
      </c>
      <c r="U766" s="29">
        <f t="shared" si="271"/>
        <v>45992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</row>
    <row r="767" spans="1:154" x14ac:dyDescent="0.15">
      <c r="A767" s="88">
        <f t="shared" si="275"/>
        <v>45989</v>
      </c>
      <c r="B767" s="89" t="str">
        <f t="shared" ca="1" si="256"/>
        <v>n.d</v>
      </c>
      <c r="C767" s="14">
        <f t="shared" si="257"/>
        <v>596.68608019999999</v>
      </c>
      <c r="D767" s="62">
        <f t="shared" si="273"/>
        <v>45986</v>
      </c>
      <c r="E767" s="60">
        <f ca="1">IF(D767&lt;$B$1,VLOOKUP(D767,[1]DI!$A$4:$B$15000,2,FALSE),0)</f>
        <v>0</v>
      </c>
      <c r="F767" s="14">
        <f t="shared" ca="1" si="258"/>
        <v>1</v>
      </c>
      <c r="G767" s="91">
        <f t="shared" ca="1" si="259"/>
        <v>1.30934010340701</v>
      </c>
      <c r="H767" s="91">
        <f t="shared" ca="1" si="260"/>
        <v>1.30934010340701</v>
      </c>
      <c r="I767" s="14">
        <f t="shared" ca="1" si="261"/>
        <v>1</v>
      </c>
      <c r="J767" s="13">
        <f t="shared" si="274"/>
        <v>2.69E-2</v>
      </c>
      <c r="K767" s="29">
        <f t="shared" si="262"/>
        <v>45960</v>
      </c>
      <c r="L767" s="2">
        <f t="shared" si="263"/>
        <v>20</v>
      </c>
      <c r="M767" s="17">
        <f t="shared" si="264"/>
        <v>20</v>
      </c>
      <c r="N767" s="12">
        <f t="shared" si="265"/>
        <v>1.002108931</v>
      </c>
      <c r="O767" s="12">
        <f t="shared" ca="1" si="266"/>
        <v>1.002108931</v>
      </c>
      <c r="P767" s="17">
        <f t="shared" si="267"/>
        <v>0</v>
      </c>
      <c r="Q767" s="14">
        <f t="shared" ca="1" si="268"/>
        <v>1.2583697700000001</v>
      </c>
      <c r="R767" s="20">
        <f t="shared" si="272"/>
        <v>0</v>
      </c>
      <c r="S767" s="14">
        <f t="shared" si="269"/>
        <v>0</v>
      </c>
      <c r="T767" s="4" t="str">
        <f t="shared" si="270"/>
        <v>A+J=</v>
      </c>
      <c r="U767" s="29">
        <f t="shared" si="271"/>
        <v>45992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</row>
    <row r="768" spans="1:154" x14ac:dyDescent="0.15">
      <c r="A768" s="88">
        <f t="shared" si="275"/>
        <v>45992</v>
      </c>
      <c r="B768" s="89" t="str">
        <f t="shared" ca="1" si="256"/>
        <v>n.d</v>
      </c>
      <c r="C768" s="14">
        <f t="shared" si="257"/>
        <v>596.68608019999999</v>
      </c>
      <c r="D768" s="62">
        <f t="shared" si="273"/>
        <v>45987</v>
      </c>
      <c r="E768" s="60">
        <f ca="1">IF(D768&lt;$B$1,VLOOKUP(D768,[1]DI!$A$4:$B$15000,2,FALSE),0)</f>
        <v>0</v>
      </c>
      <c r="F768" s="14">
        <f t="shared" ca="1" si="258"/>
        <v>1</v>
      </c>
      <c r="G768" s="91">
        <f t="shared" ca="1" si="259"/>
        <v>1.30934010340701</v>
      </c>
      <c r="H768" s="91">
        <f t="shared" ca="1" si="260"/>
        <v>1.30934010340701</v>
      </c>
      <c r="I768" s="14">
        <f t="shared" ca="1" si="261"/>
        <v>1</v>
      </c>
      <c r="J768" s="13">
        <f t="shared" si="274"/>
        <v>2.69E-2</v>
      </c>
      <c r="K768" s="29">
        <f t="shared" si="262"/>
        <v>45960</v>
      </c>
      <c r="L768" s="2">
        <f t="shared" si="263"/>
        <v>21</v>
      </c>
      <c r="M768" s="17">
        <f t="shared" si="264"/>
        <v>21</v>
      </c>
      <c r="N768" s="12">
        <f t="shared" si="265"/>
        <v>1.002214495</v>
      </c>
      <c r="O768" s="12">
        <f t="shared" ca="1" si="266"/>
        <v>1.002214495</v>
      </c>
      <c r="P768" s="17">
        <f t="shared" si="267"/>
        <v>36</v>
      </c>
      <c r="Q768" s="14">
        <f t="shared" ca="1" si="268"/>
        <v>1.32135834</v>
      </c>
      <c r="R768" s="20">
        <f t="shared" si="272"/>
        <v>3.4089999999999995E-2</v>
      </c>
      <c r="S768" s="14">
        <f t="shared" si="269"/>
        <v>20.341028470000001</v>
      </c>
      <c r="T768" s="4" t="str">
        <f t="shared" si="270"/>
        <v>A+J=</v>
      </c>
      <c r="U768" s="29">
        <f t="shared" si="271"/>
        <v>45992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</row>
    <row r="769" spans="1:154" x14ac:dyDescent="0.15">
      <c r="A769" s="88">
        <f t="shared" si="275"/>
        <v>45993</v>
      </c>
      <c r="B769" s="89" t="str">
        <f t="shared" ca="1" si="256"/>
        <v>n.d</v>
      </c>
      <c r="C769" s="14">
        <f t="shared" si="257"/>
        <v>576.34505173000002</v>
      </c>
      <c r="D769" s="62">
        <f t="shared" si="273"/>
        <v>45988</v>
      </c>
      <c r="E769" s="60">
        <f ca="1">IF(D769&lt;$B$1,VLOOKUP(D769,[1]DI!$A$4:$B$15000,2,FALSE),0)</f>
        <v>0</v>
      </c>
      <c r="F769" s="14">
        <f t="shared" ca="1" si="258"/>
        <v>1</v>
      </c>
      <c r="G769" s="91">
        <f t="shared" ca="1" si="259"/>
        <v>1.30934010340701</v>
      </c>
      <c r="H769" s="91">
        <f t="shared" ca="1" si="260"/>
        <v>1.30934010340701</v>
      </c>
      <c r="I769" s="14">
        <f t="shared" ca="1" si="261"/>
        <v>1</v>
      </c>
      <c r="J769" s="13">
        <f t="shared" si="274"/>
        <v>2.69E-2</v>
      </c>
      <c r="K769" s="29">
        <f t="shared" si="262"/>
        <v>45992</v>
      </c>
      <c r="L769" s="2">
        <f t="shared" si="263"/>
        <v>1</v>
      </c>
      <c r="M769" s="17">
        <f t="shared" si="264"/>
        <v>1</v>
      </c>
      <c r="N769" s="12">
        <f t="shared" si="265"/>
        <v>1.000105341</v>
      </c>
      <c r="O769" s="12">
        <f t="shared" ca="1" si="266"/>
        <v>1.000105341</v>
      </c>
      <c r="P769" s="17">
        <f t="shared" si="267"/>
        <v>0</v>
      </c>
      <c r="Q769" s="14">
        <f t="shared" ca="1" si="268"/>
        <v>6.0712759999999998E-2</v>
      </c>
      <c r="R769" s="20">
        <f t="shared" si="272"/>
        <v>0</v>
      </c>
      <c r="S769" s="14">
        <f t="shared" si="269"/>
        <v>0</v>
      </c>
      <c r="T769" s="4" t="str">
        <f t="shared" si="270"/>
        <v>A+J=</v>
      </c>
      <c r="U769" s="29">
        <f t="shared" si="271"/>
        <v>46021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</row>
    <row r="770" spans="1:154" x14ac:dyDescent="0.15">
      <c r="A770" s="88">
        <f t="shared" si="275"/>
        <v>45994</v>
      </c>
      <c r="B770" s="89" t="str">
        <f t="shared" ca="1" si="256"/>
        <v>n.d</v>
      </c>
      <c r="C770" s="14">
        <f t="shared" si="257"/>
        <v>576.34505173000002</v>
      </c>
      <c r="D770" s="62">
        <f t="shared" si="273"/>
        <v>45989</v>
      </c>
      <c r="E770" s="60">
        <f ca="1">IF(D770&lt;$B$1,VLOOKUP(D770,[1]DI!$A$4:$B$15000,2,FALSE),0)</f>
        <v>0</v>
      </c>
      <c r="F770" s="14">
        <f t="shared" ca="1" si="258"/>
        <v>1</v>
      </c>
      <c r="G770" s="91">
        <f t="shared" ca="1" si="259"/>
        <v>1.30934010340701</v>
      </c>
      <c r="H770" s="91">
        <f t="shared" ca="1" si="260"/>
        <v>1.30934010340701</v>
      </c>
      <c r="I770" s="14">
        <f t="shared" ca="1" si="261"/>
        <v>1</v>
      </c>
      <c r="J770" s="13">
        <f t="shared" si="274"/>
        <v>2.69E-2</v>
      </c>
      <c r="K770" s="29">
        <f t="shared" si="262"/>
        <v>45992</v>
      </c>
      <c r="L770" s="2">
        <f t="shared" si="263"/>
        <v>2</v>
      </c>
      <c r="M770" s="17">
        <f t="shared" si="264"/>
        <v>2</v>
      </c>
      <c r="N770" s="12">
        <f t="shared" si="265"/>
        <v>1.0002106930000001</v>
      </c>
      <c r="O770" s="12">
        <f t="shared" ca="1" si="266"/>
        <v>1.0002106930000001</v>
      </c>
      <c r="P770" s="17">
        <f t="shared" si="267"/>
        <v>0</v>
      </c>
      <c r="Q770" s="14">
        <f t="shared" ca="1" si="268"/>
        <v>0.12143186</v>
      </c>
      <c r="R770" s="20">
        <f t="shared" si="272"/>
        <v>0</v>
      </c>
      <c r="S770" s="14">
        <f t="shared" si="269"/>
        <v>0</v>
      </c>
      <c r="T770" s="4" t="str">
        <f t="shared" si="270"/>
        <v>A+J=</v>
      </c>
      <c r="U770" s="29">
        <f t="shared" si="271"/>
        <v>46021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</row>
    <row r="771" spans="1:154" x14ac:dyDescent="0.15">
      <c r="A771" s="88">
        <f t="shared" si="275"/>
        <v>45995</v>
      </c>
      <c r="B771" s="89" t="str">
        <f t="shared" ca="1" si="256"/>
        <v>n.d</v>
      </c>
      <c r="C771" s="14">
        <f t="shared" si="257"/>
        <v>576.34505173000002</v>
      </c>
      <c r="D771" s="62">
        <f t="shared" si="273"/>
        <v>45992</v>
      </c>
      <c r="E771" s="60">
        <f ca="1">IF(D771&lt;$B$1,VLOOKUP(D771,[1]DI!$A$4:$B$15000,2,FALSE),0)</f>
        <v>0</v>
      </c>
      <c r="F771" s="14">
        <f t="shared" ca="1" si="258"/>
        <v>1</v>
      </c>
      <c r="G771" s="91">
        <f t="shared" ca="1" si="259"/>
        <v>1.30934010340701</v>
      </c>
      <c r="H771" s="91">
        <f t="shared" ca="1" si="260"/>
        <v>1.30934010340701</v>
      </c>
      <c r="I771" s="14">
        <f t="shared" ca="1" si="261"/>
        <v>1</v>
      </c>
      <c r="J771" s="13">
        <f t="shared" si="274"/>
        <v>2.69E-2</v>
      </c>
      <c r="K771" s="29">
        <f t="shared" si="262"/>
        <v>45992</v>
      </c>
      <c r="L771" s="2">
        <f t="shared" si="263"/>
        <v>3</v>
      </c>
      <c r="M771" s="17">
        <f t="shared" si="264"/>
        <v>3</v>
      </c>
      <c r="N771" s="12">
        <f t="shared" si="265"/>
        <v>1.000316057</v>
      </c>
      <c r="O771" s="12">
        <f t="shared" ca="1" si="266"/>
        <v>1.000316057</v>
      </c>
      <c r="P771" s="17">
        <f t="shared" si="267"/>
        <v>0</v>
      </c>
      <c r="Q771" s="14">
        <f t="shared" ca="1" si="268"/>
        <v>0.18215787999999999</v>
      </c>
      <c r="R771" s="20">
        <f t="shared" si="272"/>
        <v>0</v>
      </c>
      <c r="S771" s="14">
        <f t="shared" si="269"/>
        <v>0</v>
      </c>
      <c r="T771" s="4" t="str">
        <f t="shared" si="270"/>
        <v>A+J=</v>
      </c>
      <c r="U771" s="29">
        <f t="shared" si="271"/>
        <v>46021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</row>
    <row r="772" spans="1:154" x14ac:dyDescent="0.15">
      <c r="A772" s="88">
        <f t="shared" si="275"/>
        <v>45996</v>
      </c>
      <c r="B772" s="89" t="str">
        <f t="shared" ca="1" si="256"/>
        <v>n.d</v>
      </c>
      <c r="C772" s="14">
        <f t="shared" si="257"/>
        <v>576.34505173000002</v>
      </c>
      <c r="D772" s="62">
        <f t="shared" si="273"/>
        <v>45993</v>
      </c>
      <c r="E772" s="60">
        <f ca="1">IF(D772&lt;$B$1,VLOOKUP(D772,[1]DI!$A$4:$B$15000,2,FALSE),0)</f>
        <v>0</v>
      </c>
      <c r="F772" s="14">
        <f t="shared" ca="1" si="258"/>
        <v>1</v>
      </c>
      <c r="G772" s="91">
        <f t="shared" ca="1" si="259"/>
        <v>1.30934010340701</v>
      </c>
      <c r="H772" s="91">
        <f t="shared" ca="1" si="260"/>
        <v>1.30934010340701</v>
      </c>
      <c r="I772" s="14">
        <f t="shared" ca="1" si="261"/>
        <v>1</v>
      </c>
      <c r="J772" s="13">
        <f t="shared" si="274"/>
        <v>2.69E-2</v>
      </c>
      <c r="K772" s="29">
        <f t="shared" si="262"/>
        <v>45992</v>
      </c>
      <c r="L772" s="2">
        <f t="shared" si="263"/>
        <v>4</v>
      </c>
      <c r="M772" s="17">
        <f t="shared" si="264"/>
        <v>4</v>
      </c>
      <c r="N772" s="12">
        <f t="shared" si="265"/>
        <v>1.0004214309999999</v>
      </c>
      <c r="O772" s="12">
        <f t="shared" ca="1" si="266"/>
        <v>1.0004214309999999</v>
      </c>
      <c r="P772" s="17">
        <f t="shared" si="267"/>
        <v>0</v>
      </c>
      <c r="Q772" s="14">
        <f t="shared" ca="1" si="268"/>
        <v>0.24288967</v>
      </c>
      <c r="R772" s="20">
        <f t="shared" si="272"/>
        <v>0</v>
      </c>
      <c r="S772" s="14">
        <f t="shared" si="269"/>
        <v>0</v>
      </c>
      <c r="T772" s="4" t="str">
        <f t="shared" si="270"/>
        <v>A+J=</v>
      </c>
      <c r="U772" s="29">
        <f t="shared" si="271"/>
        <v>46021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</row>
    <row r="773" spans="1:154" x14ac:dyDescent="0.15">
      <c r="A773" s="88">
        <f t="shared" si="275"/>
        <v>45999</v>
      </c>
      <c r="B773" s="89" t="str">
        <f t="shared" ca="1" si="256"/>
        <v>n.d</v>
      </c>
      <c r="C773" s="14">
        <f t="shared" si="257"/>
        <v>576.34505173000002</v>
      </c>
      <c r="D773" s="62">
        <f t="shared" si="273"/>
        <v>45994</v>
      </c>
      <c r="E773" s="60">
        <f ca="1">IF(D773&lt;$B$1,VLOOKUP(D773,[1]DI!$A$4:$B$15000,2,FALSE),0)</f>
        <v>0</v>
      </c>
      <c r="F773" s="14">
        <f t="shared" ca="1" si="258"/>
        <v>1</v>
      </c>
      <c r="G773" s="91">
        <f t="shared" ca="1" si="259"/>
        <v>1.30934010340701</v>
      </c>
      <c r="H773" s="91">
        <f t="shared" ca="1" si="260"/>
        <v>1.30934010340701</v>
      </c>
      <c r="I773" s="14">
        <f t="shared" ca="1" si="261"/>
        <v>1</v>
      </c>
      <c r="J773" s="13">
        <f t="shared" si="274"/>
        <v>2.69E-2</v>
      </c>
      <c r="K773" s="29">
        <f t="shared" si="262"/>
        <v>45992</v>
      </c>
      <c r="L773" s="2">
        <f t="shared" si="263"/>
        <v>5</v>
      </c>
      <c r="M773" s="17">
        <f t="shared" si="264"/>
        <v>5</v>
      </c>
      <c r="N773" s="12">
        <f t="shared" si="265"/>
        <v>1.000526816</v>
      </c>
      <c r="O773" s="12">
        <f t="shared" ca="1" si="266"/>
        <v>1.000526816</v>
      </c>
      <c r="P773" s="17">
        <f t="shared" si="267"/>
        <v>0</v>
      </c>
      <c r="Q773" s="14">
        <f t="shared" ca="1" si="268"/>
        <v>0.30362779000000001</v>
      </c>
      <c r="R773" s="20">
        <f t="shared" si="272"/>
        <v>0</v>
      </c>
      <c r="S773" s="14">
        <f t="shared" si="269"/>
        <v>0</v>
      </c>
      <c r="T773" s="4" t="str">
        <f t="shared" si="270"/>
        <v>A+J=</v>
      </c>
      <c r="U773" s="29">
        <f t="shared" si="271"/>
        <v>46021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</row>
    <row r="774" spans="1:154" x14ac:dyDescent="0.15">
      <c r="A774" s="88">
        <f t="shared" si="275"/>
        <v>46000</v>
      </c>
      <c r="B774" s="89" t="str">
        <f t="shared" ref="B774:B837" ca="1" si="276">IF(A774&lt;=TODAY(),C774+Q774,IF(AND(A774&gt;TODAY(),A774&lt;=$B$1),IF(VLOOKUP(TODAY(),$A$10:$E$5000,4,FALSE)=0,"n.d",C774+Q774),"n.d"))</f>
        <v>n.d</v>
      </c>
      <c r="C774" s="14">
        <f t="shared" ref="C774:C837" si="277">(C773-S773)</f>
        <v>576.34505173000002</v>
      </c>
      <c r="D774" s="62">
        <f t="shared" si="273"/>
        <v>45995</v>
      </c>
      <c r="E774" s="60">
        <f ca="1">IF(D774&lt;$B$1,VLOOKUP(D774,[1]DI!$A$4:$B$15000,2,FALSE),0)</f>
        <v>0</v>
      </c>
      <c r="F774" s="14">
        <f t="shared" ref="F774:F837" ca="1" si="278">ROUND(1+ROUND(((1+E774)^(1/252))-1,8),16)</f>
        <v>1</v>
      </c>
      <c r="G774" s="91">
        <f t="shared" ref="G774:G837" ca="1" si="279">ROUND(F773*G773,16)</f>
        <v>1.30934010340701</v>
      </c>
      <c r="H774" s="91">
        <f t="shared" ref="H774:H837" ca="1" si="280">IF(P773&gt;0,G773,H773)</f>
        <v>1.30934010340701</v>
      </c>
      <c r="I774" s="14">
        <f t="shared" ref="I774:I837" ca="1" si="281">ROUND(G774/H774,8)</f>
        <v>1</v>
      </c>
      <c r="J774" s="13">
        <f t="shared" si="274"/>
        <v>2.69E-2</v>
      </c>
      <c r="K774" s="29">
        <f t="shared" ref="K774:K837" si="282">IF(P773&gt;0,VLOOKUP(P773,X$12:AH$150,2),K773)</f>
        <v>45992</v>
      </c>
      <c r="L774" s="2">
        <f t="shared" ref="L774:L837" si="283">IF(A774&gt;K774,IF(NETWORKDAYS(K774,A774,$X$160:$X$544)-1=0,1,NETWORKDAYS(K774,A774,$X$160:$X$544)-1),0)</f>
        <v>6</v>
      </c>
      <c r="M774" s="17">
        <f t="shared" ref="M774:M837" si="284">IF(AND(L774=1,L773=1),1,IF(L774&gt;0,IF(L774=L773,L774+1,L774),0))</f>
        <v>6</v>
      </c>
      <c r="N774" s="12">
        <f t="shared" ref="N774:N837" si="285">ROUND((J774+1)^(M774/252),9)</f>
        <v>1.000632213</v>
      </c>
      <c r="O774" s="12">
        <f t="shared" ref="O774:O837" ca="1" si="286">ROUND(I774*N774,9)</f>
        <v>1.000632213</v>
      </c>
      <c r="P774" s="17">
        <f t="shared" ref="P774:P837" si="287">IF(VLOOKUP(A774,Y$12:AF$150,8)=VLOOKUP(A773,Y$12:AF$150,8),0,VLOOKUP(A774,Y$12:AF$150,8))</f>
        <v>0</v>
      </c>
      <c r="Q774" s="14">
        <f t="shared" ref="Q774:Q837" ca="1" si="288">TRUNC(((O774-1)*C774),8)</f>
        <v>0.36437282999999998</v>
      </c>
      <c r="R774" s="20">
        <f t="shared" si="272"/>
        <v>0</v>
      </c>
      <c r="S774" s="14">
        <f t="shared" ref="S774:S837" si="289">IF(R774&gt;0,TRUNC(R774*C774,8),0)</f>
        <v>0</v>
      </c>
      <c r="T774" s="4" t="str">
        <f t="shared" ref="T774:T837" si="290">IF(P773&gt;0,VLOOKUP(P773,X$12:AH$150,10),T773)</f>
        <v>A+J=</v>
      </c>
      <c r="U774" s="29">
        <f t="shared" ref="U774:U837" si="291">IF(P773&gt;0,VLOOKUP(P773,X$12:AH$150,11),U773)</f>
        <v>46021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</row>
    <row r="775" spans="1:154" x14ac:dyDescent="0.15">
      <c r="A775" s="88">
        <f t="shared" si="275"/>
        <v>46001</v>
      </c>
      <c r="B775" s="89" t="str">
        <f t="shared" ca="1" si="276"/>
        <v>n.d</v>
      </c>
      <c r="C775" s="14">
        <f t="shared" si="277"/>
        <v>576.34505173000002</v>
      </c>
      <c r="D775" s="62">
        <f t="shared" si="273"/>
        <v>45996</v>
      </c>
      <c r="E775" s="60">
        <f ca="1">IF(D775&lt;$B$1,VLOOKUP(D775,[1]DI!$A$4:$B$15000,2,FALSE),0)</f>
        <v>0</v>
      </c>
      <c r="F775" s="14">
        <f t="shared" ca="1" si="278"/>
        <v>1</v>
      </c>
      <c r="G775" s="91">
        <f t="shared" ca="1" si="279"/>
        <v>1.30934010340701</v>
      </c>
      <c r="H775" s="91">
        <f t="shared" ca="1" si="280"/>
        <v>1.30934010340701</v>
      </c>
      <c r="I775" s="14">
        <f t="shared" ca="1" si="281"/>
        <v>1</v>
      </c>
      <c r="J775" s="13">
        <f t="shared" si="274"/>
        <v>2.69E-2</v>
      </c>
      <c r="K775" s="29">
        <f t="shared" si="282"/>
        <v>45992</v>
      </c>
      <c r="L775" s="2">
        <f t="shared" si="283"/>
        <v>7</v>
      </c>
      <c r="M775" s="17">
        <f t="shared" si="284"/>
        <v>7</v>
      </c>
      <c r="N775" s="12">
        <f t="shared" si="285"/>
        <v>1.0007376210000001</v>
      </c>
      <c r="O775" s="12">
        <f t="shared" ca="1" si="286"/>
        <v>1.0007376210000001</v>
      </c>
      <c r="P775" s="17">
        <f t="shared" si="287"/>
        <v>0</v>
      </c>
      <c r="Q775" s="14">
        <f t="shared" ca="1" si="288"/>
        <v>0.42512421</v>
      </c>
      <c r="R775" s="20">
        <f t="shared" si="272"/>
        <v>0</v>
      </c>
      <c r="S775" s="14">
        <f t="shared" si="289"/>
        <v>0</v>
      </c>
      <c r="T775" s="4" t="str">
        <f t="shared" si="290"/>
        <v>A+J=</v>
      </c>
      <c r="U775" s="29">
        <f t="shared" si="291"/>
        <v>46021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</row>
    <row r="776" spans="1:154" x14ac:dyDescent="0.15">
      <c r="A776" s="88">
        <f t="shared" si="275"/>
        <v>46002</v>
      </c>
      <c r="B776" s="89" t="str">
        <f t="shared" ca="1" si="276"/>
        <v>n.d</v>
      </c>
      <c r="C776" s="14">
        <f t="shared" si="277"/>
        <v>576.34505173000002</v>
      </c>
      <c r="D776" s="62">
        <f t="shared" si="273"/>
        <v>45999</v>
      </c>
      <c r="E776" s="60">
        <f ca="1">IF(D776&lt;$B$1,VLOOKUP(D776,[1]DI!$A$4:$B$15000,2,FALSE),0)</f>
        <v>0</v>
      </c>
      <c r="F776" s="14">
        <f t="shared" ca="1" si="278"/>
        <v>1</v>
      </c>
      <c r="G776" s="91">
        <f t="shared" ca="1" si="279"/>
        <v>1.30934010340701</v>
      </c>
      <c r="H776" s="91">
        <f t="shared" ca="1" si="280"/>
        <v>1.30934010340701</v>
      </c>
      <c r="I776" s="14">
        <f t="shared" ca="1" si="281"/>
        <v>1</v>
      </c>
      <c r="J776" s="13">
        <f t="shared" si="274"/>
        <v>2.69E-2</v>
      </c>
      <c r="K776" s="29">
        <f t="shared" si="282"/>
        <v>45992</v>
      </c>
      <c r="L776" s="2">
        <f t="shared" si="283"/>
        <v>8</v>
      </c>
      <c r="M776" s="17">
        <f t="shared" si="284"/>
        <v>8</v>
      </c>
      <c r="N776" s="12">
        <f t="shared" si="285"/>
        <v>1.000843039</v>
      </c>
      <c r="O776" s="12">
        <f t="shared" ca="1" si="286"/>
        <v>1.000843039</v>
      </c>
      <c r="P776" s="17">
        <f t="shared" si="287"/>
        <v>0</v>
      </c>
      <c r="Q776" s="14">
        <f t="shared" ca="1" si="288"/>
        <v>0.48588134999999999</v>
      </c>
      <c r="R776" s="20">
        <f t="shared" si="272"/>
        <v>0</v>
      </c>
      <c r="S776" s="14">
        <f t="shared" si="289"/>
        <v>0</v>
      </c>
      <c r="T776" s="4" t="str">
        <f t="shared" si="290"/>
        <v>A+J=</v>
      </c>
      <c r="U776" s="29">
        <f t="shared" si="291"/>
        <v>46021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</row>
    <row r="777" spans="1:154" x14ac:dyDescent="0.15">
      <c r="A777" s="88">
        <f t="shared" si="275"/>
        <v>46003</v>
      </c>
      <c r="B777" s="89" t="str">
        <f t="shared" ca="1" si="276"/>
        <v>n.d</v>
      </c>
      <c r="C777" s="14">
        <f t="shared" si="277"/>
        <v>576.34505173000002</v>
      </c>
      <c r="D777" s="62">
        <f t="shared" si="273"/>
        <v>46000</v>
      </c>
      <c r="E777" s="60">
        <f ca="1">IF(D777&lt;$B$1,VLOOKUP(D777,[1]DI!$A$4:$B$15000,2,FALSE),0)</f>
        <v>0</v>
      </c>
      <c r="F777" s="14">
        <f t="shared" ca="1" si="278"/>
        <v>1</v>
      </c>
      <c r="G777" s="91">
        <f t="shared" ca="1" si="279"/>
        <v>1.30934010340701</v>
      </c>
      <c r="H777" s="91">
        <f t="shared" ca="1" si="280"/>
        <v>1.30934010340701</v>
      </c>
      <c r="I777" s="14">
        <f t="shared" ca="1" si="281"/>
        <v>1</v>
      </c>
      <c r="J777" s="13">
        <f t="shared" si="274"/>
        <v>2.69E-2</v>
      </c>
      <c r="K777" s="29">
        <f t="shared" si="282"/>
        <v>45992</v>
      </c>
      <c r="L777" s="2">
        <f t="shared" si="283"/>
        <v>9</v>
      </c>
      <c r="M777" s="17">
        <f t="shared" si="284"/>
        <v>9</v>
      </c>
      <c r="N777" s="12">
        <f t="shared" si="285"/>
        <v>1.0009484689999999</v>
      </c>
      <c r="O777" s="12">
        <f t="shared" ca="1" si="286"/>
        <v>1.0009484689999999</v>
      </c>
      <c r="P777" s="17">
        <f t="shared" si="287"/>
        <v>0</v>
      </c>
      <c r="Q777" s="14">
        <f t="shared" ca="1" si="288"/>
        <v>0.54664541</v>
      </c>
      <c r="R777" s="20">
        <f t="shared" si="272"/>
        <v>0</v>
      </c>
      <c r="S777" s="14">
        <f t="shared" si="289"/>
        <v>0</v>
      </c>
      <c r="T777" s="4" t="str">
        <f t="shared" si="290"/>
        <v>A+J=</v>
      </c>
      <c r="U777" s="29">
        <f t="shared" si="291"/>
        <v>46021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</row>
    <row r="778" spans="1:154" x14ac:dyDescent="0.15">
      <c r="A778" s="88">
        <f t="shared" si="275"/>
        <v>46006</v>
      </c>
      <c r="B778" s="89" t="str">
        <f t="shared" ca="1" si="276"/>
        <v>n.d</v>
      </c>
      <c r="C778" s="14">
        <f t="shared" si="277"/>
        <v>576.34505173000002</v>
      </c>
      <c r="D778" s="62">
        <f t="shared" si="273"/>
        <v>46001</v>
      </c>
      <c r="E778" s="60">
        <f ca="1">IF(D778&lt;$B$1,VLOOKUP(D778,[1]DI!$A$4:$B$15000,2,FALSE),0)</f>
        <v>0</v>
      </c>
      <c r="F778" s="14">
        <f t="shared" ca="1" si="278"/>
        <v>1</v>
      </c>
      <c r="G778" s="91">
        <f t="shared" ca="1" si="279"/>
        <v>1.30934010340701</v>
      </c>
      <c r="H778" s="91">
        <f t="shared" ca="1" si="280"/>
        <v>1.30934010340701</v>
      </c>
      <c r="I778" s="14">
        <f t="shared" ca="1" si="281"/>
        <v>1</v>
      </c>
      <c r="J778" s="13">
        <f t="shared" si="274"/>
        <v>2.69E-2</v>
      </c>
      <c r="K778" s="29">
        <f t="shared" si="282"/>
        <v>45992</v>
      </c>
      <c r="L778" s="2">
        <f t="shared" si="283"/>
        <v>10</v>
      </c>
      <c r="M778" s="17">
        <f t="shared" si="284"/>
        <v>10</v>
      </c>
      <c r="N778" s="12">
        <f t="shared" si="285"/>
        <v>1.00105391</v>
      </c>
      <c r="O778" s="12">
        <f t="shared" ca="1" si="286"/>
        <v>1.00105391</v>
      </c>
      <c r="P778" s="17">
        <f t="shared" si="287"/>
        <v>0</v>
      </c>
      <c r="Q778" s="14">
        <f t="shared" ca="1" si="288"/>
        <v>0.60741581</v>
      </c>
      <c r="R778" s="20">
        <f t="shared" si="272"/>
        <v>0</v>
      </c>
      <c r="S778" s="14">
        <f t="shared" si="289"/>
        <v>0</v>
      </c>
      <c r="T778" s="4" t="str">
        <f t="shared" si="290"/>
        <v>A+J=</v>
      </c>
      <c r="U778" s="29">
        <f t="shared" si="291"/>
        <v>46021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</row>
    <row r="779" spans="1:154" x14ac:dyDescent="0.15">
      <c r="A779" s="88">
        <f t="shared" si="275"/>
        <v>46007</v>
      </c>
      <c r="B779" s="89" t="str">
        <f t="shared" ca="1" si="276"/>
        <v>n.d</v>
      </c>
      <c r="C779" s="14">
        <f t="shared" si="277"/>
        <v>576.34505173000002</v>
      </c>
      <c r="D779" s="62">
        <f t="shared" si="273"/>
        <v>46002</v>
      </c>
      <c r="E779" s="60">
        <f ca="1">IF(D779&lt;$B$1,VLOOKUP(D779,[1]DI!$A$4:$B$15000,2,FALSE),0)</f>
        <v>0</v>
      </c>
      <c r="F779" s="14">
        <f t="shared" ca="1" si="278"/>
        <v>1</v>
      </c>
      <c r="G779" s="91">
        <f t="shared" ca="1" si="279"/>
        <v>1.30934010340701</v>
      </c>
      <c r="H779" s="91">
        <f t="shared" ca="1" si="280"/>
        <v>1.30934010340701</v>
      </c>
      <c r="I779" s="14">
        <f t="shared" ca="1" si="281"/>
        <v>1</v>
      </c>
      <c r="J779" s="13">
        <f t="shared" si="274"/>
        <v>2.69E-2</v>
      </c>
      <c r="K779" s="29">
        <f t="shared" si="282"/>
        <v>45992</v>
      </c>
      <c r="L779" s="2">
        <f t="shared" si="283"/>
        <v>11</v>
      </c>
      <c r="M779" s="17">
        <f t="shared" si="284"/>
        <v>11</v>
      </c>
      <c r="N779" s="12">
        <f t="shared" si="285"/>
        <v>1.0011593620000001</v>
      </c>
      <c r="O779" s="12">
        <f t="shared" ca="1" si="286"/>
        <v>1.0011593620000001</v>
      </c>
      <c r="P779" s="17">
        <f t="shared" si="287"/>
        <v>0</v>
      </c>
      <c r="Q779" s="14">
        <f t="shared" ca="1" si="288"/>
        <v>0.66819255</v>
      </c>
      <c r="R779" s="20">
        <f t="shared" si="272"/>
        <v>0</v>
      </c>
      <c r="S779" s="14">
        <f t="shared" si="289"/>
        <v>0</v>
      </c>
      <c r="T779" s="4" t="str">
        <f t="shared" si="290"/>
        <v>A+J=</v>
      </c>
      <c r="U779" s="29">
        <f t="shared" si="291"/>
        <v>46021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</row>
    <row r="780" spans="1:154" x14ac:dyDescent="0.15">
      <c r="A780" s="88">
        <f t="shared" si="275"/>
        <v>46008</v>
      </c>
      <c r="B780" s="89" t="str">
        <f t="shared" ca="1" si="276"/>
        <v>n.d</v>
      </c>
      <c r="C780" s="14">
        <f t="shared" si="277"/>
        <v>576.34505173000002</v>
      </c>
      <c r="D780" s="62">
        <f t="shared" si="273"/>
        <v>46003</v>
      </c>
      <c r="E780" s="60">
        <f ca="1">IF(D780&lt;$B$1,VLOOKUP(D780,[1]DI!$A$4:$B$15000,2,FALSE),0)</f>
        <v>0</v>
      </c>
      <c r="F780" s="14">
        <f t="shared" ca="1" si="278"/>
        <v>1</v>
      </c>
      <c r="G780" s="91">
        <f t="shared" ca="1" si="279"/>
        <v>1.30934010340701</v>
      </c>
      <c r="H780" s="91">
        <f t="shared" ca="1" si="280"/>
        <v>1.30934010340701</v>
      </c>
      <c r="I780" s="14">
        <f t="shared" ca="1" si="281"/>
        <v>1</v>
      </c>
      <c r="J780" s="13">
        <f t="shared" si="274"/>
        <v>2.69E-2</v>
      </c>
      <c r="K780" s="29">
        <f t="shared" si="282"/>
        <v>45992</v>
      </c>
      <c r="L780" s="2">
        <f t="shared" si="283"/>
        <v>12</v>
      </c>
      <c r="M780" s="17">
        <f t="shared" si="284"/>
        <v>12</v>
      </c>
      <c r="N780" s="12">
        <f t="shared" si="285"/>
        <v>1.0012648260000001</v>
      </c>
      <c r="O780" s="12">
        <f t="shared" ca="1" si="286"/>
        <v>1.0012648260000001</v>
      </c>
      <c r="P780" s="17">
        <f t="shared" si="287"/>
        <v>0</v>
      </c>
      <c r="Q780" s="14">
        <f t="shared" ca="1" si="288"/>
        <v>0.72897619999999996</v>
      </c>
      <c r="R780" s="20">
        <f t="shared" ref="R780:R843" si="292">IF($P780&gt;0,VLOOKUP($P780,$X$12:$AD$150,7),0)</f>
        <v>0</v>
      </c>
      <c r="S780" s="14">
        <f t="shared" si="289"/>
        <v>0</v>
      </c>
      <c r="T780" s="4" t="str">
        <f t="shared" si="290"/>
        <v>A+J=</v>
      </c>
      <c r="U780" s="29">
        <f t="shared" si="291"/>
        <v>46021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</row>
    <row r="781" spans="1:154" x14ac:dyDescent="0.15">
      <c r="A781" s="88">
        <f t="shared" si="275"/>
        <v>46009</v>
      </c>
      <c r="B781" s="89" t="str">
        <f t="shared" ca="1" si="276"/>
        <v>n.d</v>
      </c>
      <c r="C781" s="14">
        <f t="shared" si="277"/>
        <v>576.34505173000002</v>
      </c>
      <c r="D781" s="62">
        <f t="shared" ref="D781:D844" si="293">WORKDAY($A781,-3,$X$160:$X$544)</f>
        <v>46006</v>
      </c>
      <c r="E781" s="60">
        <f ca="1">IF(D781&lt;$B$1,VLOOKUP(D781,[1]DI!$A$4:$B$15000,2,FALSE),0)</f>
        <v>0</v>
      </c>
      <c r="F781" s="14">
        <f t="shared" ca="1" si="278"/>
        <v>1</v>
      </c>
      <c r="G781" s="91">
        <f t="shared" ca="1" si="279"/>
        <v>1.30934010340701</v>
      </c>
      <c r="H781" s="91">
        <f t="shared" ca="1" si="280"/>
        <v>1.30934010340701</v>
      </c>
      <c r="I781" s="14">
        <f t="shared" ca="1" si="281"/>
        <v>1</v>
      </c>
      <c r="J781" s="13">
        <f t="shared" ref="J781:J844" si="294">J780</f>
        <v>2.69E-2</v>
      </c>
      <c r="K781" s="29">
        <f t="shared" si="282"/>
        <v>45992</v>
      </c>
      <c r="L781" s="2">
        <f t="shared" si="283"/>
        <v>13</v>
      </c>
      <c r="M781" s="17">
        <f t="shared" si="284"/>
        <v>13</v>
      </c>
      <c r="N781" s="12">
        <f t="shared" si="285"/>
        <v>1.0013703</v>
      </c>
      <c r="O781" s="12">
        <f t="shared" ca="1" si="286"/>
        <v>1.0013703</v>
      </c>
      <c r="P781" s="17">
        <f t="shared" si="287"/>
        <v>0</v>
      </c>
      <c r="Q781" s="14">
        <f t="shared" ca="1" si="288"/>
        <v>0.78976561999999995</v>
      </c>
      <c r="R781" s="20">
        <f t="shared" si="292"/>
        <v>0</v>
      </c>
      <c r="S781" s="14">
        <f t="shared" si="289"/>
        <v>0</v>
      </c>
      <c r="T781" s="4" t="str">
        <f t="shared" si="290"/>
        <v>A+J=</v>
      </c>
      <c r="U781" s="29">
        <f t="shared" si="291"/>
        <v>46021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</row>
    <row r="782" spans="1:154" x14ac:dyDescent="0.15">
      <c r="A782" s="88">
        <f t="shared" ref="A782:A845" si="295">WORKDAY($A781,1,$X$166:$X$544)</f>
        <v>46010</v>
      </c>
      <c r="B782" s="89" t="str">
        <f t="shared" ca="1" si="276"/>
        <v>n.d</v>
      </c>
      <c r="C782" s="14">
        <f t="shared" si="277"/>
        <v>576.34505173000002</v>
      </c>
      <c r="D782" s="62">
        <f t="shared" si="293"/>
        <v>46007</v>
      </c>
      <c r="E782" s="60">
        <f ca="1">IF(D782&lt;$B$1,VLOOKUP(D782,[1]DI!$A$4:$B$15000,2,FALSE),0)</f>
        <v>0</v>
      </c>
      <c r="F782" s="14">
        <f t="shared" ca="1" si="278"/>
        <v>1</v>
      </c>
      <c r="G782" s="91">
        <f t="shared" ca="1" si="279"/>
        <v>1.30934010340701</v>
      </c>
      <c r="H782" s="91">
        <f t="shared" ca="1" si="280"/>
        <v>1.30934010340701</v>
      </c>
      <c r="I782" s="14">
        <f t="shared" ca="1" si="281"/>
        <v>1</v>
      </c>
      <c r="J782" s="13">
        <f t="shared" si="294"/>
        <v>2.69E-2</v>
      </c>
      <c r="K782" s="29">
        <f t="shared" si="282"/>
        <v>45992</v>
      </c>
      <c r="L782" s="2">
        <f t="shared" si="283"/>
        <v>14</v>
      </c>
      <c r="M782" s="17">
        <f t="shared" si="284"/>
        <v>14</v>
      </c>
      <c r="N782" s="12">
        <f t="shared" si="285"/>
        <v>1.001475785</v>
      </c>
      <c r="O782" s="12">
        <f t="shared" ca="1" si="286"/>
        <v>1.001475785</v>
      </c>
      <c r="P782" s="17">
        <f t="shared" si="287"/>
        <v>0</v>
      </c>
      <c r="Q782" s="14">
        <f t="shared" ca="1" si="288"/>
        <v>0.85056138000000003</v>
      </c>
      <c r="R782" s="20">
        <f t="shared" si="292"/>
        <v>0</v>
      </c>
      <c r="S782" s="14">
        <f t="shared" si="289"/>
        <v>0</v>
      </c>
      <c r="T782" s="4" t="str">
        <f t="shared" si="290"/>
        <v>A+J=</v>
      </c>
      <c r="U782" s="29">
        <f t="shared" si="291"/>
        <v>46021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</row>
    <row r="783" spans="1:154" x14ac:dyDescent="0.15">
      <c r="A783" s="88">
        <f t="shared" si="295"/>
        <v>46013</v>
      </c>
      <c r="B783" s="89" t="str">
        <f t="shared" ca="1" si="276"/>
        <v>n.d</v>
      </c>
      <c r="C783" s="14">
        <f t="shared" si="277"/>
        <v>576.34505173000002</v>
      </c>
      <c r="D783" s="62">
        <f t="shared" si="293"/>
        <v>46008</v>
      </c>
      <c r="E783" s="60">
        <f ca="1">IF(D783&lt;$B$1,VLOOKUP(D783,[1]DI!$A$4:$B$15000,2,FALSE),0)</f>
        <v>0</v>
      </c>
      <c r="F783" s="14">
        <f t="shared" ca="1" si="278"/>
        <v>1</v>
      </c>
      <c r="G783" s="91">
        <f t="shared" ca="1" si="279"/>
        <v>1.30934010340701</v>
      </c>
      <c r="H783" s="91">
        <f t="shared" ca="1" si="280"/>
        <v>1.30934010340701</v>
      </c>
      <c r="I783" s="14">
        <f t="shared" ca="1" si="281"/>
        <v>1</v>
      </c>
      <c r="J783" s="13">
        <f t="shared" si="294"/>
        <v>2.69E-2</v>
      </c>
      <c r="K783" s="29">
        <f t="shared" si="282"/>
        <v>45992</v>
      </c>
      <c r="L783" s="2">
        <f t="shared" si="283"/>
        <v>15</v>
      </c>
      <c r="M783" s="17">
        <f t="shared" si="284"/>
        <v>15</v>
      </c>
      <c r="N783" s="12">
        <f t="shared" si="285"/>
        <v>1.0015812820000001</v>
      </c>
      <c r="O783" s="12">
        <f t="shared" ca="1" si="286"/>
        <v>1.0015812820000001</v>
      </c>
      <c r="P783" s="17">
        <f t="shared" si="287"/>
        <v>0</v>
      </c>
      <c r="Q783" s="14">
        <f t="shared" ca="1" si="288"/>
        <v>0.91136404999999998</v>
      </c>
      <c r="R783" s="20">
        <f t="shared" si="292"/>
        <v>0</v>
      </c>
      <c r="S783" s="14">
        <f t="shared" si="289"/>
        <v>0</v>
      </c>
      <c r="T783" s="4" t="str">
        <f t="shared" si="290"/>
        <v>A+J=</v>
      </c>
      <c r="U783" s="29">
        <f t="shared" si="291"/>
        <v>46021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</row>
    <row r="784" spans="1:154" x14ac:dyDescent="0.15">
      <c r="A784" s="88">
        <f t="shared" si="295"/>
        <v>46014</v>
      </c>
      <c r="B784" s="89" t="str">
        <f t="shared" ca="1" si="276"/>
        <v>n.d</v>
      </c>
      <c r="C784" s="14">
        <f t="shared" si="277"/>
        <v>576.34505173000002</v>
      </c>
      <c r="D784" s="62">
        <f t="shared" si="293"/>
        <v>46009</v>
      </c>
      <c r="E784" s="60">
        <f ca="1">IF(D784&lt;$B$1,VLOOKUP(D784,[1]DI!$A$4:$B$15000,2,FALSE),0)</f>
        <v>0</v>
      </c>
      <c r="F784" s="14">
        <f t="shared" ca="1" si="278"/>
        <v>1</v>
      </c>
      <c r="G784" s="91">
        <f t="shared" ca="1" si="279"/>
        <v>1.30934010340701</v>
      </c>
      <c r="H784" s="91">
        <f t="shared" ca="1" si="280"/>
        <v>1.30934010340701</v>
      </c>
      <c r="I784" s="14">
        <f t="shared" ca="1" si="281"/>
        <v>1</v>
      </c>
      <c r="J784" s="13">
        <f t="shared" si="294"/>
        <v>2.69E-2</v>
      </c>
      <c r="K784" s="29">
        <f t="shared" si="282"/>
        <v>45992</v>
      </c>
      <c r="L784" s="2">
        <f t="shared" si="283"/>
        <v>16</v>
      </c>
      <c r="M784" s="17">
        <f t="shared" si="284"/>
        <v>16</v>
      </c>
      <c r="N784" s="12">
        <f t="shared" si="285"/>
        <v>1.0016867899999999</v>
      </c>
      <c r="O784" s="12">
        <f t="shared" ca="1" si="286"/>
        <v>1.0016867899999999</v>
      </c>
      <c r="P784" s="17">
        <f t="shared" si="287"/>
        <v>0</v>
      </c>
      <c r="Q784" s="14">
        <f t="shared" ca="1" si="288"/>
        <v>0.97217306000000003</v>
      </c>
      <c r="R784" s="20">
        <f t="shared" si="292"/>
        <v>0</v>
      </c>
      <c r="S784" s="14">
        <f t="shared" si="289"/>
        <v>0</v>
      </c>
      <c r="T784" s="4" t="str">
        <f t="shared" si="290"/>
        <v>A+J=</v>
      </c>
      <c r="U784" s="29">
        <f t="shared" si="291"/>
        <v>46021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</row>
    <row r="785" spans="1:154" x14ac:dyDescent="0.15">
      <c r="A785" s="88">
        <f t="shared" si="295"/>
        <v>46015</v>
      </c>
      <c r="B785" s="89" t="str">
        <f t="shared" ca="1" si="276"/>
        <v>n.d</v>
      </c>
      <c r="C785" s="14">
        <f t="shared" si="277"/>
        <v>576.34505173000002</v>
      </c>
      <c r="D785" s="62">
        <f t="shared" si="293"/>
        <v>46010</v>
      </c>
      <c r="E785" s="60">
        <f ca="1">IF(D785&lt;$B$1,VLOOKUP(D785,[1]DI!$A$4:$B$15000,2,FALSE),0)</f>
        <v>0</v>
      </c>
      <c r="F785" s="14">
        <f t="shared" ca="1" si="278"/>
        <v>1</v>
      </c>
      <c r="G785" s="91">
        <f t="shared" ca="1" si="279"/>
        <v>1.30934010340701</v>
      </c>
      <c r="H785" s="91">
        <f t="shared" ca="1" si="280"/>
        <v>1.30934010340701</v>
      </c>
      <c r="I785" s="14">
        <f t="shared" ca="1" si="281"/>
        <v>1</v>
      </c>
      <c r="J785" s="13">
        <f t="shared" si="294"/>
        <v>2.69E-2</v>
      </c>
      <c r="K785" s="29">
        <f t="shared" si="282"/>
        <v>45992</v>
      </c>
      <c r="L785" s="2">
        <f t="shared" si="283"/>
        <v>17</v>
      </c>
      <c r="M785" s="17">
        <f t="shared" si="284"/>
        <v>17</v>
      </c>
      <c r="N785" s="12">
        <f t="shared" si="285"/>
        <v>1.001792308</v>
      </c>
      <c r="O785" s="12">
        <f t="shared" ca="1" si="286"/>
        <v>1.001792308</v>
      </c>
      <c r="P785" s="17">
        <f t="shared" si="287"/>
        <v>0</v>
      </c>
      <c r="Q785" s="14">
        <f t="shared" ca="1" si="288"/>
        <v>1.0329878400000001</v>
      </c>
      <c r="R785" s="20">
        <f t="shared" si="292"/>
        <v>0</v>
      </c>
      <c r="S785" s="14">
        <f t="shared" si="289"/>
        <v>0</v>
      </c>
      <c r="T785" s="4" t="str">
        <f t="shared" si="290"/>
        <v>A+J=</v>
      </c>
      <c r="U785" s="29">
        <f t="shared" si="291"/>
        <v>46021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</row>
    <row r="786" spans="1:154" x14ac:dyDescent="0.15">
      <c r="A786" s="88">
        <f t="shared" si="295"/>
        <v>46017</v>
      </c>
      <c r="B786" s="89" t="str">
        <f t="shared" ca="1" si="276"/>
        <v>n.d</v>
      </c>
      <c r="C786" s="14">
        <f t="shared" si="277"/>
        <v>576.34505173000002</v>
      </c>
      <c r="D786" s="62">
        <f t="shared" si="293"/>
        <v>46013</v>
      </c>
      <c r="E786" s="60">
        <f ca="1">IF(D786&lt;$B$1,VLOOKUP(D786,[1]DI!$A$4:$B$15000,2,FALSE),0)</f>
        <v>0</v>
      </c>
      <c r="F786" s="14">
        <f t="shared" ca="1" si="278"/>
        <v>1</v>
      </c>
      <c r="G786" s="91">
        <f t="shared" ca="1" si="279"/>
        <v>1.30934010340701</v>
      </c>
      <c r="H786" s="91">
        <f t="shared" ca="1" si="280"/>
        <v>1.30934010340701</v>
      </c>
      <c r="I786" s="14">
        <f t="shared" ca="1" si="281"/>
        <v>1</v>
      </c>
      <c r="J786" s="13">
        <f t="shared" si="294"/>
        <v>2.69E-2</v>
      </c>
      <c r="K786" s="29">
        <f t="shared" si="282"/>
        <v>45992</v>
      </c>
      <c r="L786" s="2">
        <f t="shared" si="283"/>
        <v>18</v>
      </c>
      <c r="M786" s="17">
        <f t="shared" si="284"/>
        <v>18</v>
      </c>
      <c r="N786" s="12">
        <f t="shared" si="285"/>
        <v>1.0018978380000001</v>
      </c>
      <c r="O786" s="12">
        <f t="shared" ca="1" si="286"/>
        <v>1.0018978380000001</v>
      </c>
      <c r="P786" s="17">
        <f t="shared" si="287"/>
        <v>0</v>
      </c>
      <c r="Q786" s="14">
        <f t="shared" ca="1" si="288"/>
        <v>1.0938095400000001</v>
      </c>
      <c r="R786" s="20">
        <f t="shared" si="292"/>
        <v>0</v>
      </c>
      <c r="S786" s="14">
        <f t="shared" si="289"/>
        <v>0</v>
      </c>
      <c r="T786" s="4" t="str">
        <f t="shared" si="290"/>
        <v>A+J=</v>
      </c>
      <c r="U786" s="29">
        <f t="shared" si="291"/>
        <v>46021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</row>
    <row r="787" spans="1:154" x14ac:dyDescent="0.15">
      <c r="A787" s="88">
        <f t="shared" si="295"/>
        <v>46020</v>
      </c>
      <c r="B787" s="89" t="str">
        <f t="shared" ca="1" si="276"/>
        <v>n.d</v>
      </c>
      <c r="C787" s="14">
        <f t="shared" si="277"/>
        <v>576.34505173000002</v>
      </c>
      <c r="D787" s="62">
        <f t="shared" si="293"/>
        <v>46014</v>
      </c>
      <c r="E787" s="60">
        <f ca="1">IF(D787&lt;$B$1,VLOOKUP(D787,[1]DI!$A$4:$B$15000,2,FALSE),0)</f>
        <v>0</v>
      </c>
      <c r="F787" s="14">
        <f t="shared" ca="1" si="278"/>
        <v>1</v>
      </c>
      <c r="G787" s="91">
        <f t="shared" ca="1" si="279"/>
        <v>1.30934010340701</v>
      </c>
      <c r="H787" s="91">
        <f t="shared" ca="1" si="280"/>
        <v>1.30934010340701</v>
      </c>
      <c r="I787" s="14">
        <f t="shared" ca="1" si="281"/>
        <v>1</v>
      </c>
      <c r="J787" s="13">
        <f t="shared" si="294"/>
        <v>2.69E-2</v>
      </c>
      <c r="K787" s="29">
        <f t="shared" si="282"/>
        <v>45992</v>
      </c>
      <c r="L787" s="2">
        <f t="shared" si="283"/>
        <v>19</v>
      </c>
      <c r="M787" s="17">
        <f t="shared" si="284"/>
        <v>19</v>
      </c>
      <c r="N787" s="12">
        <f t="shared" si="285"/>
        <v>1.002003379</v>
      </c>
      <c r="O787" s="12">
        <f t="shared" ca="1" si="286"/>
        <v>1.002003379</v>
      </c>
      <c r="P787" s="17">
        <f t="shared" si="287"/>
        <v>0</v>
      </c>
      <c r="Q787" s="14">
        <f t="shared" ca="1" si="288"/>
        <v>1.15463757</v>
      </c>
      <c r="R787" s="20">
        <f t="shared" si="292"/>
        <v>0</v>
      </c>
      <c r="S787" s="14">
        <f t="shared" si="289"/>
        <v>0</v>
      </c>
      <c r="T787" s="4" t="str">
        <f t="shared" si="290"/>
        <v>A+J=</v>
      </c>
      <c r="U787" s="29">
        <f t="shared" si="291"/>
        <v>46021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</row>
    <row r="788" spans="1:154" x14ac:dyDescent="0.15">
      <c r="A788" s="88">
        <f t="shared" si="295"/>
        <v>46021</v>
      </c>
      <c r="B788" s="89" t="str">
        <f t="shared" ca="1" si="276"/>
        <v>n.d</v>
      </c>
      <c r="C788" s="14">
        <f t="shared" si="277"/>
        <v>576.34505173000002</v>
      </c>
      <c r="D788" s="62">
        <f t="shared" si="293"/>
        <v>46015</v>
      </c>
      <c r="E788" s="60">
        <f ca="1">IF(D788&lt;$B$1,VLOOKUP(D788,[1]DI!$A$4:$B$15000,2,FALSE),0)</f>
        <v>0</v>
      </c>
      <c r="F788" s="14">
        <f t="shared" ca="1" si="278"/>
        <v>1</v>
      </c>
      <c r="G788" s="91">
        <f t="shared" ca="1" si="279"/>
        <v>1.30934010340701</v>
      </c>
      <c r="H788" s="91">
        <f t="shared" ca="1" si="280"/>
        <v>1.30934010340701</v>
      </c>
      <c r="I788" s="14">
        <f t="shared" ca="1" si="281"/>
        <v>1</v>
      </c>
      <c r="J788" s="13">
        <f t="shared" si="294"/>
        <v>2.69E-2</v>
      </c>
      <c r="K788" s="29">
        <f t="shared" si="282"/>
        <v>45992</v>
      </c>
      <c r="L788" s="2">
        <f t="shared" si="283"/>
        <v>20</v>
      </c>
      <c r="M788" s="17">
        <f t="shared" si="284"/>
        <v>20</v>
      </c>
      <c r="N788" s="12">
        <f t="shared" si="285"/>
        <v>1.002108931</v>
      </c>
      <c r="O788" s="12">
        <f t="shared" ca="1" si="286"/>
        <v>1.002108931</v>
      </c>
      <c r="P788" s="17">
        <f t="shared" si="287"/>
        <v>37</v>
      </c>
      <c r="Q788" s="14">
        <f t="shared" ca="1" si="288"/>
        <v>1.21547194</v>
      </c>
      <c r="R788" s="20">
        <f t="shared" si="292"/>
        <v>3.4508000000000004E-2</v>
      </c>
      <c r="S788" s="14">
        <f t="shared" si="289"/>
        <v>19.888515040000001</v>
      </c>
      <c r="T788" s="4" t="str">
        <f t="shared" si="290"/>
        <v>A+J=</v>
      </c>
      <c r="U788" s="29">
        <f t="shared" si="291"/>
        <v>46021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</row>
    <row r="789" spans="1:154" x14ac:dyDescent="0.15">
      <c r="A789" s="88">
        <f t="shared" si="295"/>
        <v>46022</v>
      </c>
      <c r="B789" s="89" t="str">
        <f t="shared" ca="1" si="276"/>
        <v>n.d</v>
      </c>
      <c r="C789" s="14">
        <f t="shared" si="277"/>
        <v>556.45653669000001</v>
      </c>
      <c r="D789" s="62">
        <f t="shared" si="293"/>
        <v>46017</v>
      </c>
      <c r="E789" s="60">
        <f ca="1">IF(D789&lt;$B$1,VLOOKUP(D789,[1]DI!$A$4:$B$15000,2,FALSE),0)</f>
        <v>0</v>
      </c>
      <c r="F789" s="14">
        <f t="shared" ca="1" si="278"/>
        <v>1</v>
      </c>
      <c r="G789" s="91">
        <f t="shared" ca="1" si="279"/>
        <v>1.30934010340701</v>
      </c>
      <c r="H789" s="91">
        <f t="shared" ca="1" si="280"/>
        <v>1.30934010340701</v>
      </c>
      <c r="I789" s="14">
        <f t="shared" ca="1" si="281"/>
        <v>1</v>
      </c>
      <c r="J789" s="13">
        <f t="shared" si="294"/>
        <v>2.69E-2</v>
      </c>
      <c r="K789" s="29">
        <f t="shared" si="282"/>
        <v>46021</v>
      </c>
      <c r="L789" s="2">
        <f t="shared" si="283"/>
        <v>1</v>
      </c>
      <c r="M789" s="17">
        <f t="shared" si="284"/>
        <v>1</v>
      </c>
      <c r="N789" s="12">
        <f t="shared" si="285"/>
        <v>1.000105341</v>
      </c>
      <c r="O789" s="12">
        <f t="shared" ca="1" si="286"/>
        <v>1.000105341</v>
      </c>
      <c r="P789" s="17">
        <f t="shared" si="287"/>
        <v>0</v>
      </c>
      <c r="Q789" s="14">
        <f t="shared" ca="1" si="288"/>
        <v>5.8617679999999998E-2</v>
      </c>
      <c r="R789" s="20">
        <f t="shared" si="292"/>
        <v>0</v>
      </c>
      <c r="S789" s="14">
        <f t="shared" si="289"/>
        <v>0</v>
      </c>
      <c r="T789" s="4" t="str">
        <f t="shared" si="290"/>
        <v>A+J=</v>
      </c>
      <c r="U789" s="29">
        <f t="shared" si="291"/>
        <v>46052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</row>
    <row r="790" spans="1:154" x14ac:dyDescent="0.15">
      <c r="A790" s="88">
        <f t="shared" si="295"/>
        <v>46024</v>
      </c>
      <c r="B790" s="89" t="str">
        <f t="shared" ca="1" si="276"/>
        <v>n.d</v>
      </c>
      <c r="C790" s="14">
        <f t="shared" si="277"/>
        <v>556.45653669000001</v>
      </c>
      <c r="D790" s="62">
        <f t="shared" si="293"/>
        <v>46020</v>
      </c>
      <c r="E790" s="60">
        <f ca="1">IF(D790&lt;$B$1,VLOOKUP(D790,[1]DI!$A$4:$B$15000,2,FALSE),0)</f>
        <v>0</v>
      </c>
      <c r="F790" s="14">
        <f t="shared" ca="1" si="278"/>
        <v>1</v>
      </c>
      <c r="G790" s="91">
        <f t="shared" ca="1" si="279"/>
        <v>1.30934010340701</v>
      </c>
      <c r="H790" s="91">
        <f t="shared" ca="1" si="280"/>
        <v>1.30934010340701</v>
      </c>
      <c r="I790" s="14">
        <f t="shared" ca="1" si="281"/>
        <v>1</v>
      </c>
      <c r="J790" s="13">
        <f t="shared" si="294"/>
        <v>2.69E-2</v>
      </c>
      <c r="K790" s="29">
        <f t="shared" si="282"/>
        <v>46021</v>
      </c>
      <c r="L790" s="2">
        <f t="shared" si="283"/>
        <v>2</v>
      </c>
      <c r="M790" s="17">
        <f t="shared" si="284"/>
        <v>2</v>
      </c>
      <c r="N790" s="12">
        <f t="shared" si="285"/>
        <v>1.0002106930000001</v>
      </c>
      <c r="O790" s="12">
        <f t="shared" ca="1" si="286"/>
        <v>1.0002106930000001</v>
      </c>
      <c r="P790" s="17">
        <f t="shared" si="287"/>
        <v>0</v>
      </c>
      <c r="Q790" s="14">
        <f t="shared" ca="1" si="288"/>
        <v>0.11724149</v>
      </c>
      <c r="R790" s="20">
        <f t="shared" si="292"/>
        <v>0</v>
      </c>
      <c r="S790" s="14">
        <f t="shared" si="289"/>
        <v>0</v>
      </c>
      <c r="T790" s="4" t="str">
        <f t="shared" si="290"/>
        <v>A+J=</v>
      </c>
      <c r="U790" s="29">
        <f t="shared" si="291"/>
        <v>46052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</row>
    <row r="791" spans="1:154" x14ac:dyDescent="0.15">
      <c r="A791" s="88">
        <f t="shared" si="295"/>
        <v>46027</v>
      </c>
      <c r="B791" s="89" t="str">
        <f t="shared" ca="1" si="276"/>
        <v>n.d</v>
      </c>
      <c r="C791" s="14">
        <f t="shared" si="277"/>
        <v>556.45653669000001</v>
      </c>
      <c r="D791" s="62">
        <f t="shared" si="293"/>
        <v>46021</v>
      </c>
      <c r="E791" s="60">
        <f ca="1">IF(D791&lt;$B$1,VLOOKUP(D791,[1]DI!$A$4:$B$15000,2,FALSE),0)</f>
        <v>0</v>
      </c>
      <c r="F791" s="14">
        <f t="shared" ca="1" si="278"/>
        <v>1</v>
      </c>
      <c r="G791" s="91">
        <f t="shared" ca="1" si="279"/>
        <v>1.30934010340701</v>
      </c>
      <c r="H791" s="91">
        <f t="shared" ca="1" si="280"/>
        <v>1.30934010340701</v>
      </c>
      <c r="I791" s="14">
        <f t="shared" ca="1" si="281"/>
        <v>1</v>
      </c>
      <c r="J791" s="13">
        <f t="shared" si="294"/>
        <v>2.69E-2</v>
      </c>
      <c r="K791" s="29">
        <f t="shared" si="282"/>
        <v>46021</v>
      </c>
      <c r="L791" s="2">
        <f t="shared" si="283"/>
        <v>3</v>
      </c>
      <c r="M791" s="17">
        <f t="shared" si="284"/>
        <v>3</v>
      </c>
      <c r="N791" s="12">
        <f t="shared" si="285"/>
        <v>1.000316057</v>
      </c>
      <c r="O791" s="12">
        <f t="shared" ca="1" si="286"/>
        <v>1.000316057</v>
      </c>
      <c r="P791" s="17">
        <f t="shared" si="287"/>
        <v>0</v>
      </c>
      <c r="Q791" s="14">
        <f t="shared" ca="1" si="288"/>
        <v>0.17587198000000001</v>
      </c>
      <c r="R791" s="20">
        <f t="shared" si="292"/>
        <v>0</v>
      </c>
      <c r="S791" s="14">
        <f t="shared" si="289"/>
        <v>0</v>
      </c>
      <c r="T791" s="4" t="str">
        <f t="shared" si="290"/>
        <v>A+J=</v>
      </c>
      <c r="U791" s="29">
        <f t="shared" si="291"/>
        <v>46052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</row>
    <row r="792" spans="1:154" x14ac:dyDescent="0.15">
      <c r="A792" s="88">
        <f t="shared" si="295"/>
        <v>46028</v>
      </c>
      <c r="B792" s="89" t="str">
        <f t="shared" ca="1" si="276"/>
        <v>n.d</v>
      </c>
      <c r="C792" s="14">
        <f t="shared" si="277"/>
        <v>556.45653669000001</v>
      </c>
      <c r="D792" s="62">
        <f t="shared" si="293"/>
        <v>46022</v>
      </c>
      <c r="E792" s="60">
        <f ca="1">IF(D792&lt;$B$1,VLOOKUP(D792,[1]DI!$A$4:$B$15000,2,FALSE),0)</f>
        <v>0</v>
      </c>
      <c r="F792" s="14">
        <f t="shared" ca="1" si="278"/>
        <v>1</v>
      </c>
      <c r="G792" s="91">
        <f t="shared" ca="1" si="279"/>
        <v>1.30934010340701</v>
      </c>
      <c r="H792" s="91">
        <f t="shared" ca="1" si="280"/>
        <v>1.30934010340701</v>
      </c>
      <c r="I792" s="14">
        <f t="shared" ca="1" si="281"/>
        <v>1</v>
      </c>
      <c r="J792" s="13">
        <f t="shared" si="294"/>
        <v>2.69E-2</v>
      </c>
      <c r="K792" s="29">
        <f t="shared" si="282"/>
        <v>46021</v>
      </c>
      <c r="L792" s="2">
        <f t="shared" si="283"/>
        <v>4</v>
      </c>
      <c r="M792" s="17">
        <f t="shared" si="284"/>
        <v>4</v>
      </c>
      <c r="N792" s="12">
        <f t="shared" si="285"/>
        <v>1.0004214309999999</v>
      </c>
      <c r="O792" s="12">
        <f t="shared" ca="1" si="286"/>
        <v>1.0004214309999999</v>
      </c>
      <c r="P792" s="17">
        <f t="shared" si="287"/>
        <v>0</v>
      </c>
      <c r="Q792" s="14">
        <f t="shared" ca="1" si="288"/>
        <v>0.23450803000000001</v>
      </c>
      <c r="R792" s="20">
        <f t="shared" si="292"/>
        <v>0</v>
      </c>
      <c r="S792" s="14">
        <f t="shared" si="289"/>
        <v>0</v>
      </c>
      <c r="T792" s="4" t="str">
        <f t="shared" si="290"/>
        <v>A+J=</v>
      </c>
      <c r="U792" s="29">
        <f t="shared" si="291"/>
        <v>46052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</row>
    <row r="793" spans="1:154" x14ac:dyDescent="0.15">
      <c r="A793" s="88">
        <f t="shared" si="295"/>
        <v>46029</v>
      </c>
      <c r="B793" s="89" t="str">
        <f t="shared" ca="1" si="276"/>
        <v>n.d</v>
      </c>
      <c r="C793" s="14">
        <f t="shared" si="277"/>
        <v>556.45653669000001</v>
      </c>
      <c r="D793" s="62">
        <f t="shared" si="293"/>
        <v>46024</v>
      </c>
      <c r="E793" s="60">
        <f ca="1">IF(D793&lt;$B$1,VLOOKUP(D793,[1]DI!$A$4:$B$15000,2,FALSE),0)</f>
        <v>0</v>
      </c>
      <c r="F793" s="14">
        <f t="shared" ca="1" si="278"/>
        <v>1</v>
      </c>
      <c r="G793" s="91">
        <f t="shared" ca="1" si="279"/>
        <v>1.30934010340701</v>
      </c>
      <c r="H793" s="91">
        <f t="shared" ca="1" si="280"/>
        <v>1.30934010340701</v>
      </c>
      <c r="I793" s="14">
        <f t="shared" ca="1" si="281"/>
        <v>1</v>
      </c>
      <c r="J793" s="13">
        <f t="shared" si="294"/>
        <v>2.69E-2</v>
      </c>
      <c r="K793" s="29">
        <f t="shared" si="282"/>
        <v>46021</v>
      </c>
      <c r="L793" s="2">
        <f t="shared" si="283"/>
        <v>5</v>
      </c>
      <c r="M793" s="17">
        <f t="shared" si="284"/>
        <v>5</v>
      </c>
      <c r="N793" s="12">
        <f t="shared" si="285"/>
        <v>1.000526816</v>
      </c>
      <c r="O793" s="12">
        <f t="shared" ca="1" si="286"/>
        <v>1.000526816</v>
      </c>
      <c r="P793" s="17">
        <f t="shared" si="287"/>
        <v>0</v>
      </c>
      <c r="Q793" s="14">
        <f t="shared" ca="1" si="288"/>
        <v>0.29315020000000003</v>
      </c>
      <c r="R793" s="20">
        <f t="shared" si="292"/>
        <v>0</v>
      </c>
      <c r="S793" s="14">
        <f t="shared" si="289"/>
        <v>0</v>
      </c>
      <c r="T793" s="4" t="str">
        <f t="shared" si="290"/>
        <v>A+J=</v>
      </c>
      <c r="U793" s="29">
        <f t="shared" si="291"/>
        <v>46052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</row>
    <row r="794" spans="1:154" x14ac:dyDescent="0.15">
      <c r="A794" s="88">
        <f t="shared" si="295"/>
        <v>46030</v>
      </c>
      <c r="B794" s="89" t="str">
        <f t="shared" ca="1" si="276"/>
        <v>n.d</v>
      </c>
      <c r="C794" s="14">
        <f t="shared" si="277"/>
        <v>556.45653669000001</v>
      </c>
      <c r="D794" s="62">
        <f t="shared" si="293"/>
        <v>46027</v>
      </c>
      <c r="E794" s="60">
        <f ca="1">IF(D794&lt;$B$1,VLOOKUP(D794,[1]DI!$A$4:$B$15000,2,FALSE),0)</f>
        <v>0</v>
      </c>
      <c r="F794" s="14">
        <f t="shared" ca="1" si="278"/>
        <v>1</v>
      </c>
      <c r="G794" s="91">
        <f t="shared" ca="1" si="279"/>
        <v>1.30934010340701</v>
      </c>
      <c r="H794" s="91">
        <f t="shared" ca="1" si="280"/>
        <v>1.30934010340701</v>
      </c>
      <c r="I794" s="14">
        <f t="shared" ca="1" si="281"/>
        <v>1</v>
      </c>
      <c r="J794" s="13">
        <f t="shared" si="294"/>
        <v>2.69E-2</v>
      </c>
      <c r="K794" s="29">
        <f t="shared" si="282"/>
        <v>46021</v>
      </c>
      <c r="L794" s="2">
        <f t="shared" si="283"/>
        <v>6</v>
      </c>
      <c r="M794" s="17">
        <f t="shared" si="284"/>
        <v>6</v>
      </c>
      <c r="N794" s="12">
        <f t="shared" si="285"/>
        <v>1.000632213</v>
      </c>
      <c r="O794" s="12">
        <f t="shared" ca="1" si="286"/>
        <v>1.000632213</v>
      </c>
      <c r="P794" s="17">
        <f t="shared" si="287"/>
        <v>0</v>
      </c>
      <c r="Q794" s="14">
        <f t="shared" ca="1" si="288"/>
        <v>0.35179905</v>
      </c>
      <c r="R794" s="20">
        <f t="shared" si="292"/>
        <v>0</v>
      </c>
      <c r="S794" s="14">
        <f t="shared" si="289"/>
        <v>0</v>
      </c>
      <c r="T794" s="4" t="str">
        <f t="shared" si="290"/>
        <v>A+J=</v>
      </c>
      <c r="U794" s="29">
        <f t="shared" si="291"/>
        <v>46052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</row>
    <row r="795" spans="1:154" x14ac:dyDescent="0.15">
      <c r="A795" s="88">
        <f t="shared" si="295"/>
        <v>46031</v>
      </c>
      <c r="B795" s="89" t="str">
        <f t="shared" ca="1" si="276"/>
        <v>n.d</v>
      </c>
      <c r="C795" s="14">
        <f t="shared" si="277"/>
        <v>556.45653669000001</v>
      </c>
      <c r="D795" s="62">
        <f t="shared" si="293"/>
        <v>46028</v>
      </c>
      <c r="E795" s="60">
        <f ca="1">IF(D795&lt;$B$1,VLOOKUP(D795,[1]DI!$A$4:$B$15000,2,FALSE),0)</f>
        <v>0</v>
      </c>
      <c r="F795" s="14">
        <f t="shared" ca="1" si="278"/>
        <v>1</v>
      </c>
      <c r="G795" s="91">
        <f t="shared" ca="1" si="279"/>
        <v>1.30934010340701</v>
      </c>
      <c r="H795" s="91">
        <f t="shared" ca="1" si="280"/>
        <v>1.30934010340701</v>
      </c>
      <c r="I795" s="14">
        <f t="shared" ca="1" si="281"/>
        <v>1</v>
      </c>
      <c r="J795" s="13">
        <f t="shared" si="294"/>
        <v>2.69E-2</v>
      </c>
      <c r="K795" s="29">
        <f t="shared" si="282"/>
        <v>46021</v>
      </c>
      <c r="L795" s="2">
        <f t="shared" si="283"/>
        <v>7</v>
      </c>
      <c r="M795" s="17">
        <f t="shared" si="284"/>
        <v>7</v>
      </c>
      <c r="N795" s="12">
        <f t="shared" si="285"/>
        <v>1.0007376210000001</v>
      </c>
      <c r="O795" s="12">
        <f t="shared" ca="1" si="286"/>
        <v>1.0007376210000001</v>
      </c>
      <c r="P795" s="17">
        <f t="shared" si="287"/>
        <v>0</v>
      </c>
      <c r="Q795" s="14">
        <f t="shared" ca="1" si="288"/>
        <v>0.41045401999999997</v>
      </c>
      <c r="R795" s="20">
        <f t="shared" si="292"/>
        <v>0</v>
      </c>
      <c r="S795" s="14">
        <f t="shared" si="289"/>
        <v>0</v>
      </c>
      <c r="T795" s="4" t="str">
        <f t="shared" si="290"/>
        <v>A+J=</v>
      </c>
      <c r="U795" s="29">
        <f t="shared" si="291"/>
        <v>46052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</row>
    <row r="796" spans="1:154" x14ac:dyDescent="0.15">
      <c r="A796" s="88">
        <f t="shared" si="295"/>
        <v>46034</v>
      </c>
      <c r="B796" s="89" t="str">
        <f t="shared" ca="1" si="276"/>
        <v>n.d</v>
      </c>
      <c r="C796" s="14">
        <f t="shared" si="277"/>
        <v>556.45653669000001</v>
      </c>
      <c r="D796" s="62">
        <f t="shared" si="293"/>
        <v>46029</v>
      </c>
      <c r="E796" s="60">
        <f ca="1">IF(D796&lt;$B$1,VLOOKUP(D796,[1]DI!$A$4:$B$15000,2,FALSE),0)</f>
        <v>0</v>
      </c>
      <c r="F796" s="14">
        <f t="shared" ca="1" si="278"/>
        <v>1</v>
      </c>
      <c r="G796" s="91">
        <f t="shared" ca="1" si="279"/>
        <v>1.30934010340701</v>
      </c>
      <c r="H796" s="91">
        <f t="shared" ca="1" si="280"/>
        <v>1.30934010340701</v>
      </c>
      <c r="I796" s="14">
        <f t="shared" ca="1" si="281"/>
        <v>1</v>
      </c>
      <c r="J796" s="13">
        <f t="shared" si="294"/>
        <v>2.69E-2</v>
      </c>
      <c r="K796" s="29">
        <f t="shared" si="282"/>
        <v>46021</v>
      </c>
      <c r="L796" s="2">
        <f t="shared" si="283"/>
        <v>8</v>
      </c>
      <c r="M796" s="17">
        <f t="shared" si="284"/>
        <v>8</v>
      </c>
      <c r="N796" s="12">
        <f t="shared" si="285"/>
        <v>1.000843039</v>
      </c>
      <c r="O796" s="12">
        <f t="shared" ca="1" si="286"/>
        <v>1.000843039</v>
      </c>
      <c r="P796" s="17">
        <f t="shared" si="287"/>
        <v>0</v>
      </c>
      <c r="Q796" s="14">
        <f t="shared" ca="1" si="288"/>
        <v>0.46911456000000001</v>
      </c>
      <c r="R796" s="20">
        <f t="shared" si="292"/>
        <v>0</v>
      </c>
      <c r="S796" s="14">
        <f t="shared" si="289"/>
        <v>0</v>
      </c>
      <c r="T796" s="4" t="str">
        <f t="shared" si="290"/>
        <v>A+J=</v>
      </c>
      <c r="U796" s="29">
        <f t="shared" si="291"/>
        <v>46052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</row>
    <row r="797" spans="1:154" x14ac:dyDescent="0.15">
      <c r="A797" s="88">
        <f t="shared" si="295"/>
        <v>46035</v>
      </c>
      <c r="B797" s="89" t="str">
        <f t="shared" ca="1" si="276"/>
        <v>n.d</v>
      </c>
      <c r="C797" s="14">
        <f t="shared" si="277"/>
        <v>556.45653669000001</v>
      </c>
      <c r="D797" s="62">
        <f t="shared" si="293"/>
        <v>46030</v>
      </c>
      <c r="E797" s="60">
        <f ca="1">IF(D797&lt;$B$1,VLOOKUP(D797,[1]DI!$A$4:$B$15000,2,FALSE),0)</f>
        <v>0</v>
      </c>
      <c r="F797" s="14">
        <f t="shared" ca="1" si="278"/>
        <v>1</v>
      </c>
      <c r="G797" s="91">
        <f t="shared" ca="1" si="279"/>
        <v>1.30934010340701</v>
      </c>
      <c r="H797" s="91">
        <f t="shared" ca="1" si="280"/>
        <v>1.30934010340701</v>
      </c>
      <c r="I797" s="14">
        <f t="shared" ca="1" si="281"/>
        <v>1</v>
      </c>
      <c r="J797" s="13">
        <f t="shared" si="294"/>
        <v>2.69E-2</v>
      </c>
      <c r="K797" s="29">
        <f t="shared" si="282"/>
        <v>46021</v>
      </c>
      <c r="L797" s="2">
        <f t="shared" si="283"/>
        <v>9</v>
      </c>
      <c r="M797" s="17">
        <f t="shared" si="284"/>
        <v>9</v>
      </c>
      <c r="N797" s="12">
        <f t="shared" si="285"/>
        <v>1.0009484689999999</v>
      </c>
      <c r="O797" s="12">
        <f t="shared" ca="1" si="286"/>
        <v>1.0009484689999999</v>
      </c>
      <c r="P797" s="17">
        <f t="shared" si="287"/>
        <v>0</v>
      </c>
      <c r="Q797" s="14">
        <f t="shared" ca="1" si="288"/>
        <v>0.52778177000000004</v>
      </c>
      <c r="R797" s="20">
        <f t="shared" si="292"/>
        <v>0</v>
      </c>
      <c r="S797" s="14">
        <f t="shared" si="289"/>
        <v>0</v>
      </c>
      <c r="T797" s="4" t="str">
        <f t="shared" si="290"/>
        <v>A+J=</v>
      </c>
      <c r="U797" s="29">
        <f t="shared" si="291"/>
        <v>46052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</row>
    <row r="798" spans="1:154" x14ac:dyDescent="0.15">
      <c r="A798" s="88">
        <f t="shared" si="295"/>
        <v>46036</v>
      </c>
      <c r="B798" s="89" t="str">
        <f t="shared" ca="1" si="276"/>
        <v>n.d</v>
      </c>
      <c r="C798" s="14">
        <f t="shared" si="277"/>
        <v>556.45653669000001</v>
      </c>
      <c r="D798" s="62">
        <f t="shared" si="293"/>
        <v>46031</v>
      </c>
      <c r="E798" s="60">
        <f ca="1">IF(D798&lt;$B$1,VLOOKUP(D798,[1]DI!$A$4:$B$15000,2,FALSE),0)</f>
        <v>0</v>
      </c>
      <c r="F798" s="14">
        <f t="shared" ca="1" si="278"/>
        <v>1</v>
      </c>
      <c r="G798" s="91">
        <f t="shared" ca="1" si="279"/>
        <v>1.30934010340701</v>
      </c>
      <c r="H798" s="91">
        <f t="shared" ca="1" si="280"/>
        <v>1.30934010340701</v>
      </c>
      <c r="I798" s="14">
        <f t="shared" ca="1" si="281"/>
        <v>1</v>
      </c>
      <c r="J798" s="13">
        <f t="shared" si="294"/>
        <v>2.69E-2</v>
      </c>
      <c r="K798" s="29">
        <f t="shared" si="282"/>
        <v>46021</v>
      </c>
      <c r="L798" s="2">
        <f t="shared" si="283"/>
        <v>10</v>
      </c>
      <c r="M798" s="17">
        <f t="shared" si="284"/>
        <v>10</v>
      </c>
      <c r="N798" s="12">
        <f t="shared" si="285"/>
        <v>1.00105391</v>
      </c>
      <c r="O798" s="12">
        <f t="shared" ca="1" si="286"/>
        <v>1.00105391</v>
      </c>
      <c r="P798" s="17">
        <f t="shared" si="287"/>
        <v>0</v>
      </c>
      <c r="Q798" s="14">
        <f t="shared" ca="1" si="288"/>
        <v>0.58645510000000001</v>
      </c>
      <c r="R798" s="20">
        <f t="shared" si="292"/>
        <v>0</v>
      </c>
      <c r="S798" s="14">
        <f t="shared" si="289"/>
        <v>0</v>
      </c>
      <c r="T798" s="4" t="str">
        <f t="shared" si="290"/>
        <v>A+J=</v>
      </c>
      <c r="U798" s="29">
        <f t="shared" si="291"/>
        <v>46052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</row>
    <row r="799" spans="1:154" x14ac:dyDescent="0.15">
      <c r="A799" s="88">
        <f t="shared" si="295"/>
        <v>46037</v>
      </c>
      <c r="B799" s="89" t="str">
        <f t="shared" ca="1" si="276"/>
        <v>n.d</v>
      </c>
      <c r="C799" s="14">
        <f t="shared" si="277"/>
        <v>556.45653669000001</v>
      </c>
      <c r="D799" s="62">
        <f t="shared" si="293"/>
        <v>46034</v>
      </c>
      <c r="E799" s="60">
        <f ca="1">IF(D799&lt;$B$1,VLOOKUP(D799,[1]DI!$A$4:$B$15000,2,FALSE),0)</f>
        <v>0</v>
      </c>
      <c r="F799" s="14">
        <f t="shared" ca="1" si="278"/>
        <v>1</v>
      </c>
      <c r="G799" s="91">
        <f t="shared" ca="1" si="279"/>
        <v>1.30934010340701</v>
      </c>
      <c r="H799" s="91">
        <f t="shared" ca="1" si="280"/>
        <v>1.30934010340701</v>
      </c>
      <c r="I799" s="14">
        <f t="shared" ca="1" si="281"/>
        <v>1</v>
      </c>
      <c r="J799" s="13">
        <f t="shared" si="294"/>
        <v>2.69E-2</v>
      </c>
      <c r="K799" s="29">
        <f t="shared" si="282"/>
        <v>46021</v>
      </c>
      <c r="L799" s="2">
        <f t="shared" si="283"/>
        <v>11</v>
      </c>
      <c r="M799" s="17">
        <f t="shared" si="284"/>
        <v>11</v>
      </c>
      <c r="N799" s="12">
        <f t="shared" si="285"/>
        <v>1.0011593620000001</v>
      </c>
      <c r="O799" s="12">
        <f t="shared" ca="1" si="286"/>
        <v>1.0011593620000001</v>
      </c>
      <c r="P799" s="17">
        <f t="shared" si="287"/>
        <v>0</v>
      </c>
      <c r="Q799" s="14">
        <f t="shared" ca="1" si="288"/>
        <v>0.64513456000000002</v>
      </c>
      <c r="R799" s="20">
        <f t="shared" si="292"/>
        <v>0</v>
      </c>
      <c r="S799" s="14">
        <f t="shared" si="289"/>
        <v>0</v>
      </c>
      <c r="T799" s="4" t="str">
        <f t="shared" si="290"/>
        <v>A+J=</v>
      </c>
      <c r="U799" s="29">
        <f t="shared" si="291"/>
        <v>46052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</row>
    <row r="800" spans="1:154" x14ac:dyDescent="0.15">
      <c r="A800" s="88">
        <f t="shared" si="295"/>
        <v>46038</v>
      </c>
      <c r="B800" s="89" t="str">
        <f t="shared" ca="1" si="276"/>
        <v>n.d</v>
      </c>
      <c r="C800" s="14">
        <f t="shared" si="277"/>
        <v>556.45653669000001</v>
      </c>
      <c r="D800" s="62">
        <f t="shared" si="293"/>
        <v>46035</v>
      </c>
      <c r="E800" s="60">
        <f ca="1">IF(D800&lt;$B$1,VLOOKUP(D800,[1]DI!$A$4:$B$15000,2,FALSE),0)</f>
        <v>0</v>
      </c>
      <c r="F800" s="14">
        <f t="shared" ca="1" si="278"/>
        <v>1</v>
      </c>
      <c r="G800" s="91">
        <f t="shared" ca="1" si="279"/>
        <v>1.30934010340701</v>
      </c>
      <c r="H800" s="91">
        <f t="shared" ca="1" si="280"/>
        <v>1.30934010340701</v>
      </c>
      <c r="I800" s="14">
        <f t="shared" ca="1" si="281"/>
        <v>1</v>
      </c>
      <c r="J800" s="13">
        <f t="shared" si="294"/>
        <v>2.69E-2</v>
      </c>
      <c r="K800" s="29">
        <f t="shared" si="282"/>
        <v>46021</v>
      </c>
      <c r="L800" s="2">
        <f t="shared" si="283"/>
        <v>12</v>
      </c>
      <c r="M800" s="17">
        <f t="shared" si="284"/>
        <v>12</v>
      </c>
      <c r="N800" s="12">
        <f t="shared" si="285"/>
        <v>1.0012648260000001</v>
      </c>
      <c r="O800" s="12">
        <f t="shared" ca="1" si="286"/>
        <v>1.0012648260000001</v>
      </c>
      <c r="P800" s="17">
        <f t="shared" si="287"/>
        <v>0</v>
      </c>
      <c r="Q800" s="14">
        <f t="shared" ca="1" si="288"/>
        <v>0.70382069000000003</v>
      </c>
      <c r="R800" s="20">
        <f t="shared" si="292"/>
        <v>0</v>
      </c>
      <c r="S800" s="14">
        <f t="shared" si="289"/>
        <v>0</v>
      </c>
      <c r="T800" s="4" t="str">
        <f t="shared" si="290"/>
        <v>A+J=</v>
      </c>
      <c r="U800" s="29">
        <f t="shared" si="291"/>
        <v>46052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</row>
    <row r="801" spans="1:154" x14ac:dyDescent="0.15">
      <c r="A801" s="88">
        <f t="shared" si="295"/>
        <v>46041</v>
      </c>
      <c r="B801" s="89" t="str">
        <f t="shared" ca="1" si="276"/>
        <v>n.d</v>
      </c>
      <c r="C801" s="14">
        <f t="shared" si="277"/>
        <v>556.45653669000001</v>
      </c>
      <c r="D801" s="62">
        <f t="shared" si="293"/>
        <v>46036</v>
      </c>
      <c r="E801" s="60">
        <f ca="1">IF(D801&lt;$B$1,VLOOKUP(D801,[1]DI!$A$4:$B$15000,2,FALSE),0)</f>
        <v>0</v>
      </c>
      <c r="F801" s="14">
        <f t="shared" ca="1" si="278"/>
        <v>1</v>
      </c>
      <c r="G801" s="91">
        <f t="shared" ca="1" si="279"/>
        <v>1.30934010340701</v>
      </c>
      <c r="H801" s="91">
        <f t="shared" ca="1" si="280"/>
        <v>1.30934010340701</v>
      </c>
      <c r="I801" s="14">
        <f t="shared" ca="1" si="281"/>
        <v>1</v>
      </c>
      <c r="J801" s="13">
        <f t="shared" si="294"/>
        <v>2.69E-2</v>
      </c>
      <c r="K801" s="29">
        <f t="shared" si="282"/>
        <v>46021</v>
      </c>
      <c r="L801" s="2">
        <f t="shared" si="283"/>
        <v>13</v>
      </c>
      <c r="M801" s="17">
        <f t="shared" si="284"/>
        <v>13</v>
      </c>
      <c r="N801" s="12">
        <f t="shared" si="285"/>
        <v>1.0013703</v>
      </c>
      <c r="O801" s="12">
        <f t="shared" ca="1" si="286"/>
        <v>1.0013703</v>
      </c>
      <c r="P801" s="17">
        <f t="shared" si="287"/>
        <v>0</v>
      </c>
      <c r="Q801" s="14">
        <f t="shared" ca="1" si="288"/>
        <v>0.76251239000000004</v>
      </c>
      <c r="R801" s="20">
        <f t="shared" si="292"/>
        <v>0</v>
      </c>
      <c r="S801" s="14">
        <f t="shared" si="289"/>
        <v>0</v>
      </c>
      <c r="T801" s="4" t="str">
        <f t="shared" si="290"/>
        <v>A+J=</v>
      </c>
      <c r="U801" s="29">
        <f t="shared" si="291"/>
        <v>46052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</row>
    <row r="802" spans="1:154" x14ac:dyDescent="0.15">
      <c r="A802" s="88">
        <f t="shared" si="295"/>
        <v>46042</v>
      </c>
      <c r="B802" s="89" t="str">
        <f t="shared" ca="1" si="276"/>
        <v>n.d</v>
      </c>
      <c r="C802" s="14">
        <f t="shared" si="277"/>
        <v>556.45653669000001</v>
      </c>
      <c r="D802" s="62">
        <f t="shared" si="293"/>
        <v>46037</v>
      </c>
      <c r="E802" s="60">
        <f ca="1">IF(D802&lt;$B$1,VLOOKUP(D802,[1]DI!$A$4:$B$15000,2,FALSE),0)</f>
        <v>0</v>
      </c>
      <c r="F802" s="14">
        <f t="shared" ca="1" si="278"/>
        <v>1</v>
      </c>
      <c r="G802" s="91">
        <f t="shared" ca="1" si="279"/>
        <v>1.30934010340701</v>
      </c>
      <c r="H802" s="91">
        <f t="shared" ca="1" si="280"/>
        <v>1.30934010340701</v>
      </c>
      <c r="I802" s="14">
        <f t="shared" ca="1" si="281"/>
        <v>1</v>
      </c>
      <c r="J802" s="13">
        <f t="shared" si="294"/>
        <v>2.69E-2</v>
      </c>
      <c r="K802" s="29">
        <f t="shared" si="282"/>
        <v>46021</v>
      </c>
      <c r="L802" s="2">
        <f t="shared" si="283"/>
        <v>14</v>
      </c>
      <c r="M802" s="17">
        <f t="shared" si="284"/>
        <v>14</v>
      </c>
      <c r="N802" s="12">
        <f t="shared" si="285"/>
        <v>1.001475785</v>
      </c>
      <c r="O802" s="12">
        <f t="shared" ca="1" si="286"/>
        <v>1.001475785</v>
      </c>
      <c r="P802" s="17">
        <f t="shared" si="287"/>
        <v>0</v>
      </c>
      <c r="Q802" s="14">
        <f t="shared" ca="1" si="288"/>
        <v>0.8212102</v>
      </c>
      <c r="R802" s="20">
        <f t="shared" si="292"/>
        <v>0</v>
      </c>
      <c r="S802" s="14">
        <f t="shared" si="289"/>
        <v>0</v>
      </c>
      <c r="T802" s="4" t="str">
        <f t="shared" si="290"/>
        <v>A+J=</v>
      </c>
      <c r="U802" s="29">
        <f t="shared" si="291"/>
        <v>46052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</row>
    <row r="803" spans="1:154" x14ac:dyDescent="0.15">
      <c r="A803" s="88">
        <f t="shared" si="295"/>
        <v>46043</v>
      </c>
      <c r="B803" s="89" t="str">
        <f t="shared" ca="1" si="276"/>
        <v>n.d</v>
      </c>
      <c r="C803" s="14">
        <f t="shared" si="277"/>
        <v>556.45653669000001</v>
      </c>
      <c r="D803" s="62">
        <f t="shared" si="293"/>
        <v>46038</v>
      </c>
      <c r="E803" s="60">
        <f ca="1">IF(D803&lt;$B$1,VLOOKUP(D803,[1]DI!$A$4:$B$15000,2,FALSE),0)</f>
        <v>0</v>
      </c>
      <c r="F803" s="14">
        <f t="shared" ca="1" si="278"/>
        <v>1</v>
      </c>
      <c r="G803" s="91">
        <f t="shared" ca="1" si="279"/>
        <v>1.30934010340701</v>
      </c>
      <c r="H803" s="91">
        <f t="shared" ca="1" si="280"/>
        <v>1.30934010340701</v>
      </c>
      <c r="I803" s="14">
        <f t="shared" ca="1" si="281"/>
        <v>1</v>
      </c>
      <c r="J803" s="13">
        <f t="shared" si="294"/>
        <v>2.69E-2</v>
      </c>
      <c r="K803" s="29">
        <f t="shared" si="282"/>
        <v>46021</v>
      </c>
      <c r="L803" s="2">
        <f t="shared" si="283"/>
        <v>15</v>
      </c>
      <c r="M803" s="17">
        <f t="shared" si="284"/>
        <v>15</v>
      </c>
      <c r="N803" s="12">
        <f t="shared" si="285"/>
        <v>1.0015812820000001</v>
      </c>
      <c r="O803" s="12">
        <f t="shared" ca="1" si="286"/>
        <v>1.0015812820000001</v>
      </c>
      <c r="P803" s="17">
        <f t="shared" si="287"/>
        <v>0</v>
      </c>
      <c r="Q803" s="14">
        <f t="shared" ca="1" si="288"/>
        <v>0.87991470000000005</v>
      </c>
      <c r="R803" s="20">
        <f t="shared" si="292"/>
        <v>0</v>
      </c>
      <c r="S803" s="14">
        <f t="shared" si="289"/>
        <v>0</v>
      </c>
      <c r="T803" s="4" t="str">
        <f t="shared" si="290"/>
        <v>A+J=</v>
      </c>
      <c r="U803" s="29">
        <f t="shared" si="291"/>
        <v>46052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</row>
    <row r="804" spans="1:154" x14ac:dyDescent="0.15">
      <c r="A804" s="88">
        <f t="shared" si="295"/>
        <v>46044</v>
      </c>
      <c r="B804" s="89" t="str">
        <f t="shared" ca="1" si="276"/>
        <v>n.d</v>
      </c>
      <c r="C804" s="14">
        <f t="shared" si="277"/>
        <v>556.45653669000001</v>
      </c>
      <c r="D804" s="62">
        <f t="shared" si="293"/>
        <v>46041</v>
      </c>
      <c r="E804" s="60">
        <f ca="1">IF(D804&lt;$B$1,VLOOKUP(D804,[1]DI!$A$4:$B$15000,2,FALSE),0)</f>
        <v>0</v>
      </c>
      <c r="F804" s="14">
        <f t="shared" ca="1" si="278"/>
        <v>1</v>
      </c>
      <c r="G804" s="91">
        <f t="shared" ca="1" si="279"/>
        <v>1.30934010340701</v>
      </c>
      <c r="H804" s="91">
        <f t="shared" ca="1" si="280"/>
        <v>1.30934010340701</v>
      </c>
      <c r="I804" s="14">
        <f t="shared" ca="1" si="281"/>
        <v>1</v>
      </c>
      <c r="J804" s="13">
        <f t="shared" si="294"/>
        <v>2.69E-2</v>
      </c>
      <c r="K804" s="29">
        <f t="shared" si="282"/>
        <v>46021</v>
      </c>
      <c r="L804" s="2">
        <f t="shared" si="283"/>
        <v>16</v>
      </c>
      <c r="M804" s="17">
        <f t="shared" si="284"/>
        <v>16</v>
      </c>
      <c r="N804" s="12">
        <f t="shared" si="285"/>
        <v>1.0016867899999999</v>
      </c>
      <c r="O804" s="12">
        <f t="shared" ca="1" si="286"/>
        <v>1.0016867899999999</v>
      </c>
      <c r="P804" s="17">
        <f t="shared" si="287"/>
        <v>0</v>
      </c>
      <c r="Q804" s="14">
        <f t="shared" ca="1" si="288"/>
        <v>0.93862531999999999</v>
      </c>
      <c r="R804" s="20">
        <f t="shared" si="292"/>
        <v>0</v>
      </c>
      <c r="S804" s="14">
        <f t="shared" si="289"/>
        <v>0</v>
      </c>
      <c r="T804" s="4" t="str">
        <f t="shared" si="290"/>
        <v>A+J=</v>
      </c>
      <c r="U804" s="29">
        <f t="shared" si="291"/>
        <v>46052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</row>
    <row r="805" spans="1:154" x14ac:dyDescent="0.15">
      <c r="A805" s="88">
        <f t="shared" si="295"/>
        <v>46045</v>
      </c>
      <c r="B805" s="89" t="str">
        <f t="shared" ca="1" si="276"/>
        <v>n.d</v>
      </c>
      <c r="C805" s="14">
        <f t="shared" si="277"/>
        <v>556.45653669000001</v>
      </c>
      <c r="D805" s="62">
        <f t="shared" si="293"/>
        <v>46042</v>
      </c>
      <c r="E805" s="60">
        <f ca="1">IF(D805&lt;$B$1,VLOOKUP(D805,[1]DI!$A$4:$B$15000,2,FALSE),0)</f>
        <v>0</v>
      </c>
      <c r="F805" s="14">
        <f t="shared" ca="1" si="278"/>
        <v>1</v>
      </c>
      <c r="G805" s="91">
        <f t="shared" ca="1" si="279"/>
        <v>1.30934010340701</v>
      </c>
      <c r="H805" s="91">
        <f t="shared" ca="1" si="280"/>
        <v>1.30934010340701</v>
      </c>
      <c r="I805" s="14">
        <f t="shared" ca="1" si="281"/>
        <v>1</v>
      </c>
      <c r="J805" s="13">
        <f t="shared" si="294"/>
        <v>2.69E-2</v>
      </c>
      <c r="K805" s="29">
        <f t="shared" si="282"/>
        <v>46021</v>
      </c>
      <c r="L805" s="2">
        <f t="shared" si="283"/>
        <v>17</v>
      </c>
      <c r="M805" s="17">
        <f t="shared" si="284"/>
        <v>17</v>
      </c>
      <c r="N805" s="12">
        <f t="shared" si="285"/>
        <v>1.001792308</v>
      </c>
      <c r="O805" s="12">
        <f t="shared" ca="1" si="286"/>
        <v>1.001792308</v>
      </c>
      <c r="P805" s="17">
        <f t="shared" si="287"/>
        <v>0</v>
      </c>
      <c r="Q805" s="14">
        <f t="shared" ca="1" si="288"/>
        <v>0.99734149999999999</v>
      </c>
      <c r="R805" s="20">
        <f t="shared" si="292"/>
        <v>0</v>
      </c>
      <c r="S805" s="14">
        <f t="shared" si="289"/>
        <v>0</v>
      </c>
      <c r="T805" s="4" t="str">
        <f t="shared" si="290"/>
        <v>A+J=</v>
      </c>
      <c r="U805" s="29">
        <f t="shared" si="291"/>
        <v>46052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</row>
    <row r="806" spans="1:154" x14ac:dyDescent="0.15">
      <c r="A806" s="88">
        <f t="shared" si="295"/>
        <v>46048</v>
      </c>
      <c r="B806" s="89" t="str">
        <f t="shared" ca="1" si="276"/>
        <v>n.d</v>
      </c>
      <c r="C806" s="14">
        <f t="shared" si="277"/>
        <v>556.45653669000001</v>
      </c>
      <c r="D806" s="62">
        <f t="shared" si="293"/>
        <v>46043</v>
      </c>
      <c r="E806" s="60">
        <f ca="1">IF(D806&lt;$B$1,VLOOKUP(D806,[1]DI!$A$4:$B$15000,2,FALSE),0)</f>
        <v>0</v>
      </c>
      <c r="F806" s="14">
        <f t="shared" ca="1" si="278"/>
        <v>1</v>
      </c>
      <c r="G806" s="91">
        <f t="shared" ca="1" si="279"/>
        <v>1.30934010340701</v>
      </c>
      <c r="H806" s="91">
        <f t="shared" ca="1" si="280"/>
        <v>1.30934010340701</v>
      </c>
      <c r="I806" s="14">
        <f t="shared" ca="1" si="281"/>
        <v>1</v>
      </c>
      <c r="J806" s="13">
        <f t="shared" si="294"/>
        <v>2.69E-2</v>
      </c>
      <c r="K806" s="29">
        <f t="shared" si="282"/>
        <v>46021</v>
      </c>
      <c r="L806" s="2">
        <f t="shared" si="283"/>
        <v>18</v>
      </c>
      <c r="M806" s="17">
        <f t="shared" si="284"/>
        <v>18</v>
      </c>
      <c r="N806" s="12">
        <f t="shared" si="285"/>
        <v>1.0018978380000001</v>
      </c>
      <c r="O806" s="12">
        <f t="shared" ca="1" si="286"/>
        <v>1.0018978380000001</v>
      </c>
      <c r="P806" s="17">
        <f t="shared" si="287"/>
        <v>0</v>
      </c>
      <c r="Q806" s="14">
        <f t="shared" ca="1" si="288"/>
        <v>1.0560643599999999</v>
      </c>
      <c r="R806" s="20">
        <f t="shared" si="292"/>
        <v>0</v>
      </c>
      <c r="S806" s="14">
        <f t="shared" si="289"/>
        <v>0</v>
      </c>
      <c r="T806" s="4" t="str">
        <f t="shared" si="290"/>
        <v>A+J=</v>
      </c>
      <c r="U806" s="29">
        <f t="shared" si="291"/>
        <v>46052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</row>
    <row r="807" spans="1:154" x14ac:dyDescent="0.15">
      <c r="A807" s="88">
        <f t="shared" si="295"/>
        <v>46049</v>
      </c>
      <c r="B807" s="89" t="str">
        <f t="shared" ca="1" si="276"/>
        <v>n.d</v>
      </c>
      <c r="C807" s="14">
        <f t="shared" si="277"/>
        <v>556.45653669000001</v>
      </c>
      <c r="D807" s="62">
        <f t="shared" si="293"/>
        <v>46044</v>
      </c>
      <c r="E807" s="60">
        <f ca="1">IF(D807&lt;$B$1,VLOOKUP(D807,[1]DI!$A$4:$B$15000,2,FALSE),0)</f>
        <v>0</v>
      </c>
      <c r="F807" s="14">
        <f t="shared" ca="1" si="278"/>
        <v>1</v>
      </c>
      <c r="G807" s="91">
        <f t="shared" ca="1" si="279"/>
        <v>1.30934010340701</v>
      </c>
      <c r="H807" s="91">
        <f t="shared" ca="1" si="280"/>
        <v>1.30934010340701</v>
      </c>
      <c r="I807" s="14">
        <f t="shared" ca="1" si="281"/>
        <v>1</v>
      </c>
      <c r="J807" s="13">
        <f t="shared" si="294"/>
        <v>2.69E-2</v>
      </c>
      <c r="K807" s="29">
        <f t="shared" si="282"/>
        <v>46021</v>
      </c>
      <c r="L807" s="2">
        <f t="shared" si="283"/>
        <v>19</v>
      </c>
      <c r="M807" s="17">
        <f t="shared" si="284"/>
        <v>19</v>
      </c>
      <c r="N807" s="12">
        <f t="shared" si="285"/>
        <v>1.002003379</v>
      </c>
      <c r="O807" s="12">
        <f t="shared" ca="1" si="286"/>
        <v>1.002003379</v>
      </c>
      <c r="P807" s="17">
        <f t="shared" si="287"/>
        <v>0</v>
      </c>
      <c r="Q807" s="14">
        <f t="shared" ca="1" si="288"/>
        <v>1.1147933400000001</v>
      </c>
      <c r="R807" s="20">
        <f t="shared" si="292"/>
        <v>0</v>
      </c>
      <c r="S807" s="14">
        <f t="shared" si="289"/>
        <v>0</v>
      </c>
      <c r="T807" s="4" t="str">
        <f t="shared" si="290"/>
        <v>A+J=</v>
      </c>
      <c r="U807" s="29">
        <f t="shared" si="291"/>
        <v>46052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</row>
    <row r="808" spans="1:154" x14ac:dyDescent="0.15">
      <c r="A808" s="88">
        <f t="shared" si="295"/>
        <v>46050</v>
      </c>
      <c r="B808" s="89" t="str">
        <f t="shared" ca="1" si="276"/>
        <v>n.d</v>
      </c>
      <c r="C808" s="14">
        <f t="shared" si="277"/>
        <v>556.45653669000001</v>
      </c>
      <c r="D808" s="62">
        <f t="shared" si="293"/>
        <v>46045</v>
      </c>
      <c r="E808" s="60">
        <f ca="1">IF(D808&lt;$B$1,VLOOKUP(D808,[1]DI!$A$4:$B$15000,2,FALSE),0)</f>
        <v>0</v>
      </c>
      <c r="F808" s="14">
        <f t="shared" ca="1" si="278"/>
        <v>1</v>
      </c>
      <c r="G808" s="91">
        <f t="shared" ca="1" si="279"/>
        <v>1.30934010340701</v>
      </c>
      <c r="H808" s="91">
        <f t="shared" ca="1" si="280"/>
        <v>1.30934010340701</v>
      </c>
      <c r="I808" s="14">
        <f t="shared" ca="1" si="281"/>
        <v>1</v>
      </c>
      <c r="J808" s="13">
        <f t="shared" si="294"/>
        <v>2.69E-2</v>
      </c>
      <c r="K808" s="29">
        <f t="shared" si="282"/>
        <v>46021</v>
      </c>
      <c r="L808" s="2">
        <f t="shared" si="283"/>
        <v>20</v>
      </c>
      <c r="M808" s="17">
        <f t="shared" si="284"/>
        <v>20</v>
      </c>
      <c r="N808" s="12">
        <f t="shared" si="285"/>
        <v>1.002108931</v>
      </c>
      <c r="O808" s="12">
        <f t="shared" ca="1" si="286"/>
        <v>1.002108931</v>
      </c>
      <c r="P808" s="17">
        <f t="shared" si="287"/>
        <v>0</v>
      </c>
      <c r="Q808" s="14">
        <f t="shared" ca="1" si="288"/>
        <v>1.1735284399999999</v>
      </c>
      <c r="R808" s="20">
        <f t="shared" si="292"/>
        <v>0</v>
      </c>
      <c r="S808" s="14">
        <f t="shared" si="289"/>
        <v>0</v>
      </c>
      <c r="T808" s="4" t="str">
        <f t="shared" si="290"/>
        <v>A+J=</v>
      </c>
      <c r="U808" s="29">
        <f t="shared" si="291"/>
        <v>46052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</row>
    <row r="809" spans="1:154" x14ac:dyDescent="0.15">
      <c r="A809" s="88">
        <f t="shared" si="295"/>
        <v>46051</v>
      </c>
      <c r="B809" s="89" t="str">
        <f t="shared" ca="1" si="276"/>
        <v>n.d</v>
      </c>
      <c r="C809" s="14">
        <f t="shared" si="277"/>
        <v>556.45653669000001</v>
      </c>
      <c r="D809" s="62">
        <f t="shared" si="293"/>
        <v>46048</v>
      </c>
      <c r="E809" s="60">
        <f ca="1">IF(D809&lt;$B$1,VLOOKUP(D809,[1]DI!$A$4:$B$15000,2,FALSE),0)</f>
        <v>0</v>
      </c>
      <c r="F809" s="14">
        <f t="shared" ca="1" si="278"/>
        <v>1</v>
      </c>
      <c r="G809" s="91">
        <f t="shared" ca="1" si="279"/>
        <v>1.30934010340701</v>
      </c>
      <c r="H809" s="91">
        <f t="shared" ca="1" si="280"/>
        <v>1.30934010340701</v>
      </c>
      <c r="I809" s="14">
        <f t="shared" ca="1" si="281"/>
        <v>1</v>
      </c>
      <c r="J809" s="13">
        <f t="shared" si="294"/>
        <v>2.69E-2</v>
      </c>
      <c r="K809" s="29">
        <f t="shared" si="282"/>
        <v>46021</v>
      </c>
      <c r="L809" s="2">
        <f t="shared" si="283"/>
        <v>21</v>
      </c>
      <c r="M809" s="17">
        <f t="shared" si="284"/>
        <v>21</v>
      </c>
      <c r="N809" s="12">
        <f t="shared" si="285"/>
        <v>1.002214495</v>
      </c>
      <c r="O809" s="12">
        <f t="shared" ca="1" si="286"/>
        <v>1.002214495</v>
      </c>
      <c r="P809" s="17">
        <f t="shared" si="287"/>
        <v>0</v>
      </c>
      <c r="Q809" s="14">
        <f t="shared" ca="1" si="288"/>
        <v>1.23227021</v>
      </c>
      <c r="R809" s="20">
        <f t="shared" si="292"/>
        <v>0</v>
      </c>
      <c r="S809" s="14">
        <f t="shared" si="289"/>
        <v>0</v>
      </c>
      <c r="T809" s="4" t="str">
        <f t="shared" si="290"/>
        <v>A+J=</v>
      </c>
      <c r="U809" s="29">
        <f t="shared" si="291"/>
        <v>46052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</row>
    <row r="810" spans="1:154" x14ac:dyDescent="0.15">
      <c r="A810" s="88">
        <f t="shared" si="295"/>
        <v>46052</v>
      </c>
      <c r="B810" s="89" t="str">
        <f t="shared" ca="1" si="276"/>
        <v>n.d</v>
      </c>
      <c r="C810" s="14">
        <f t="shared" si="277"/>
        <v>556.45653669000001</v>
      </c>
      <c r="D810" s="62">
        <f t="shared" si="293"/>
        <v>46049</v>
      </c>
      <c r="E810" s="60">
        <f ca="1">IF(D810&lt;$B$1,VLOOKUP(D810,[1]DI!$A$4:$B$15000,2,FALSE),0)</f>
        <v>0</v>
      </c>
      <c r="F810" s="14">
        <f t="shared" ca="1" si="278"/>
        <v>1</v>
      </c>
      <c r="G810" s="91">
        <f t="shared" ca="1" si="279"/>
        <v>1.30934010340701</v>
      </c>
      <c r="H810" s="91">
        <f t="shared" ca="1" si="280"/>
        <v>1.30934010340701</v>
      </c>
      <c r="I810" s="14">
        <f t="shared" ca="1" si="281"/>
        <v>1</v>
      </c>
      <c r="J810" s="13">
        <f t="shared" si="294"/>
        <v>2.69E-2</v>
      </c>
      <c r="K810" s="29">
        <f t="shared" si="282"/>
        <v>46021</v>
      </c>
      <c r="L810" s="2">
        <f t="shared" si="283"/>
        <v>22</v>
      </c>
      <c r="M810" s="17">
        <f t="shared" si="284"/>
        <v>22</v>
      </c>
      <c r="N810" s="12">
        <f t="shared" si="285"/>
        <v>1.002320069</v>
      </c>
      <c r="O810" s="12">
        <f t="shared" ca="1" si="286"/>
        <v>1.002320069</v>
      </c>
      <c r="P810" s="17">
        <f t="shared" si="287"/>
        <v>38</v>
      </c>
      <c r="Q810" s="14">
        <f t="shared" ca="1" si="288"/>
        <v>1.29101756</v>
      </c>
      <c r="R810" s="20">
        <f t="shared" si="292"/>
        <v>3.8112E-2</v>
      </c>
      <c r="S810" s="14">
        <f t="shared" si="289"/>
        <v>21.207671520000002</v>
      </c>
      <c r="T810" s="4" t="str">
        <f t="shared" si="290"/>
        <v>A+J=</v>
      </c>
      <c r="U810" s="29">
        <f t="shared" si="291"/>
        <v>46052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</row>
    <row r="811" spans="1:154" x14ac:dyDescent="0.15">
      <c r="A811" s="88">
        <f t="shared" si="295"/>
        <v>46055</v>
      </c>
      <c r="B811" s="89" t="str">
        <f t="shared" ca="1" si="276"/>
        <v>n.d</v>
      </c>
      <c r="C811" s="14">
        <f t="shared" si="277"/>
        <v>535.24886517000004</v>
      </c>
      <c r="D811" s="62">
        <f t="shared" si="293"/>
        <v>46050</v>
      </c>
      <c r="E811" s="60">
        <f ca="1">IF(D811&lt;$B$1,VLOOKUP(D811,[1]DI!$A$4:$B$15000,2,FALSE),0)</f>
        <v>0</v>
      </c>
      <c r="F811" s="14">
        <f t="shared" ca="1" si="278"/>
        <v>1</v>
      </c>
      <c r="G811" s="91">
        <f t="shared" ca="1" si="279"/>
        <v>1.30934010340701</v>
      </c>
      <c r="H811" s="91">
        <f t="shared" ca="1" si="280"/>
        <v>1.30934010340701</v>
      </c>
      <c r="I811" s="14">
        <f t="shared" ca="1" si="281"/>
        <v>1</v>
      </c>
      <c r="J811" s="13">
        <f t="shared" si="294"/>
        <v>2.69E-2</v>
      </c>
      <c r="K811" s="29">
        <f t="shared" si="282"/>
        <v>46052</v>
      </c>
      <c r="L811" s="2">
        <f t="shared" si="283"/>
        <v>1</v>
      </c>
      <c r="M811" s="17">
        <f t="shared" si="284"/>
        <v>1</v>
      </c>
      <c r="N811" s="12">
        <f t="shared" si="285"/>
        <v>1.000105341</v>
      </c>
      <c r="O811" s="12">
        <f t="shared" ca="1" si="286"/>
        <v>1.000105341</v>
      </c>
      <c r="P811" s="17">
        <f t="shared" si="287"/>
        <v>0</v>
      </c>
      <c r="Q811" s="14">
        <f t="shared" ca="1" si="288"/>
        <v>5.638365E-2</v>
      </c>
      <c r="R811" s="20">
        <f t="shared" si="292"/>
        <v>0</v>
      </c>
      <c r="S811" s="14">
        <f t="shared" si="289"/>
        <v>0</v>
      </c>
      <c r="T811" s="4" t="str">
        <f t="shared" si="290"/>
        <v>A+J=</v>
      </c>
      <c r="U811" s="29">
        <f t="shared" si="291"/>
        <v>46085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</row>
    <row r="812" spans="1:154" x14ac:dyDescent="0.15">
      <c r="A812" s="88">
        <f t="shared" si="295"/>
        <v>46056</v>
      </c>
      <c r="B812" s="89" t="str">
        <f t="shared" ca="1" si="276"/>
        <v>n.d</v>
      </c>
      <c r="C812" s="14">
        <f t="shared" si="277"/>
        <v>535.24886517000004</v>
      </c>
      <c r="D812" s="62">
        <f t="shared" si="293"/>
        <v>46051</v>
      </c>
      <c r="E812" s="60">
        <f ca="1">IF(D812&lt;$B$1,VLOOKUP(D812,[1]DI!$A$4:$B$15000,2,FALSE),0)</f>
        <v>0</v>
      </c>
      <c r="F812" s="14">
        <f t="shared" ca="1" si="278"/>
        <v>1</v>
      </c>
      <c r="G812" s="91">
        <f t="shared" ca="1" si="279"/>
        <v>1.30934010340701</v>
      </c>
      <c r="H812" s="91">
        <f t="shared" ca="1" si="280"/>
        <v>1.30934010340701</v>
      </c>
      <c r="I812" s="14">
        <f t="shared" ca="1" si="281"/>
        <v>1</v>
      </c>
      <c r="J812" s="13">
        <f t="shared" si="294"/>
        <v>2.69E-2</v>
      </c>
      <c r="K812" s="29">
        <f t="shared" si="282"/>
        <v>46052</v>
      </c>
      <c r="L812" s="2">
        <f t="shared" si="283"/>
        <v>2</v>
      </c>
      <c r="M812" s="17">
        <f t="shared" si="284"/>
        <v>2</v>
      </c>
      <c r="N812" s="12">
        <f t="shared" si="285"/>
        <v>1.0002106930000001</v>
      </c>
      <c r="O812" s="12">
        <f t="shared" ca="1" si="286"/>
        <v>1.0002106930000001</v>
      </c>
      <c r="P812" s="17">
        <f t="shared" si="287"/>
        <v>0</v>
      </c>
      <c r="Q812" s="14">
        <f t="shared" ca="1" si="288"/>
        <v>0.11277318</v>
      </c>
      <c r="R812" s="20">
        <f t="shared" si="292"/>
        <v>0</v>
      </c>
      <c r="S812" s="14">
        <f t="shared" si="289"/>
        <v>0</v>
      </c>
      <c r="T812" s="4" t="str">
        <f t="shared" si="290"/>
        <v>A+J=</v>
      </c>
      <c r="U812" s="29">
        <f t="shared" si="291"/>
        <v>46085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</row>
    <row r="813" spans="1:154" x14ac:dyDescent="0.15">
      <c r="A813" s="88">
        <f t="shared" si="295"/>
        <v>46057</v>
      </c>
      <c r="B813" s="89" t="str">
        <f t="shared" ca="1" si="276"/>
        <v>n.d</v>
      </c>
      <c r="C813" s="14">
        <f t="shared" si="277"/>
        <v>535.24886517000004</v>
      </c>
      <c r="D813" s="62">
        <f t="shared" si="293"/>
        <v>46052</v>
      </c>
      <c r="E813" s="60">
        <f ca="1">IF(D813&lt;$B$1,VLOOKUP(D813,[1]DI!$A$4:$B$15000,2,FALSE),0)</f>
        <v>0</v>
      </c>
      <c r="F813" s="14">
        <f t="shared" ca="1" si="278"/>
        <v>1</v>
      </c>
      <c r="G813" s="91">
        <f t="shared" ca="1" si="279"/>
        <v>1.30934010340701</v>
      </c>
      <c r="H813" s="91">
        <f t="shared" ca="1" si="280"/>
        <v>1.30934010340701</v>
      </c>
      <c r="I813" s="14">
        <f t="shared" ca="1" si="281"/>
        <v>1</v>
      </c>
      <c r="J813" s="13">
        <f t="shared" si="294"/>
        <v>2.69E-2</v>
      </c>
      <c r="K813" s="29">
        <f t="shared" si="282"/>
        <v>46052</v>
      </c>
      <c r="L813" s="2">
        <f t="shared" si="283"/>
        <v>3</v>
      </c>
      <c r="M813" s="17">
        <f t="shared" si="284"/>
        <v>3</v>
      </c>
      <c r="N813" s="12">
        <f t="shared" si="285"/>
        <v>1.000316057</v>
      </c>
      <c r="O813" s="12">
        <f t="shared" ca="1" si="286"/>
        <v>1.000316057</v>
      </c>
      <c r="P813" s="17">
        <f t="shared" si="287"/>
        <v>0</v>
      </c>
      <c r="Q813" s="14">
        <f t="shared" ca="1" si="288"/>
        <v>0.16916914999999999</v>
      </c>
      <c r="R813" s="20">
        <f t="shared" si="292"/>
        <v>0</v>
      </c>
      <c r="S813" s="14">
        <f t="shared" si="289"/>
        <v>0</v>
      </c>
      <c r="T813" s="4" t="str">
        <f t="shared" si="290"/>
        <v>A+J=</v>
      </c>
      <c r="U813" s="29">
        <f t="shared" si="291"/>
        <v>46085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</row>
    <row r="814" spans="1:154" x14ac:dyDescent="0.15">
      <c r="A814" s="88">
        <f t="shared" si="295"/>
        <v>46058</v>
      </c>
      <c r="B814" s="89" t="str">
        <f t="shared" ca="1" si="276"/>
        <v>n.d</v>
      </c>
      <c r="C814" s="14">
        <f t="shared" si="277"/>
        <v>535.24886517000004</v>
      </c>
      <c r="D814" s="62">
        <f t="shared" si="293"/>
        <v>46055</v>
      </c>
      <c r="E814" s="60">
        <f ca="1">IF(D814&lt;$B$1,VLOOKUP(D814,[1]DI!$A$4:$B$15000,2,FALSE),0)</f>
        <v>0</v>
      </c>
      <c r="F814" s="14">
        <f t="shared" ca="1" si="278"/>
        <v>1</v>
      </c>
      <c r="G814" s="91">
        <f t="shared" ca="1" si="279"/>
        <v>1.30934010340701</v>
      </c>
      <c r="H814" s="91">
        <f t="shared" ca="1" si="280"/>
        <v>1.30934010340701</v>
      </c>
      <c r="I814" s="14">
        <f t="shared" ca="1" si="281"/>
        <v>1</v>
      </c>
      <c r="J814" s="13">
        <f t="shared" si="294"/>
        <v>2.69E-2</v>
      </c>
      <c r="K814" s="29">
        <f t="shared" si="282"/>
        <v>46052</v>
      </c>
      <c r="L814" s="2">
        <f t="shared" si="283"/>
        <v>4</v>
      </c>
      <c r="M814" s="17">
        <f t="shared" si="284"/>
        <v>4</v>
      </c>
      <c r="N814" s="12">
        <f t="shared" si="285"/>
        <v>1.0004214309999999</v>
      </c>
      <c r="O814" s="12">
        <f t="shared" ca="1" si="286"/>
        <v>1.0004214309999999</v>
      </c>
      <c r="P814" s="17">
        <f t="shared" si="287"/>
        <v>0</v>
      </c>
      <c r="Q814" s="14">
        <f t="shared" ca="1" si="288"/>
        <v>0.22557046</v>
      </c>
      <c r="R814" s="20">
        <f t="shared" si="292"/>
        <v>0</v>
      </c>
      <c r="S814" s="14">
        <f t="shared" si="289"/>
        <v>0</v>
      </c>
      <c r="T814" s="4" t="str">
        <f t="shared" si="290"/>
        <v>A+J=</v>
      </c>
      <c r="U814" s="29">
        <f t="shared" si="291"/>
        <v>46085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</row>
    <row r="815" spans="1:154" x14ac:dyDescent="0.15">
      <c r="A815" s="88">
        <f t="shared" si="295"/>
        <v>46059</v>
      </c>
      <c r="B815" s="89" t="str">
        <f t="shared" ca="1" si="276"/>
        <v>n.d</v>
      </c>
      <c r="C815" s="14">
        <f t="shared" si="277"/>
        <v>535.24886517000004</v>
      </c>
      <c r="D815" s="62">
        <f t="shared" si="293"/>
        <v>46056</v>
      </c>
      <c r="E815" s="60">
        <f ca="1">IF(D815&lt;$B$1,VLOOKUP(D815,[1]DI!$A$4:$B$15000,2,FALSE),0)</f>
        <v>0</v>
      </c>
      <c r="F815" s="14">
        <f t="shared" ca="1" si="278"/>
        <v>1</v>
      </c>
      <c r="G815" s="91">
        <f t="shared" ca="1" si="279"/>
        <v>1.30934010340701</v>
      </c>
      <c r="H815" s="91">
        <f t="shared" ca="1" si="280"/>
        <v>1.30934010340701</v>
      </c>
      <c r="I815" s="14">
        <f t="shared" ca="1" si="281"/>
        <v>1</v>
      </c>
      <c r="J815" s="13">
        <f t="shared" si="294"/>
        <v>2.69E-2</v>
      </c>
      <c r="K815" s="29">
        <f t="shared" si="282"/>
        <v>46052</v>
      </c>
      <c r="L815" s="2">
        <f t="shared" si="283"/>
        <v>5</v>
      </c>
      <c r="M815" s="17">
        <f t="shared" si="284"/>
        <v>5</v>
      </c>
      <c r="N815" s="12">
        <f t="shared" si="285"/>
        <v>1.000526816</v>
      </c>
      <c r="O815" s="12">
        <f t="shared" ca="1" si="286"/>
        <v>1.000526816</v>
      </c>
      <c r="P815" s="17">
        <f t="shared" si="287"/>
        <v>0</v>
      </c>
      <c r="Q815" s="14">
        <f t="shared" ca="1" si="288"/>
        <v>0.28197766000000002</v>
      </c>
      <c r="R815" s="20">
        <f t="shared" si="292"/>
        <v>0</v>
      </c>
      <c r="S815" s="14">
        <f t="shared" si="289"/>
        <v>0</v>
      </c>
      <c r="T815" s="4" t="str">
        <f t="shared" si="290"/>
        <v>A+J=</v>
      </c>
      <c r="U815" s="29">
        <f t="shared" si="291"/>
        <v>46085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</row>
    <row r="816" spans="1:154" x14ac:dyDescent="0.15">
      <c r="A816" s="88">
        <f t="shared" si="295"/>
        <v>46062</v>
      </c>
      <c r="B816" s="89" t="str">
        <f t="shared" ca="1" si="276"/>
        <v>n.d</v>
      </c>
      <c r="C816" s="14">
        <f t="shared" si="277"/>
        <v>535.24886517000004</v>
      </c>
      <c r="D816" s="62">
        <f t="shared" si="293"/>
        <v>46057</v>
      </c>
      <c r="E816" s="60">
        <f ca="1">IF(D816&lt;$B$1,VLOOKUP(D816,[1]DI!$A$4:$B$15000,2,FALSE),0)</f>
        <v>0</v>
      </c>
      <c r="F816" s="14">
        <f t="shared" ca="1" si="278"/>
        <v>1</v>
      </c>
      <c r="G816" s="91">
        <f t="shared" ca="1" si="279"/>
        <v>1.30934010340701</v>
      </c>
      <c r="H816" s="91">
        <f t="shared" ca="1" si="280"/>
        <v>1.30934010340701</v>
      </c>
      <c r="I816" s="14">
        <f t="shared" ca="1" si="281"/>
        <v>1</v>
      </c>
      <c r="J816" s="13">
        <f t="shared" si="294"/>
        <v>2.69E-2</v>
      </c>
      <c r="K816" s="29">
        <f t="shared" si="282"/>
        <v>46052</v>
      </c>
      <c r="L816" s="2">
        <f t="shared" si="283"/>
        <v>6</v>
      </c>
      <c r="M816" s="17">
        <f t="shared" si="284"/>
        <v>6</v>
      </c>
      <c r="N816" s="12">
        <f t="shared" si="285"/>
        <v>1.000632213</v>
      </c>
      <c r="O816" s="12">
        <f t="shared" ca="1" si="286"/>
        <v>1.000632213</v>
      </c>
      <c r="P816" s="17">
        <f t="shared" si="287"/>
        <v>0</v>
      </c>
      <c r="Q816" s="14">
        <f t="shared" ca="1" si="288"/>
        <v>0.33839129000000001</v>
      </c>
      <c r="R816" s="20">
        <f t="shared" si="292"/>
        <v>0</v>
      </c>
      <c r="S816" s="14">
        <f t="shared" si="289"/>
        <v>0</v>
      </c>
      <c r="T816" s="4" t="str">
        <f t="shared" si="290"/>
        <v>A+J=</v>
      </c>
      <c r="U816" s="29">
        <f t="shared" si="291"/>
        <v>46085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</row>
    <row r="817" spans="1:154" x14ac:dyDescent="0.15">
      <c r="A817" s="88">
        <f t="shared" si="295"/>
        <v>46063</v>
      </c>
      <c r="B817" s="89" t="str">
        <f t="shared" ca="1" si="276"/>
        <v>n.d</v>
      </c>
      <c r="C817" s="14">
        <f t="shared" si="277"/>
        <v>535.24886517000004</v>
      </c>
      <c r="D817" s="62">
        <f t="shared" si="293"/>
        <v>46058</v>
      </c>
      <c r="E817" s="60">
        <f ca="1">IF(D817&lt;$B$1,VLOOKUP(D817,[1]DI!$A$4:$B$15000,2,FALSE),0)</f>
        <v>0</v>
      </c>
      <c r="F817" s="14">
        <f t="shared" ca="1" si="278"/>
        <v>1</v>
      </c>
      <c r="G817" s="91">
        <f t="shared" ca="1" si="279"/>
        <v>1.30934010340701</v>
      </c>
      <c r="H817" s="91">
        <f t="shared" ca="1" si="280"/>
        <v>1.30934010340701</v>
      </c>
      <c r="I817" s="14">
        <f t="shared" ca="1" si="281"/>
        <v>1</v>
      </c>
      <c r="J817" s="13">
        <f t="shared" si="294"/>
        <v>2.69E-2</v>
      </c>
      <c r="K817" s="29">
        <f t="shared" si="282"/>
        <v>46052</v>
      </c>
      <c r="L817" s="2">
        <f t="shared" si="283"/>
        <v>7</v>
      </c>
      <c r="M817" s="17">
        <f t="shared" si="284"/>
        <v>7</v>
      </c>
      <c r="N817" s="12">
        <f t="shared" si="285"/>
        <v>1.0007376210000001</v>
      </c>
      <c r="O817" s="12">
        <f t="shared" ca="1" si="286"/>
        <v>1.0007376210000001</v>
      </c>
      <c r="P817" s="17">
        <f t="shared" si="287"/>
        <v>0</v>
      </c>
      <c r="Q817" s="14">
        <f t="shared" ca="1" si="288"/>
        <v>0.39481080000000002</v>
      </c>
      <c r="R817" s="20">
        <f t="shared" si="292"/>
        <v>0</v>
      </c>
      <c r="S817" s="14">
        <f t="shared" si="289"/>
        <v>0</v>
      </c>
      <c r="T817" s="4" t="str">
        <f t="shared" si="290"/>
        <v>A+J=</v>
      </c>
      <c r="U817" s="29">
        <f t="shared" si="291"/>
        <v>46085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</row>
    <row r="818" spans="1:154" x14ac:dyDescent="0.15">
      <c r="A818" s="88">
        <f t="shared" si="295"/>
        <v>46064</v>
      </c>
      <c r="B818" s="89" t="str">
        <f t="shared" ca="1" si="276"/>
        <v>n.d</v>
      </c>
      <c r="C818" s="14">
        <f t="shared" si="277"/>
        <v>535.24886517000004</v>
      </c>
      <c r="D818" s="62">
        <f t="shared" si="293"/>
        <v>46059</v>
      </c>
      <c r="E818" s="60">
        <f ca="1">IF(D818&lt;$B$1,VLOOKUP(D818,[1]DI!$A$4:$B$15000,2,FALSE),0)</f>
        <v>0</v>
      </c>
      <c r="F818" s="14">
        <f t="shared" ca="1" si="278"/>
        <v>1</v>
      </c>
      <c r="G818" s="91">
        <f t="shared" ca="1" si="279"/>
        <v>1.30934010340701</v>
      </c>
      <c r="H818" s="91">
        <f t="shared" ca="1" si="280"/>
        <v>1.30934010340701</v>
      </c>
      <c r="I818" s="14">
        <f t="shared" ca="1" si="281"/>
        <v>1</v>
      </c>
      <c r="J818" s="13">
        <f t="shared" si="294"/>
        <v>2.69E-2</v>
      </c>
      <c r="K818" s="29">
        <f t="shared" si="282"/>
        <v>46052</v>
      </c>
      <c r="L818" s="2">
        <f t="shared" si="283"/>
        <v>8</v>
      </c>
      <c r="M818" s="17">
        <f t="shared" si="284"/>
        <v>8</v>
      </c>
      <c r="N818" s="12">
        <f t="shared" si="285"/>
        <v>1.000843039</v>
      </c>
      <c r="O818" s="12">
        <f t="shared" ca="1" si="286"/>
        <v>1.000843039</v>
      </c>
      <c r="P818" s="17">
        <f t="shared" si="287"/>
        <v>0</v>
      </c>
      <c r="Q818" s="14">
        <f t="shared" ca="1" si="288"/>
        <v>0.45123565999999998</v>
      </c>
      <c r="R818" s="20">
        <f t="shared" si="292"/>
        <v>0</v>
      </c>
      <c r="S818" s="14">
        <f t="shared" si="289"/>
        <v>0</v>
      </c>
      <c r="T818" s="4" t="str">
        <f t="shared" si="290"/>
        <v>A+J=</v>
      </c>
      <c r="U818" s="29">
        <f t="shared" si="291"/>
        <v>46085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</row>
    <row r="819" spans="1:154" x14ac:dyDescent="0.15">
      <c r="A819" s="88">
        <f t="shared" si="295"/>
        <v>46065</v>
      </c>
      <c r="B819" s="89" t="str">
        <f t="shared" ca="1" si="276"/>
        <v>n.d</v>
      </c>
      <c r="C819" s="14">
        <f t="shared" si="277"/>
        <v>535.24886517000004</v>
      </c>
      <c r="D819" s="62">
        <f t="shared" si="293"/>
        <v>46062</v>
      </c>
      <c r="E819" s="60">
        <f ca="1">IF(D819&lt;$B$1,VLOOKUP(D819,[1]DI!$A$4:$B$15000,2,FALSE),0)</f>
        <v>0</v>
      </c>
      <c r="F819" s="14">
        <f t="shared" ca="1" si="278"/>
        <v>1</v>
      </c>
      <c r="G819" s="91">
        <f t="shared" ca="1" si="279"/>
        <v>1.30934010340701</v>
      </c>
      <c r="H819" s="91">
        <f t="shared" ca="1" si="280"/>
        <v>1.30934010340701</v>
      </c>
      <c r="I819" s="14">
        <f t="shared" ca="1" si="281"/>
        <v>1</v>
      </c>
      <c r="J819" s="13">
        <f t="shared" si="294"/>
        <v>2.69E-2</v>
      </c>
      <c r="K819" s="29">
        <f t="shared" si="282"/>
        <v>46052</v>
      </c>
      <c r="L819" s="2">
        <f t="shared" si="283"/>
        <v>9</v>
      </c>
      <c r="M819" s="17">
        <f t="shared" si="284"/>
        <v>9</v>
      </c>
      <c r="N819" s="12">
        <f t="shared" si="285"/>
        <v>1.0009484689999999</v>
      </c>
      <c r="O819" s="12">
        <f t="shared" ca="1" si="286"/>
        <v>1.0009484689999999</v>
      </c>
      <c r="P819" s="17">
        <f t="shared" si="287"/>
        <v>0</v>
      </c>
      <c r="Q819" s="14">
        <f t="shared" ca="1" si="288"/>
        <v>0.50766694999999995</v>
      </c>
      <c r="R819" s="20">
        <f t="shared" si="292"/>
        <v>0</v>
      </c>
      <c r="S819" s="14">
        <f t="shared" si="289"/>
        <v>0</v>
      </c>
      <c r="T819" s="4" t="str">
        <f t="shared" si="290"/>
        <v>A+J=</v>
      </c>
      <c r="U819" s="29">
        <f t="shared" si="291"/>
        <v>46085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</row>
    <row r="820" spans="1:154" x14ac:dyDescent="0.15">
      <c r="A820" s="88">
        <f t="shared" si="295"/>
        <v>46066</v>
      </c>
      <c r="B820" s="89" t="str">
        <f t="shared" ca="1" si="276"/>
        <v>n.d</v>
      </c>
      <c r="C820" s="14">
        <f t="shared" si="277"/>
        <v>535.24886517000004</v>
      </c>
      <c r="D820" s="62">
        <f t="shared" si="293"/>
        <v>46063</v>
      </c>
      <c r="E820" s="60">
        <f ca="1">IF(D820&lt;$B$1,VLOOKUP(D820,[1]DI!$A$4:$B$15000,2,FALSE),0)</f>
        <v>0</v>
      </c>
      <c r="F820" s="14">
        <f t="shared" ca="1" si="278"/>
        <v>1</v>
      </c>
      <c r="G820" s="91">
        <f t="shared" ca="1" si="279"/>
        <v>1.30934010340701</v>
      </c>
      <c r="H820" s="91">
        <f t="shared" ca="1" si="280"/>
        <v>1.30934010340701</v>
      </c>
      <c r="I820" s="14">
        <f t="shared" ca="1" si="281"/>
        <v>1</v>
      </c>
      <c r="J820" s="13">
        <f t="shared" si="294"/>
        <v>2.69E-2</v>
      </c>
      <c r="K820" s="29">
        <f t="shared" si="282"/>
        <v>46052</v>
      </c>
      <c r="L820" s="2">
        <f t="shared" si="283"/>
        <v>10</v>
      </c>
      <c r="M820" s="17">
        <f t="shared" si="284"/>
        <v>10</v>
      </c>
      <c r="N820" s="12">
        <f t="shared" si="285"/>
        <v>1.00105391</v>
      </c>
      <c r="O820" s="12">
        <f t="shared" ca="1" si="286"/>
        <v>1.00105391</v>
      </c>
      <c r="P820" s="17">
        <f t="shared" si="287"/>
        <v>0</v>
      </c>
      <c r="Q820" s="14">
        <f t="shared" ca="1" si="288"/>
        <v>0.56410413000000004</v>
      </c>
      <c r="R820" s="20">
        <f t="shared" si="292"/>
        <v>0</v>
      </c>
      <c r="S820" s="14">
        <f t="shared" si="289"/>
        <v>0</v>
      </c>
      <c r="T820" s="4" t="str">
        <f t="shared" si="290"/>
        <v>A+J=</v>
      </c>
      <c r="U820" s="29">
        <f t="shared" si="291"/>
        <v>46085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</row>
    <row r="821" spans="1:154" x14ac:dyDescent="0.15">
      <c r="A821" s="88">
        <f t="shared" si="295"/>
        <v>46071</v>
      </c>
      <c r="B821" s="89" t="str">
        <f t="shared" ca="1" si="276"/>
        <v>n.d</v>
      </c>
      <c r="C821" s="14">
        <f t="shared" si="277"/>
        <v>535.24886517000004</v>
      </c>
      <c r="D821" s="62">
        <f t="shared" si="293"/>
        <v>46064</v>
      </c>
      <c r="E821" s="60">
        <f ca="1">IF(D821&lt;$B$1,VLOOKUP(D821,[1]DI!$A$4:$B$15000,2,FALSE),0)</f>
        <v>0</v>
      </c>
      <c r="F821" s="14">
        <f t="shared" ca="1" si="278"/>
        <v>1</v>
      </c>
      <c r="G821" s="91">
        <f t="shared" ca="1" si="279"/>
        <v>1.30934010340701</v>
      </c>
      <c r="H821" s="91">
        <f t="shared" ca="1" si="280"/>
        <v>1.30934010340701</v>
      </c>
      <c r="I821" s="14">
        <f t="shared" ca="1" si="281"/>
        <v>1</v>
      </c>
      <c r="J821" s="13">
        <f t="shared" si="294"/>
        <v>2.69E-2</v>
      </c>
      <c r="K821" s="29">
        <f t="shared" si="282"/>
        <v>46052</v>
      </c>
      <c r="L821" s="2">
        <f t="shared" si="283"/>
        <v>11</v>
      </c>
      <c r="M821" s="17">
        <f t="shared" si="284"/>
        <v>11</v>
      </c>
      <c r="N821" s="12">
        <f t="shared" si="285"/>
        <v>1.0011593620000001</v>
      </c>
      <c r="O821" s="12">
        <f t="shared" ca="1" si="286"/>
        <v>1.0011593620000001</v>
      </c>
      <c r="P821" s="17">
        <f t="shared" si="287"/>
        <v>0</v>
      </c>
      <c r="Q821" s="14">
        <f t="shared" ca="1" si="288"/>
        <v>0.62054719000000003</v>
      </c>
      <c r="R821" s="20">
        <f t="shared" si="292"/>
        <v>0</v>
      </c>
      <c r="S821" s="14">
        <f t="shared" si="289"/>
        <v>0</v>
      </c>
      <c r="T821" s="4" t="str">
        <f t="shared" si="290"/>
        <v>A+J=</v>
      </c>
      <c r="U821" s="29">
        <f t="shared" si="291"/>
        <v>46085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</row>
    <row r="822" spans="1:154" x14ac:dyDescent="0.15">
      <c r="A822" s="88">
        <f t="shared" si="295"/>
        <v>46072</v>
      </c>
      <c r="B822" s="89" t="str">
        <f t="shared" ca="1" si="276"/>
        <v>n.d</v>
      </c>
      <c r="C822" s="14">
        <f t="shared" si="277"/>
        <v>535.24886517000004</v>
      </c>
      <c r="D822" s="62">
        <f t="shared" si="293"/>
        <v>46065</v>
      </c>
      <c r="E822" s="60">
        <f ca="1">IF(D822&lt;$B$1,VLOOKUP(D822,[1]DI!$A$4:$B$15000,2,FALSE),0)</f>
        <v>0</v>
      </c>
      <c r="F822" s="14">
        <f t="shared" ca="1" si="278"/>
        <v>1</v>
      </c>
      <c r="G822" s="91">
        <f t="shared" ca="1" si="279"/>
        <v>1.30934010340701</v>
      </c>
      <c r="H822" s="91">
        <f t="shared" ca="1" si="280"/>
        <v>1.30934010340701</v>
      </c>
      <c r="I822" s="14">
        <f t="shared" ca="1" si="281"/>
        <v>1</v>
      </c>
      <c r="J822" s="13">
        <f t="shared" si="294"/>
        <v>2.69E-2</v>
      </c>
      <c r="K822" s="29">
        <f t="shared" si="282"/>
        <v>46052</v>
      </c>
      <c r="L822" s="2">
        <f t="shared" si="283"/>
        <v>12</v>
      </c>
      <c r="M822" s="17">
        <f t="shared" si="284"/>
        <v>12</v>
      </c>
      <c r="N822" s="12">
        <f t="shared" si="285"/>
        <v>1.0012648260000001</v>
      </c>
      <c r="O822" s="12">
        <f t="shared" ca="1" si="286"/>
        <v>1.0012648260000001</v>
      </c>
      <c r="P822" s="17">
        <f t="shared" si="287"/>
        <v>0</v>
      </c>
      <c r="Q822" s="14">
        <f t="shared" ca="1" si="288"/>
        <v>0.67699668000000002</v>
      </c>
      <c r="R822" s="20">
        <f t="shared" si="292"/>
        <v>0</v>
      </c>
      <c r="S822" s="14">
        <f t="shared" si="289"/>
        <v>0</v>
      </c>
      <c r="T822" s="4" t="str">
        <f t="shared" si="290"/>
        <v>A+J=</v>
      </c>
      <c r="U822" s="29">
        <f t="shared" si="291"/>
        <v>46085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</row>
    <row r="823" spans="1:154" x14ac:dyDescent="0.15">
      <c r="A823" s="88">
        <f t="shared" si="295"/>
        <v>46073</v>
      </c>
      <c r="B823" s="89" t="str">
        <f t="shared" ca="1" si="276"/>
        <v>n.d</v>
      </c>
      <c r="C823" s="14">
        <f t="shared" si="277"/>
        <v>535.24886517000004</v>
      </c>
      <c r="D823" s="62">
        <f t="shared" si="293"/>
        <v>46066</v>
      </c>
      <c r="E823" s="60">
        <f ca="1">IF(D823&lt;$B$1,VLOOKUP(D823,[1]DI!$A$4:$B$15000,2,FALSE),0)</f>
        <v>0</v>
      </c>
      <c r="F823" s="14">
        <f t="shared" ca="1" si="278"/>
        <v>1</v>
      </c>
      <c r="G823" s="91">
        <f t="shared" ca="1" si="279"/>
        <v>1.30934010340701</v>
      </c>
      <c r="H823" s="91">
        <f t="shared" ca="1" si="280"/>
        <v>1.30934010340701</v>
      </c>
      <c r="I823" s="14">
        <f t="shared" ca="1" si="281"/>
        <v>1</v>
      </c>
      <c r="J823" s="13">
        <f t="shared" si="294"/>
        <v>2.69E-2</v>
      </c>
      <c r="K823" s="29">
        <f t="shared" si="282"/>
        <v>46052</v>
      </c>
      <c r="L823" s="2">
        <f t="shared" si="283"/>
        <v>13</v>
      </c>
      <c r="M823" s="17">
        <f t="shared" si="284"/>
        <v>13</v>
      </c>
      <c r="N823" s="12">
        <f t="shared" si="285"/>
        <v>1.0013703</v>
      </c>
      <c r="O823" s="12">
        <f t="shared" ca="1" si="286"/>
        <v>1.0013703</v>
      </c>
      <c r="P823" s="17">
        <f t="shared" si="287"/>
        <v>0</v>
      </c>
      <c r="Q823" s="14">
        <f t="shared" ca="1" si="288"/>
        <v>0.73345150999999997</v>
      </c>
      <c r="R823" s="20">
        <f t="shared" si="292"/>
        <v>0</v>
      </c>
      <c r="S823" s="14">
        <f t="shared" si="289"/>
        <v>0</v>
      </c>
      <c r="T823" s="4" t="str">
        <f t="shared" si="290"/>
        <v>A+J=</v>
      </c>
      <c r="U823" s="29">
        <f t="shared" si="291"/>
        <v>46085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</row>
    <row r="824" spans="1:154" x14ac:dyDescent="0.15">
      <c r="A824" s="88">
        <f t="shared" si="295"/>
        <v>46076</v>
      </c>
      <c r="B824" s="89" t="str">
        <f t="shared" ca="1" si="276"/>
        <v>n.d</v>
      </c>
      <c r="C824" s="14">
        <f t="shared" si="277"/>
        <v>535.24886517000004</v>
      </c>
      <c r="D824" s="62">
        <f t="shared" si="293"/>
        <v>46071</v>
      </c>
      <c r="E824" s="60">
        <f ca="1">IF(D824&lt;$B$1,VLOOKUP(D824,[1]DI!$A$4:$B$15000,2,FALSE),0)</f>
        <v>0</v>
      </c>
      <c r="F824" s="14">
        <f t="shared" ca="1" si="278"/>
        <v>1</v>
      </c>
      <c r="G824" s="91">
        <f t="shared" ca="1" si="279"/>
        <v>1.30934010340701</v>
      </c>
      <c r="H824" s="91">
        <f t="shared" ca="1" si="280"/>
        <v>1.30934010340701</v>
      </c>
      <c r="I824" s="14">
        <f t="shared" ca="1" si="281"/>
        <v>1</v>
      </c>
      <c r="J824" s="13">
        <f t="shared" si="294"/>
        <v>2.69E-2</v>
      </c>
      <c r="K824" s="29">
        <f t="shared" si="282"/>
        <v>46052</v>
      </c>
      <c r="L824" s="2">
        <f t="shared" si="283"/>
        <v>14</v>
      </c>
      <c r="M824" s="17">
        <f t="shared" si="284"/>
        <v>14</v>
      </c>
      <c r="N824" s="12">
        <f t="shared" si="285"/>
        <v>1.001475785</v>
      </c>
      <c r="O824" s="12">
        <f t="shared" ca="1" si="286"/>
        <v>1.001475785</v>
      </c>
      <c r="P824" s="17">
        <f t="shared" si="287"/>
        <v>0</v>
      </c>
      <c r="Q824" s="14">
        <f t="shared" ca="1" si="288"/>
        <v>0.78991224000000004</v>
      </c>
      <c r="R824" s="20">
        <f t="shared" si="292"/>
        <v>0</v>
      </c>
      <c r="S824" s="14">
        <f t="shared" si="289"/>
        <v>0</v>
      </c>
      <c r="T824" s="4" t="str">
        <f t="shared" si="290"/>
        <v>A+J=</v>
      </c>
      <c r="U824" s="29">
        <f t="shared" si="291"/>
        <v>46085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</row>
    <row r="825" spans="1:154" x14ac:dyDescent="0.15">
      <c r="A825" s="88">
        <f t="shared" si="295"/>
        <v>46077</v>
      </c>
      <c r="B825" s="89" t="str">
        <f t="shared" ca="1" si="276"/>
        <v>n.d</v>
      </c>
      <c r="C825" s="14">
        <f t="shared" si="277"/>
        <v>535.24886517000004</v>
      </c>
      <c r="D825" s="62">
        <f t="shared" si="293"/>
        <v>46072</v>
      </c>
      <c r="E825" s="60">
        <f ca="1">IF(D825&lt;$B$1,VLOOKUP(D825,[1]DI!$A$4:$B$15000,2,FALSE),0)</f>
        <v>0</v>
      </c>
      <c r="F825" s="14">
        <f t="shared" ca="1" si="278"/>
        <v>1</v>
      </c>
      <c r="G825" s="91">
        <f t="shared" ca="1" si="279"/>
        <v>1.30934010340701</v>
      </c>
      <c r="H825" s="91">
        <f t="shared" ca="1" si="280"/>
        <v>1.30934010340701</v>
      </c>
      <c r="I825" s="14">
        <f t="shared" ca="1" si="281"/>
        <v>1</v>
      </c>
      <c r="J825" s="13">
        <f t="shared" si="294"/>
        <v>2.69E-2</v>
      </c>
      <c r="K825" s="29">
        <f t="shared" si="282"/>
        <v>46052</v>
      </c>
      <c r="L825" s="2">
        <f t="shared" si="283"/>
        <v>15</v>
      </c>
      <c r="M825" s="17">
        <f t="shared" si="284"/>
        <v>15</v>
      </c>
      <c r="N825" s="12">
        <f t="shared" si="285"/>
        <v>1.0015812820000001</v>
      </c>
      <c r="O825" s="12">
        <f t="shared" ca="1" si="286"/>
        <v>1.0015812820000001</v>
      </c>
      <c r="P825" s="17">
        <f t="shared" si="287"/>
        <v>0</v>
      </c>
      <c r="Q825" s="14">
        <f t="shared" ca="1" si="288"/>
        <v>0.84637938999999995</v>
      </c>
      <c r="R825" s="20">
        <f t="shared" si="292"/>
        <v>0</v>
      </c>
      <c r="S825" s="14">
        <f t="shared" si="289"/>
        <v>0</v>
      </c>
      <c r="T825" s="4" t="str">
        <f t="shared" si="290"/>
        <v>A+J=</v>
      </c>
      <c r="U825" s="29">
        <f t="shared" si="291"/>
        <v>46085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</row>
    <row r="826" spans="1:154" x14ac:dyDescent="0.15">
      <c r="A826" s="88">
        <f t="shared" si="295"/>
        <v>46078</v>
      </c>
      <c r="B826" s="89" t="str">
        <f t="shared" ca="1" si="276"/>
        <v>n.d</v>
      </c>
      <c r="C826" s="14">
        <f t="shared" si="277"/>
        <v>535.24886517000004</v>
      </c>
      <c r="D826" s="62">
        <f t="shared" si="293"/>
        <v>46073</v>
      </c>
      <c r="E826" s="60">
        <f ca="1">IF(D826&lt;$B$1,VLOOKUP(D826,[1]DI!$A$4:$B$15000,2,FALSE),0)</f>
        <v>0</v>
      </c>
      <c r="F826" s="14">
        <f t="shared" ca="1" si="278"/>
        <v>1</v>
      </c>
      <c r="G826" s="91">
        <f t="shared" ca="1" si="279"/>
        <v>1.30934010340701</v>
      </c>
      <c r="H826" s="91">
        <f t="shared" ca="1" si="280"/>
        <v>1.30934010340701</v>
      </c>
      <c r="I826" s="14">
        <f t="shared" ca="1" si="281"/>
        <v>1</v>
      </c>
      <c r="J826" s="13">
        <f t="shared" si="294"/>
        <v>2.69E-2</v>
      </c>
      <c r="K826" s="29">
        <f t="shared" si="282"/>
        <v>46052</v>
      </c>
      <c r="L826" s="2">
        <f t="shared" si="283"/>
        <v>16</v>
      </c>
      <c r="M826" s="17">
        <f t="shared" si="284"/>
        <v>16</v>
      </c>
      <c r="N826" s="12">
        <f t="shared" si="285"/>
        <v>1.0016867899999999</v>
      </c>
      <c r="O826" s="12">
        <f t="shared" ca="1" si="286"/>
        <v>1.0016867899999999</v>
      </c>
      <c r="P826" s="17">
        <f t="shared" si="287"/>
        <v>0</v>
      </c>
      <c r="Q826" s="14">
        <f t="shared" ca="1" si="288"/>
        <v>0.90285243000000004</v>
      </c>
      <c r="R826" s="20">
        <f t="shared" si="292"/>
        <v>0</v>
      </c>
      <c r="S826" s="14">
        <f t="shared" si="289"/>
        <v>0</v>
      </c>
      <c r="T826" s="4" t="str">
        <f t="shared" si="290"/>
        <v>A+J=</v>
      </c>
      <c r="U826" s="29">
        <f t="shared" si="291"/>
        <v>46085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</row>
    <row r="827" spans="1:154" x14ac:dyDescent="0.15">
      <c r="A827" s="88">
        <f t="shared" si="295"/>
        <v>46079</v>
      </c>
      <c r="B827" s="89" t="str">
        <f t="shared" ca="1" si="276"/>
        <v>n.d</v>
      </c>
      <c r="C827" s="14">
        <f t="shared" si="277"/>
        <v>535.24886517000004</v>
      </c>
      <c r="D827" s="62">
        <f t="shared" si="293"/>
        <v>46076</v>
      </c>
      <c r="E827" s="60">
        <f ca="1">IF(D827&lt;$B$1,VLOOKUP(D827,[1]DI!$A$4:$B$15000,2,FALSE),0)</f>
        <v>0</v>
      </c>
      <c r="F827" s="14">
        <f t="shared" ca="1" si="278"/>
        <v>1</v>
      </c>
      <c r="G827" s="91">
        <f t="shared" ca="1" si="279"/>
        <v>1.30934010340701</v>
      </c>
      <c r="H827" s="91">
        <f t="shared" ca="1" si="280"/>
        <v>1.30934010340701</v>
      </c>
      <c r="I827" s="14">
        <f t="shared" ca="1" si="281"/>
        <v>1</v>
      </c>
      <c r="J827" s="13">
        <f t="shared" si="294"/>
        <v>2.69E-2</v>
      </c>
      <c r="K827" s="29">
        <f t="shared" si="282"/>
        <v>46052</v>
      </c>
      <c r="L827" s="2">
        <f t="shared" si="283"/>
        <v>17</v>
      </c>
      <c r="M827" s="17">
        <f t="shared" si="284"/>
        <v>17</v>
      </c>
      <c r="N827" s="12">
        <f t="shared" si="285"/>
        <v>1.001792308</v>
      </c>
      <c r="O827" s="12">
        <f t="shared" ca="1" si="286"/>
        <v>1.001792308</v>
      </c>
      <c r="P827" s="17">
        <f t="shared" si="287"/>
        <v>0</v>
      </c>
      <c r="Q827" s="14">
        <f t="shared" ca="1" si="288"/>
        <v>0.95933082000000003</v>
      </c>
      <c r="R827" s="20">
        <f t="shared" si="292"/>
        <v>0</v>
      </c>
      <c r="S827" s="14">
        <f t="shared" si="289"/>
        <v>0</v>
      </c>
      <c r="T827" s="4" t="str">
        <f t="shared" si="290"/>
        <v>A+J=</v>
      </c>
      <c r="U827" s="29">
        <f t="shared" si="291"/>
        <v>46085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</row>
    <row r="828" spans="1:154" x14ac:dyDescent="0.15">
      <c r="A828" s="88">
        <f t="shared" si="295"/>
        <v>46080</v>
      </c>
      <c r="B828" s="89" t="str">
        <f t="shared" ca="1" si="276"/>
        <v>n.d</v>
      </c>
      <c r="C828" s="14">
        <f t="shared" si="277"/>
        <v>535.24886517000004</v>
      </c>
      <c r="D828" s="62">
        <f t="shared" si="293"/>
        <v>46077</v>
      </c>
      <c r="E828" s="60">
        <f ca="1">IF(D828&lt;$B$1,VLOOKUP(D828,[1]DI!$A$4:$B$15000,2,FALSE),0)</f>
        <v>0</v>
      </c>
      <c r="F828" s="14">
        <f t="shared" ca="1" si="278"/>
        <v>1</v>
      </c>
      <c r="G828" s="91">
        <f t="shared" ca="1" si="279"/>
        <v>1.30934010340701</v>
      </c>
      <c r="H828" s="91">
        <f t="shared" ca="1" si="280"/>
        <v>1.30934010340701</v>
      </c>
      <c r="I828" s="14">
        <f t="shared" ca="1" si="281"/>
        <v>1</v>
      </c>
      <c r="J828" s="13">
        <f t="shared" si="294"/>
        <v>2.69E-2</v>
      </c>
      <c r="K828" s="29">
        <f t="shared" si="282"/>
        <v>46052</v>
      </c>
      <c r="L828" s="2">
        <f t="shared" si="283"/>
        <v>18</v>
      </c>
      <c r="M828" s="17">
        <f t="shared" si="284"/>
        <v>18</v>
      </c>
      <c r="N828" s="12">
        <f t="shared" si="285"/>
        <v>1.0018978380000001</v>
      </c>
      <c r="O828" s="12">
        <f t="shared" ca="1" si="286"/>
        <v>1.0018978380000001</v>
      </c>
      <c r="P828" s="17">
        <f t="shared" si="287"/>
        <v>0</v>
      </c>
      <c r="Q828" s="14">
        <f t="shared" ca="1" si="288"/>
        <v>1.0158156300000001</v>
      </c>
      <c r="R828" s="20">
        <f t="shared" si="292"/>
        <v>0</v>
      </c>
      <c r="S828" s="14">
        <f t="shared" si="289"/>
        <v>0</v>
      </c>
      <c r="T828" s="4" t="str">
        <f t="shared" si="290"/>
        <v>A+J=</v>
      </c>
      <c r="U828" s="29">
        <f t="shared" si="291"/>
        <v>46085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</row>
    <row r="829" spans="1:154" x14ac:dyDescent="0.15">
      <c r="A829" s="88">
        <f t="shared" si="295"/>
        <v>46083</v>
      </c>
      <c r="B829" s="89" t="str">
        <f t="shared" ca="1" si="276"/>
        <v>n.d</v>
      </c>
      <c r="C829" s="14">
        <f t="shared" si="277"/>
        <v>535.24886517000004</v>
      </c>
      <c r="D829" s="62">
        <f t="shared" si="293"/>
        <v>46078</v>
      </c>
      <c r="E829" s="60">
        <f ca="1">IF(D829&lt;$B$1,VLOOKUP(D829,[1]DI!$A$4:$B$15000,2,FALSE),0)</f>
        <v>0</v>
      </c>
      <c r="F829" s="14">
        <f t="shared" ca="1" si="278"/>
        <v>1</v>
      </c>
      <c r="G829" s="91">
        <f t="shared" ca="1" si="279"/>
        <v>1.30934010340701</v>
      </c>
      <c r="H829" s="91">
        <f t="shared" ca="1" si="280"/>
        <v>1.30934010340701</v>
      </c>
      <c r="I829" s="14">
        <f t="shared" ca="1" si="281"/>
        <v>1</v>
      </c>
      <c r="J829" s="13">
        <f t="shared" si="294"/>
        <v>2.69E-2</v>
      </c>
      <c r="K829" s="29">
        <f t="shared" si="282"/>
        <v>46052</v>
      </c>
      <c r="L829" s="2">
        <f t="shared" si="283"/>
        <v>19</v>
      </c>
      <c r="M829" s="17">
        <f t="shared" si="284"/>
        <v>19</v>
      </c>
      <c r="N829" s="12">
        <f t="shared" si="285"/>
        <v>1.002003379</v>
      </c>
      <c r="O829" s="12">
        <f t="shared" ca="1" si="286"/>
        <v>1.002003379</v>
      </c>
      <c r="P829" s="17">
        <f t="shared" si="287"/>
        <v>0</v>
      </c>
      <c r="Q829" s="14">
        <f t="shared" ca="1" si="288"/>
        <v>1.07230633</v>
      </c>
      <c r="R829" s="20">
        <f t="shared" si="292"/>
        <v>0</v>
      </c>
      <c r="S829" s="14">
        <f t="shared" si="289"/>
        <v>0</v>
      </c>
      <c r="T829" s="4" t="str">
        <f t="shared" si="290"/>
        <v>A+J=</v>
      </c>
      <c r="U829" s="29">
        <f t="shared" si="291"/>
        <v>46085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</row>
    <row r="830" spans="1:154" x14ac:dyDescent="0.15">
      <c r="A830" s="88">
        <f t="shared" si="295"/>
        <v>46084</v>
      </c>
      <c r="B830" s="89" t="str">
        <f t="shared" ca="1" si="276"/>
        <v>n.d</v>
      </c>
      <c r="C830" s="14">
        <f t="shared" si="277"/>
        <v>535.24886517000004</v>
      </c>
      <c r="D830" s="62">
        <f t="shared" si="293"/>
        <v>46079</v>
      </c>
      <c r="E830" s="60">
        <f ca="1">IF(D830&lt;$B$1,VLOOKUP(D830,[1]DI!$A$4:$B$15000,2,FALSE),0)</f>
        <v>0</v>
      </c>
      <c r="F830" s="14">
        <f t="shared" ca="1" si="278"/>
        <v>1</v>
      </c>
      <c r="G830" s="91">
        <f t="shared" ca="1" si="279"/>
        <v>1.30934010340701</v>
      </c>
      <c r="H830" s="91">
        <f t="shared" ca="1" si="280"/>
        <v>1.30934010340701</v>
      </c>
      <c r="I830" s="14">
        <f t="shared" ca="1" si="281"/>
        <v>1</v>
      </c>
      <c r="J830" s="13">
        <f t="shared" si="294"/>
        <v>2.69E-2</v>
      </c>
      <c r="K830" s="29">
        <f t="shared" si="282"/>
        <v>46052</v>
      </c>
      <c r="L830" s="2">
        <f t="shared" si="283"/>
        <v>20</v>
      </c>
      <c r="M830" s="17">
        <f t="shared" si="284"/>
        <v>20</v>
      </c>
      <c r="N830" s="12">
        <f t="shared" si="285"/>
        <v>1.002108931</v>
      </c>
      <c r="O830" s="12">
        <f t="shared" ca="1" si="286"/>
        <v>1.002108931</v>
      </c>
      <c r="P830" s="17">
        <f t="shared" si="287"/>
        <v>0</v>
      </c>
      <c r="Q830" s="14">
        <f t="shared" ca="1" si="288"/>
        <v>1.12880292</v>
      </c>
      <c r="R830" s="20">
        <f t="shared" si="292"/>
        <v>0</v>
      </c>
      <c r="S830" s="14">
        <f t="shared" si="289"/>
        <v>0</v>
      </c>
      <c r="T830" s="4" t="str">
        <f t="shared" si="290"/>
        <v>A+J=</v>
      </c>
      <c r="U830" s="29">
        <f t="shared" si="291"/>
        <v>46085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</row>
    <row r="831" spans="1:154" x14ac:dyDescent="0.15">
      <c r="A831" s="88">
        <f t="shared" si="295"/>
        <v>46085</v>
      </c>
      <c r="B831" s="89" t="str">
        <f t="shared" ca="1" si="276"/>
        <v>n.d</v>
      </c>
      <c r="C831" s="14">
        <f t="shared" si="277"/>
        <v>535.24886517000004</v>
      </c>
      <c r="D831" s="62">
        <f t="shared" si="293"/>
        <v>46080</v>
      </c>
      <c r="E831" s="60">
        <f ca="1">IF(D831&lt;$B$1,VLOOKUP(D831,[1]DI!$A$4:$B$15000,2,FALSE),0)</f>
        <v>0</v>
      </c>
      <c r="F831" s="14">
        <f t="shared" ca="1" si="278"/>
        <v>1</v>
      </c>
      <c r="G831" s="91">
        <f t="shared" ca="1" si="279"/>
        <v>1.30934010340701</v>
      </c>
      <c r="H831" s="91">
        <f t="shared" ca="1" si="280"/>
        <v>1.30934010340701</v>
      </c>
      <c r="I831" s="14">
        <f t="shared" ca="1" si="281"/>
        <v>1</v>
      </c>
      <c r="J831" s="13">
        <f t="shared" si="294"/>
        <v>2.69E-2</v>
      </c>
      <c r="K831" s="29">
        <f t="shared" si="282"/>
        <v>46052</v>
      </c>
      <c r="L831" s="2">
        <f t="shared" si="283"/>
        <v>21</v>
      </c>
      <c r="M831" s="17">
        <f t="shared" si="284"/>
        <v>21</v>
      </c>
      <c r="N831" s="12">
        <f t="shared" si="285"/>
        <v>1.002214495</v>
      </c>
      <c r="O831" s="12">
        <f t="shared" ca="1" si="286"/>
        <v>1.002214495</v>
      </c>
      <c r="P831" s="17">
        <f t="shared" si="287"/>
        <v>39</v>
      </c>
      <c r="Q831" s="14">
        <f t="shared" ca="1" si="288"/>
        <v>1.18530593</v>
      </c>
      <c r="R831" s="20">
        <f t="shared" si="292"/>
        <v>3.9489999999999997E-2</v>
      </c>
      <c r="S831" s="14">
        <f t="shared" si="289"/>
        <v>21.136977680000001</v>
      </c>
      <c r="T831" s="4" t="str">
        <f t="shared" si="290"/>
        <v>A+J=</v>
      </c>
      <c r="U831" s="29">
        <f t="shared" si="291"/>
        <v>46085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</row>
    <row r="832" spans="1:154" x14ac:dyDescent="0.15">
      <c r="A832" s="88">
        <f t="shared" si="295"/>
        <v>46086</v>
      </c>
      <c r="B832" s="89" t="str">
        <f t="shared" ca="1" si="276"/>
        <v>n.d</v>
      </c>
      <c r="C832" s="14">
        <f t="shared" si="277"/>
        <v>514.11188749000007</v>
      </c>
      <c r="D832" s="62">
        <f t="shared" si="293"/>
        <v>46083</v>
      </c>
      <c r="E832" s="60">
        <f ca="1">IF(D832&lt;$B$1,VLOOKUP(D832,[1]DI!$A$4:$B$15000,2,FALSE),0)</f>
        <v>0</v>
      </c>
      <c r="F832" s="14">
        <f t="shared" ca="1" si="278"/>
        <v>1</v>
      </c>
      <c r="G832" s="91">
        <f t="shared" ca="1" si="279"/>
        <v>1.30934010340701</v>
      </c>
      <c r="H832" s="91">
        <f t="shared" ca="1" si="280"/>
        <v>1.30934010340701</v>
      </c>
      <c r="I832" s="14">
        <f t="shared" ca="1" si="281"/>
        <v>1</v>
      </c>
      <c r="J832" s="13">
        <f t="shared" si="294"/>
        <v>2.69E-2</v>
      </c>
      <c r="K832" s="29">
        <f t="shared" si="282"/>
        <v>46085</v>
      </c>
      <c r="L832" s="2">
        <f t="shared" si="283"/>
        <v>1</v>
      </c>
      <c r="M832" s="17">
        <f t="shared" si="284"/>
        <v>1</v>
      </c>
      <c r="N832" s="12">
        <f t="shared" si="285"/>
        <v>1.000105341</v>
      </c>
      <c r="O832" s="12">
        <f t="shared" ca="1" si="286"/>
        <v>1.000105341</v>
      </c>
      <c r="P832" s="17">
        <f t="shared" si="287"/>
        <v>0</v>
      </c>
      <c r="Q832" s="14">
        <f t="shared" ca="1" si="288"/>
        <v>5.415706E-2</v>
      </c>
      <c r="R832" s="20">
        <f t="shared" si="292"/>
        <v>0</v>
      </c>
      <c r="S832" s="14">
        <f t="shared" si="289"/>
        <v>0</v>
      </c>
      <c r="T832" s="4" t="str">
        <f t="shared" si="290"/>
        <v>A+J=</v>
      </c>
      <c r="U832" s="29">
        <f t="shared" si="291"/>
        <v>46111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</row>
    <row r="833" spans="1:154" x14ac:dyDescent="0.15">
      <c r="A833" s="88">
        <f t="shared" si="295"/>
        <v>46087</v>
      </c>
      <c r="B833" s="89" t="str">
        <f t="shared" ca="1" si="276"/>
        <v>n.d</v>
      </c>
      <c r="C833" s="14">
        <f t="shared" si="277"/>
        <v>514.11188749000007</v>
      </c>
      <c r="D833" s="62">
        <f t="shared" si="293"/>
        <v>46084</v>
      </c>
      <c r="E833" s="60">
        <f ca="1">IF(D833&lt;$B$1,VLOOKUP(D833,[1]DI!$A$4:$B$15000,2,FALSE),0)</f>
        <v>0</v>
      </c>
      <c r="F833" s="14">
        <f t="shared" ca="1" si="278"/>
        <v>1</v>
      </c>
      <c r="G833" s="91">
        <f t="shared" ca="1" si="279"/>
        <v>1.30934010340701</v>
      </c>
      <c r="H833" s="91">
        <f t="shared" ca="1" si="280"/>
        <v>1.30934010340701</v>
      </c>
      <c r="I833" s="14">
        <f t="shared" ca="1" si="281"/>
        <v>1</v>
      </c>
      <c r="J833" s="13">
        <f t="shared" si="294"/>
        <v>2.69E-2</v>
      </c>
      <c r="K833" s="29">
        <f t="shared" si="282"/>
        <v>46085</v>
      </c>
      <c r="L833" s="2">
        <f t="shared" si="283"/>
        <v>2</v>
      </c>
      <c r="M833" s="17">
        <f t="shared" si="284"/>
        <v>2</v>
      </c>
      <c r="N833" s="12">
        <f t="shared" si="285"/>
        <v>1.0002106930000001</v>
      </c>
      <c r="O833" s="12">
        <f t="shared" ca="1" si="286"/>
        <v>1.0002106930000001</v>
      </c>
      <c r="P833" s="17">
        <f t="shared" si="287"/>
        <v>0</v>
      </c>
      <c r="Q833" s="14">
        <f t="shared" ca="1" si="288"/>
        <v>0.10831977</v>
      </c>
      <c r="R833" s="20">
        <f t="shared" si="292"/>
        <v>0</v>
      </c>
      <c r="S833" s="14">
        <f t="shared" si="289"/>
        <v>0</v>
      </c>
      <c r="T833" s="4" t="str">
        <f t="shared" si="290"/>
        <v>A+J=</v>
      </c>
      <c r="U833" s="29">
        <f t="shared" si="291"/>
        <v>46111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</row>
    <row r="834" spans="1:154" x14ac:dyDescent="0.15">
      <c r="A834" s="88">
        <f t="shared" si="295"/>
        <v>46090</v>
      </c>
      <c r="B834" s="89" t="str">
        <f t="shared" ca="1" si="276"/>
        <v>n.d</v>
      </c>
      <c r="C834" s="14">
        <f t="shared" si="277"/>
        <v>514.11188749000007</v>
      </c>
      <c r="D834" s="62">
        <f t="shared" si="293"/>
        <v>46085</v>
      </c>
      <c r="E834" s="60">
        <f ca="1">IF(D834&lt;$B$1,VLOOKUP(D834,[1]DI!$A$4:$B$15000,2,FALSE),0)</f>
        <v>0</v>
      </c>
      <c r="F834" s="14">
        <f t="shared" ca="1" si="278"/>
        <v>1</v>
      </c>
      <c r="G834" s="91">
        <f t="shared" ca="1" si="279"/>
        <v>1.30934010340701</v>
      </c>
      <c r="H834" s="91">
        <f t="shared" ca="1" si="280"/>
        <v>1.30934010340701</v>
      </c>
      <c r="I834" s="14">
        <f t="shared" ca="1" si="281"/>
        <v>1</v>
      </c>
      <c r="J834" s="13">
        <f t="shared" si="294"/>
        <v>2.69E-2</v>
      </c>
      <c r="K834" s="29">
        <f t="shared" si="282"/>
        <v>46085</v>
      </c>
      <c r="L834" s="2">
        <f t="shared" si="283"/>
        <v>3</v>
      </c>
      <c r="M834" s="17">
        <f t="shared" si="284"/>
        <v>3</v>
      </c>
      <c r="N834" s="12">
        <f t="shared" si="285"/>
        <v>1.000316057</v>
      </c>
      <c r="O834" s="12">
        <f t="shared" ca="1" si="286"/>
        <v>1.000316057</v>
      </c>
      <c r="P834" s="17">
        <f t="shared" si="287"/>
        <v>0</v>
      </c>
      <c r="Q834" s="14">
        <f t="shared" ca="1" si="288"/>
        <v>0.16248866000000001</v>
      </c>
      <c r="R834" s="20">
        <f t="shared" si="292"/>
        <v>0</v>
      </c>
      <c r="S834" s="14">
        <f t="shared" si="289"/>
        <v>0</v>
      </c>
      <c r="T834" s="4" t="str">
        <f t="shared" si="290"/>
        <v>A+J=</v>
      </c>
      <c r="U834" s="29">
        <f t="shared" si="291"/>
        <v>46111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</row>
    <row r="835" spans="1:154" x14ac:dyDescent="0.15">
      <c r="A835" s="88">
        <f t="shared" si="295"/>
        <v>46091</v>
      </c>
      <c r="B835" s="89" t="str">
        <f t="shared" ca="1" si="276"/>
        <v>n.d</v>
      </c>
      <c r="C835" s="14">
        <f t="shared" si="277"/>
        <v>514.11188749000007</v>
      </c>
      <c r="D835" s="62">
        <f t="shared" si="293"/>
        <v>46086</v>
      </c>
      <c r="E835" s="60">
        <f ca="1">IF(D835&lt;$B$1,VLOOKUP(D835,[1]DI!$A$4:$B$15000,2,FALSE),0)</f>
        <v>0</v>
      </c>
      <c r="F835" s="14">
        <f t="shared" ca="1" si="278"/>
        <v>1</v>
      </c>
      <c r="G835" s="91">
        <f t="shared" ca="1" si="279"/>
        <v>1.30934010340701</v>
      </c>
      <c r="H835" s="91">
        <f t="shared" ca="1" si="280"/>
        <v>1.30934010340701</v>
      </c>
      <c r="I835" s="14">
        <f t="shared" ca="1" si="281"/>
        <v>1</v>
      </c>
      <c r="J835" s="13">
        <f t="shared" si="294"/>
        <v>2.69E-2</v>
      </c>
      <c r="K835" s="29">
        <f t="shared" si="282"/>
        <v>46085</v>
      </c>
      <c r="L835" s="2">
        <f t="shared" si="283"/>
        <v>4</v>
      </c>
      <c r="M835" s="17">
        <f t="shared" si="284"/>
        <v>4</v>
      </c>
      <c r="N835" s="12">
        <f t="shared" si="285"/>
        <v>1.0004214309999999</v>
      </c>
      <c r="O835" s="12">
        <f t="shared" ca="1" si="286"/>
        <v>1.0004214309999999</v>
      </c>
      <c r="P835" s="17">
        <f t="shared" si="287"/>
        <v>0</v>
      </c>
      <c r="Q835" s="14">
        <f t="shared" ca="1" si="288"/>
        <v>0.21666268</v>
      </c>
      <c r="R835" s="20">
        <f t="shared" si="292"/>
        <v>0</v>
      </c>
      <c r="S835" s="14">
        <f t="shared" si="289"/>
        <v>0</v>
      </c>
      <c r="T835" s="4" t="str">
        <f t="shared" si="290"/>
        <v>A+J=</v>
      </c>
      <c r="U835" s="29">
        <f t="shared" si="291"/>
        <v>46111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</row>
    <row r="836" spans="1:154" x14ac:dyDescent="0.15">
      <c r="A836" s="88">
        <f t="shared" si="295"/>
        <v>46092</v>
      </c>
      <c r="B836" s="89" t="str">
        <f t="shared" ca="1" si="276"/>
        <v>n.d</v>
      </c>
      <c r="C836" s="14">
        <f t="shared" si="277"/>
        <v>514.11188749000007</v>
      </c>
      <c r="D836" s="62">
        <f t="shared" si="293"/>
        <v>46087</v>
      </c>
      <c r="E836" s="60">
        <f ca="1">IF(D836&lt;$B$1,VLOOKUP(D836,[1]DI!$A$4:$B$15000,2,FALSE),0)</f>
        <v>0</v>
      </c>
      <c r="F836" s="14">
        <f t="shared" ca="1" si="278"/>
        <v>1</v>
      </c>
      <c r="G836" s="91">
        <f t="shared" ca="1" si="279"/>
        <v>1.30934010340701</v>
      </c>
      <c r="H836" s="91">
        <f t="shared" ca="1" si="280"/>
        <v>1.30934010340701</v>
      </c>
      <c r="I836" s="14">
        <f t="shared" ca="1" si="281"/>
        <v>1</v>
      </c>
      <c r="J836" s="13">
        <f t="shared" si="294"/>
        <v>2.69E-2</v>
      </c>
      <c r="K836" s="29">
        <f t="shared" si="282"/>
        <v>46085</v>
      </c>
      <c r="L836" s="2">
        <f t="shared" si="283"/>
        <v>5</v>
      </c>
      <c r="M836" s="17">
        <f t="shared" si="284"/>
        <v>5</v>
      </c>
      <c r="N836" s="12">
        <f t="shared" si="285"/>
        <v>1.000526816</v>
      </c>
      <c r="O836" s="12">
        <f t="shared" ca="1" si="286"/>
        <v>1.000526816</v>
      </c>
      <c r="P836" s="17">
        <f t="shared" si="287"/>
        <v>0</v>
      </c>
      <c r="Q836" s="14">
        <f t="shared" ca="1" si="288"/>
        <v>0.27084236</v>
      </c>
      <c r="R836" s="20">
        <f t="shared" si="292"/>
        <v>0</v>
      </c>
      <c r="S836" s="14">
        <f t="shared" si="289"/>
        <v>0</v>
      </c>
      <c r="T836" s="4" t="str">
        <f t="shared" si="290"/>
        <v>A+J=</v>
      </c>
      <c r="U836" s="29">
        <f t="shared" si="291"/>
        <v>46111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</row>
    <row r="837" spans="1:154" x14ac:dyDescent="0.15">
      <c r="A837" s="88">
        <f t="shared" si="295"/>
        <v>46093</v>
      </c>
      <c r="B837" s="89" t="str">
        <f t="shared" ca="1" si="276"/>
        <v>n.d</v>
      </c>
      <c r="C837" s="14">
        <f t="shared" si="277"/>
        <v>514.11188749000007</v>
      </c>
      <c r="D837" s="62">
        <f t="shared" si="293"/>
        <v>46090</v>
      </c>
      <c r="E837" s="60">
        <f ca="1">IF(D837&lt;$B$1,VLOOKUP(D837,[1]DI!$A$4:$B$15000,2,FALSE),0)</f>
        <v>0</v>
      </c>
      <c r="F837" s="14">
        <f t="shared" ca="1" si="278"/>
        <v>1</v>
      </c>
      <c r="G837" s="91">
        <f t="shared" ca="1" si="279"/>
        <v>1.30934010340701</v>
      </c>
      <c r="H837" s="91">
        <f t="shared" ca="1" si="280"/>
        <v>1.30934010340701</v>
      </c>
      <c r="I837" s="14">
        <f t="shared" ca="1" si="281"/>
        <v>1</v>
      </c>
      <c r="J837" s="13">
        <f t="shared" si="294"/>
        <v>2.69E-2</v>
      </c>
      <c r="K837" s="29">
        <f t="shared" si="282"/>
        <v>46085</v>
      </c>
      <c r="L837" s="2">
        <f t="shared" si="283"/>
        <v>6</v>
      </c>
      <c r="M837" s="17">
        <f t="shared" si="284"/>
        <v>6</v>
      </c>
      <c r="N837" s="12">
        <f t="shared" si="285"/>
        <v>1.000632213</v>
      </c>
      <c r="O837" s="12">
        <f t="shared" ca="1" si="286"/>
        <v>1.000632213</v>
      </c>
      <c r="P837" s="17">
        <f t="shared" si="287"/>
        <v>0</v>
      </c>
      <c r="Q837" s="14">
        <f t="shared" ca="1" si="288"/>
        <v>0.32502820999999998</v>
      </c>
      <c r="R837" s="20">
        <f t="shared" si="292"/>
        <v>0</v>
      </c>
      <c r="S837" s="14">
        <f t="shared" si="289"/>
        <v>0</v>
      </c>
      <c r="T837" s="4" t="str">
        <f t="shared" si="290"/>
        <v>A+J=</v>
      </c>
      <c r="U837" s="29">
        <f t="shared" si="291"/>
        <v>46111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</row>
    <row r="838" spans="1:154" x14ac:dyDescent="0.15">
      <c r="A838" s="88">
        <f t="shared" si="295"/>
        <v>46094</v>
      </c>
      <c r="B838" s="89" t="str">
        <f t="shared" ref="B838:B901" ca="1" si="296">IF(A838&lt;=TODAY(),C838+Q838,IF(AND(A838&gt;TODAY(),A838&lt;=$B$1),IF(VLOOKUP(TODAY(),$A$10:$E$5000,4,FALSE)=0,"n.d",C838+Q838),"n.d"))</f>
        <v>n.d</v>
      </c>
      <c r="C838" s="14">
        <f t="shared" ref="C838:C901" si="297">(C837-S837)</f>
        <v>514.11188749000007</v>
      </c>
      <c r="D838" s="62">
        <f t="shared" si="293"/>
        <v>46091</v>
      </c>
      <c r="E838" s="60">
        <f ca="1">IF(D838&lt;$B$1,VLOOKUP(D838,[1]DI!$A$4:$B$15000,2,FALSE),0)</f>
        <v>0</v>
      </c>
      <c r="F838" s="14">
        <f t="shared" ref="F838:F901" ca="1" si="298">ROUND(1+ROUND(((1+E838)^(1/252))-1,8),16)</f>
        <v>1</v>
      </c>
      <c r="G838" s="91">
        <f t="shared" ref="G838:G901" ca="1" si="299">ROUND(F837*G837,16)</f>
        <v>1.30934010340701</v>
      </c>
      <c r="H838" s="91">
        <f t="shared" ref="H838:H901" ca="1" si="300">IF(P837&gt;0,G837,H837)</f>
        <v>1.30934010340701</v>
      </c>
      <c r="I838" s="14">
        <f t="shared" ref="I838:I901" ca="1" si="301">ROUND(G838/H838,8)</f>
        <v>1</v>
      </c>
      <c r="J838" s="13">
        <f t="shared" si="294"/>
        <v>2.69E-2</v>
      </c>
      <c r="K838" s="29">
        <f t="shared" ref="K838:K901" si="302">IF(P837&gt;0,VLOOKUP(P837,X$12:AH$150,2),K837)</f>
        <v>46085</v>
      </c>
      <c r="L838" s="2">
        <f t="shared" ref="L838:L901" si="303">IF(A838&gt;K838,IF(NETWORKDAYS(K838,A838,$X$160:$X$544)-1=0,1,NETWORKDAYS(K838,A838,$X$160:$X$544)-1),0)</f>
        <v>7</v>
      </c>
      <c r="M838" s="17">
        <f t="shared" ref="M838:M901" si="304">IF(AND(L838=1,L837=1),1,IF(L838&gt;0,IF(L838=L837,L838+1,L838),0))</f>
        <v>7</v>
      </c>
      <c r="N838" s="12">
        <f t="shared" ref="N838:N901" si="305">ROUND((J838+1)^(M838/252),9)</f>
        <v>1.0007376210000001</v>
      </c>
      <c r="O838" s="12">
        <f t="shared" ref="O838:O901" ca="1" si="306">ROUND(I838*N838,9)</f>
        <v>1.0007376210000001</v>
      </c>
      <c r="P838" s="17">
        <f t="shared" ref="P838:P901" si="307">IF(VLOOKUP(A838,Y$12:AF$150,8)=VLOOKUP(A837,Y$12:AF$150,8),0,VLOOKUP(A838,Y$12:AF$150,8))</f>
        <v>0</v>
      </c>
      <c r="Q838" s="14">
        <f t="shared" ref="Q838:Q901" ca="1" si="308">TRUNC(((O838-1)*C838),8)</f>
        <v>0.37921971999999998</v>
      </c>
      <c r="R838" s="20">
        <f t="shared" si="292"/>
        <v>0</v>
      </c>
      <c r="S838" s="14">
        <f t="shared" ref="S838:S901" si="309">IF(R838&gt;0,TRUNC(R838*C838,8),0)</f>
        <v>0</v>
      </c>
      <c r="T838" s="4" t="str">
        <f t="shared" ref="T838:T901" si="310">IF(P837&gt;0,VLOOKUP(P837,X$12:AH$150,10),T837)</f>
        <v>A+J=</v>
      </c>
      <c r="U838" s="29">
        <f t="shared" ref="U838:U901" si="311">IF(P837&gt;0,VLOOKUP(P837,X$12:AH$150,11),U837)</f>
        <v>46111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</row>
    <row r="839" spans="1:154" x14ac:dyDescent="0.15">
      <c r="A839" s="88">
        <f t="shared" si="295"/>
        <v>46097</v>
      </c>
      <c r="B839" s="89" t="str">
        <f t="shared" ca="1" si="296"/>
        <v>n.d</v>
      </c>
      <c r="C839" s="14">
        <f t="shared" si="297"/>
        <v>514.11188749000007</v>
      </c>
      <c r="D839" s="62">
        <f t="shared" si="293"/>
        <v>46092</v>
      </c>
      <c r="E839" s="60">
        <f ca="1">IF(D839&lt;$B$1,VLOOKUP(D839,[1]DI!$A$4:$B$15000,2,FALSE),0)</f>
        <v>0</v>
      </c>
      <c r="F839" s="14">
        <f t="shared" ca="1" si="298"/>
        <v>1</v>
      </c>
      <c r="G839" s="91">
        <f t="shared" ca="1" si="299"/>
        <v>1.30934010340701</v>
      </c>
      <c r="H839" s="91">
        <f t="shared" ca="1" si="300"/>
        <v>1.30934010340701</v>
      </c>
      <c r="I839" s="14">
        <f t="shared" ca="1" si="301"/>
        <v>1</v>
      </c>
      <c r="J839" s="13">
        <f t="shared" si="294"/>
        <v>2.69E-2</v>
      </c>
      <c r="K839" s="29">
        <f t="shared" si="302"/>
        <v>46085</v>
      </c>
      <c r="L839" s="2">
        <f t="shared" si="303"/>
        <v>8</v>
      </c>
      <c r="M839" s="17">
        <f t="shared" si="304"/>
        <v>8</v>
      </c>
      <c r="N839" s="12">
        <f t="shared" si="305"/>
        <v>1.000843039</v>
      </c>
      <c r="O839" s="12">
        <f t="shared" ca="1" si="306"/>
        <v>1.000843039</v>
      </c>
      <c r="P839" s="17">
        <f t="shared" si="307"/>
        <v>0</v>
      </c>
      <c r="Q839" s="14">
        <f t="shared" ca="1" si="308"/>
        <v>0.43341637</v>
      </c>
      <c r="R839" s="20">
        <f t="shared" si="292"/>
        <v>0</v>
      </c>
      <c r="S839" s="14">
        <f t="shared" si="309"/>
        <v>0</v>
      </c>
      <c r="T839" s="4" t="str">
        <f t="shared" si="310"/>
        <v>A+J=</v>
      </c>
      <c r="U839" s="29">
        <f t="shared" si="311"/>
        <v>46111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</row>
    <row r="840" spans="1:154" x14ac:dyDescent="0.15">
      <c r="A840" s="88">
        <f t="shared" si="295"/>
        <v>46098</v>
      </c>
      <c r="B840" s="89" t="str">
        <f t="shared" ca="1" si="296"/>
        <v>n.d</v>
      </c>
      <c r="C840" s="14">
        <f t="shared" si="297"/>
        <v>514.11188749000007</v>
      </c>
      <c r="D840" s="62">
        <f t="shared" si="293"/>
        <v>46093</v>
      </c>
      <c r="E840" s="60">
        <f ca="1">IF(D840&lt;$B$1,VLOOKUP(D840,[1]DI!$A$4:$B$15000,2,FALSE),0)</f>
        <v>0</v>
      </c>
      <c r="F840" s="14">
        <f t="shared" ca="1" si="298"/>
        <v>1</v>
      </c>
      <c r="G840" s="91">
        <f t="shared" ca="1" si="299"/>
        <v>1.30934010340701</v>
      </c>
      <c r="H840" s="91">
        <f t="shared" ca="1" si="300"/>
        <v>1.30934010340701</v>
      </c>
      <c r="I840" s="14">
        <f t="shared" ca="1" si="301"/>
        <v>1</v>
      </c>
      <c r="J840" s="13">
        <f t="shared" si="294"/>
        <v>2.69E-2</v>
      </c>
      <c r="K840" s="29">
        <f t="shared" si="302"/>
        <v>46085</v>
      </c>
      <c r="L840" s="2">
        <f t="shared" si="303"/>
        <v>9</v>
      </c>
      <c r="M840" s="17">
        <f t="shared" si="304"/>
        <v>9</v>
      </c>
      <c r="N840" s="12">
        <f t="shared" si="305"/>
        <v>1.0009484689999999</v>
      </c>
      <c r="O840" s="12">
        <f t="shared" ca="1" si="306"/>
        <v>1.0009484689999999</v>
      </c>
      <c r="P840" s="17">
        <f t="shared" si="307"/>
        <v>0</v>
      </c>
      <c r="Q840" s="14">
        <f t="shared" ca="1" si="308"/>
        <v>0.48761917999999999</v>
      </c>
      <c r="R840" s="20">
        <f t="shared" si="292"/>
        <v>0</v>
      </c>
      <c r="S840" s="14">
        <f t="shared" si="309"/>
        <v>0</v>
      </c>
      <c r="T840" s="4" t="str">
        <f t="shared" si="310"/>
        <v>A+J=</v>
      </c>
      <c r="U840" s="29">
        <f t="shared" si="311"/>
        <v>46111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</row>
    <row r="841" spans="1:154" x14ac:dyDescent="0.15">
      <c r="A841" s="88">
        <f t="shared" si="295"/>
        <v>46099</v>
      </c>
      <c r="B841" s="89" t="str">
        <f t="shared" ca="1" si="296"/>
        <v>n.d</v>
      </c>
      <c r="C841" s="14">
        <f t="shared" si="297"/>
        <v>514.11188749000007</v>
      </c>
      <c r="D841" s="62">
        <f t="shared" si="293"/>
        <v>46094</v>
      </c>
      <c r="E841" s="60">
        <f ca="1">IF(D841&lt;$B$1,VLOOKUP(D841,[1]DI!$A$4:$B$15000,2,FALSE),0)</f>
        <v>0</v>
      </c>
      <c r="F841" s="14">
        <f t="shared" ca="1" si="298"/>
        <v>1</v>
      </c>
      <c r="G841" s="91">
        <f t="shared" ca="1" si="299"/>
        <v>1.30934010340701</v>
      </c>
      <c r="H841" s="91">
        <f t="shared" ca="1" si="300"/>
        <v>1.30934010340701</v>
      </c>
      <c r="I841" s="14">
        <f t="shared" ca="1" si="301"/>
        <v>1</v>
      </c>
      <c r="J841" s="13">
        <f t="shared" si="294"/>
        <v>2.69E-2</v>
      </c>
      <c r="K841" s="29">
        <f t="shared" si="302"/>
        <v>46085</v>
      </c>
      <c r="L841" s="2">
        <f t="shared" si="303"/>
        <v>10</v>
      </c>
      <c r="M841" s="17">
        <f t="shared" si="304"/>
        <v>10</v>
      </c>
      <c r="N841" s="12">
        <f t="shared" si="305"/>
        <v>1.00105391</v>
      </c>
      <c r="O841" s="12">
        <f t="shared" ca="1" si="306"/>
        <v>1.00105391</v>
      </c>
      <c r="P841" s="17">
        <f t="shared" si="307"/>
        <v>0</v>
      </c>
      <c r="Q841" s="14">
        <f t="shared" ca="1" si="308"/>
        <v>0.54182764999999999</v>
      </c>
      <c r="R841" s="20">
        <f t="shared" si="292"/>
        <v>0</v>
      </c>
      <c r="S841" s="14">
        <f t="shared" si="309"/>
        <v>0</v>
      </c>
      <c r="T841" s="4" t="str">
        <f t="shared" si="310"/>
        <v>A+J=</v>
      </c>
      <c r="U841" s="29">
        <f t="shared" si="311"/>
        <v>46111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</row>
    <row r="842" spans="1:154" x14ac:dyDescent="0.15">
      <c r="A842" s="88">
        <f t="shared" si="295"/>
        <v>46100</v>
      </c>
      <c r="B842" s="89" t="str">
        <f t="shared" ca="1" si="296"/>
        <v>n.d</v>
      </c>
      <c r="C842" s="14">
        <f t="shared" si="297"/>
        <v>514.11188749000007</v>
      </c>
      <c r="D842" s="62">
        <f t="shared" si="293"/>
        <v>46097</v>
      </c>
      <c r="E842" s="60">
        <f ca="1">IF(D842&lt;$B$1,VLOOKUP(D842,[1]DI!$A$4:$B$15000,2,FALSE),0)</f>
        <v>0</v>
      </c>
      <c r="F842" s="14">
        <f t="shared" ca="1" si="298"/>
        <v>1</v>
      </c>
      <c r="G842" s="91">
        <f t="shared" ca="1" si="299"/>
        <v>1.30934010340701</v>
      </c>
      <c r="H842" s="91">
        <f t="shared" ca="1" si="300"/>
        <v>1.30934010340701</v>
      </c>
      <c r="I842" s="14">
        <f t="shared" ca="1" si="301"/>
        <v>1</v>
      </c>
      <c r="J842" s="13">
        <f t="shared" si="294"/>
        <v>2.69E-2</v>
      </c>
      <c r="K842" s="29">
        <f t="shared" si="302"/>
        <v>46085</v>
      </c>
      <c r="L842" s="2">
        <f t="shared" si="303"/>
        <v>11</v>
      </c>
      <c r="M842" s="17">
        <f t="shared" si="304"/>
        <v>11</v>
      </c>
      <c r="N842" s="12">
        <f t="shared" si="305"/>
        <v>1.0011593620000001</v>
      </c>
      <c r="O842" s="12">
        <f t="shared" ca="1" si="306"/>
        <v>1.0011593620000001</v>
      </c>
      <c r="P842" s="17">
        <f t="shared" si="307"/>
        <v>0</v>
      </c>
      <c r="Q842" s="14">
        <f t="shared" ca="1" si="308"/>
        <v>0.59604177999999997</v>
      </c>
      <c r="R842" s="20">
        <f t="shared" si="292"/>
        <v>0</v>
      </c>
      <c r="S842" s="14">
        <f t="shared" si="309"/>
        <v>0</v>
      </c>
      <c r="T842" s="4" t="str">
        <f t="shared" si="310"/>
        <v>A+J=</v>
      </c>
      <c r="U842" s="29">
        <f t="shared" si="311"/>
        <v>46111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</row>
    <row r="843" spans="1:154" x14ac:dyDescent="0.15">
      <c r="A843" s="88">
        <f t="shared" si="295"/>
        <v>46101</v>
      </c>
      <c r="B843" s="89" t="str">
        <f t="shared" ca="1" si="296"/>
        <v>n.d</v>
      </c>
      <c r="C843" s="14">
        <f t="shared" si="297"/>
        <v>514.11188749000007</v>
      </c>
      <c r="D843" s="62">
        <f t="shared" si="293"/>
        <v>46098</v>
      </c>
      <c r="E843" s="60">
        <f ca="1">IF(D843&lt;$B$1,VLOOKUP(D843,[1]DI!$A$4:$B$15000,2,FALSE),0)</f>
        <v>0</v>
      </c>
      <c r="F843" s="14">
        <f t="shared" ca="1" si="298"/>
        <v>1</v>
      </c>
      <c r="G843" s="91">
        <f t="shared" ca="1" si="299"/>
        <v>1.30934010340701</v>
      </c>
      <c r="H843" s="91">
        <f t="shared" ca="1" si="300"/>
        <v>1.30934010340701</v>
      </c>
      <c r="I843" s="14">
        <f t="shared" ca="1" si="301"/>
        <v>1</v>
      </c>
      <c r="J843" s="13">
        <f t="shared" si="294"/>
        <v>2.69E-2</v>
      </c>
      <c r="K843" s="29">
        <f t="shared" si="302"/>
        <v>46085</v>
      </c>
      <c r="L843" s="2">
        <f t="shared" si="303"/>
        <v>12</v>
      </c>
      <c r="M843" s="17">
        <f t="shared" si="304"/>
        <v>12</v>
      </c>
      <c r="N843" s="12">
        <f t="shared" si="305"/>
        <v>1.0012648260000001</v>
      </c>
      <c r="O843" s="12">
        <f t="shared" ca="1" si="306"/>
        <v>1.0012648260000001</v>
      </c>
      <c r="P843" s="17">
        <f t="shared" si="307"/>
        <v>0</v>
      </c>
      <c r="Q843" s="14">
        <f t="shared" ca="1" si="308"/>
        <v>0.65026207999999996</v>
      </c>
      <c r="R843" s="20">
        <f t="shared" si="292"/>
        <v>0</v>
      </c>
      <c r="S843" s="14">
        <f t="shared" si="309"/>
        <v>0</v>
      </c>
      <c r="T843" s="4" t="str">
        <f t="shared" si="310"/>
        <v>A+J=</v>
      </c>
      <c r="U843" s="29">
        <f t="shared" si="311"/>
        <v>46111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</row>
    <row r="844" spans="1:154" x14ac:dyDescent="0.15">
      <c r="A844" s="88">
        <f t="shared" si="295"/>
        <v>46104</v>
      </c>
      <c r="B844" s="89" t="str">
        <f t="shared" ca="1" si="296"/>
        <v>n.d</v>
      </c>
      <c r="C844" s="14">
        <f t="shared" si="297"/>
        <v>514.11188749000007</v>
      </c>
      <c r="D844" s="62">
        <f t="shared" si="293"/>
        <v>46099</v>
      </c>
      <c r="E844" s="60">
        <f ca="1">IF(D844&lt;$B$1,VLOOKUP(D844,[1]DI!$A$4:$B$15000,2,FALSE),0)</f>
        <v>0</v>
      </c>
      <c r="F844" s="14">
        <f t="shared" ca="1" si="298"/>
        <v>1</v>
      </c>
      <c r="G844" s="91">
        <f t="shared" ca="1" si="299"/>
        <v>1.30934010340701</v>
      </c>
      <c r="H844" s="91">
        <f t="shared" ca="1" si="300"/>
        <v>1.30934010340701</v>
      </c>
      <c r="I844" s="14">
        <f t="shared" ca="1" si="301"/>
        <v>1</v>
      </c>
      <c r="J844" s="13">
        <f t="shared" si="294"/>
        <v>2.69E-2</v>
      </c>
      <c r="K844" s="29">
        <f t="shared" si="302"/>
        <v>46085</v>
      </c>
      <c r="L844" s="2">
        <f t="shared" si="303"/>
        <v>13</v>
      </c>
      <c r="M844" s="17">
        <f t="shared" si="304"/>
        <v>13</v>
      </c>
      <c r="N844" s="12">
        <f t="shared" si="305"/>
        <v>1.0013703</v>
      </c>
      <c r="O844" s="12">
        <f t="shared" ca="1" si="306"/>
        <v>1.0013703</v>
      </c>
      <c r="P844" s="17">
        <f t="shared" si="307"/>
        <v>0</v>
      </c>
      <c r="Q844" s="14">
        <f t="shared" ca="1" si="308"/>
        <v>0.70448750999999998</v>
      </c>
      <c r="R844" s="20">
        <f t="shared" ref="R844:R907" si="312">IF($P844&gt;0,VLOOKUP($P844,$X$12:$AD$150,7),0)</f>
        <v>0</v>
      </c>
      <c r="S844" s="14">
        <f t="shared" si="309"/>
        <v>0</v>
      </c>
      <c r="T844" s="4" t="str">
        <f t="shared" si="310"/>
        <v>A+J=</v>
      </c>
      <c r="U844" s="29">
        <f t="shared" si="311"/>
        <v>46111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</row>
    <row r="845" spans="1:154" x14ac:dyDescent="0.15">
      <c r="A845" s="88">
        <f t="shared" si="295"/>
        <v>46105</v>
      </c>
      <c r="B845" s="89" t="str">
        <f t="shared" ca="1" si="296"/>
        <v>n.d</v>
      </c>
      <c r="C845" s="14">
        <f t="shared" si="297"/>
        <v>514.11188749000007</v>
      </c>
      <c r="D845" s="62">
        <f t="shared" ref="D845:D908" si="313">WORKDAY($A845,-3,$X$160:$X$544)</f>
        <v>46100</v>
      </c>
      <c r="E845" s="60">
        <f ca="1">IF(D845&lt;$B$1,VLOOKUP(D845,[1]DI!$A$4:$B$15000,2,FALSE),0)</f>
        <v>0</v>
      </c>
      <c r="F845" s="14">
        <f t="shared" ca="1" si="298"/>
        <v>1</v>
      </c>
      <c r="G845" s="91">
        <f t="shared" ca="1" si="299"/>
        <v>1.30934010340701</v>
      </c>
      <c r="H845" s="91">
        <f t="shared" ca="1" si="300"/>
        <v>1.30934010340701</v>
      </c>
      <c r="I845" s="14">
        <f t="shared" ca="1" si="301"/>
        <v>1</v>
      </c>
      <c r="J845" s="13">
        <f t="shared" ref="J845:J908" si="314">J844</f>
        <v>2.69E-2</v>
      </c>
      <c r="K845" s="29">
        <f t="shared" si="302"/>
        <v>46085</v>
      </c>
      <c r="L845" s="2">
        <f t="shared" si="303"/>
        <v>14</v>
      </c>
      <c r="M845" s="17">
        <f t="shared" si="304"/>
        <v>14</v>
      </c>
      <c r="N845" s="12">
        <f t="shared" si="305"/>
        <v>1.001475785</v>
      </c>
      <c r="O845" s="12">
        <f t="shared" ca="1" si="306"/>
        <v>1.001475785</v>
      </c>
      <c r="P845" s="17">
        <f t="shared" si="307"/>
        <v>0</v>
      </c>
      <c r="Q845" s="14">
        <f t="shared" ca="1" si="308"/>
        <v>0.75871860999999996</v>
      </c>
      <c r="R845" s="20">
        <f t="shared" si="312"/>
        <v>0</v>
      </c>
      <c r="S845" s="14">
        <f t="shared" si="309"/>
        <v>0</v>
      </c>
      <c r="T845" s="4" t="str">
        <f t="shared" si="310"/>
        <v>A+J=</v>
      </c>
      <c r="U845" s="29">
        <f t="shared" si="311"/>
        <v>46111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</row>
    <row r="846" spans="1:154" x14ac:dyDescent="0.15">
      <c r="A846" s="88">
        <f t="shared" ref="A846:A909" si="315">WORKDAY($A845,1,$X$166:$X$544)</f>
        <v>46106</v>
      </c>
      <c r="B846" s="89" t="str">
        <f t="shared" ca="1" si="296"/>
        <v>n.d</v>
      </c>
      <c r="C846" s="14">
        <f t="shared" si="297"/>
        <v>514.11188749000007</v>
      </c>
      <c r="D846" s="62">
        <f t="shared" si="313"/>
        <v>46101</v>
      </c>
      <c r="E846" s="60">
        <f ca="1">IF(D846&lt;$B$1,VLOOKUP(D846,[1]DI!$A$4:$B$15000,2,FALSE),0)</f>
        <v>0</v>
      </c>
      <c r="F846" s="14">
        <f t="shared" ca="1" si="298"/>
        <v>1</v>
      </c>
      <c r="G846" s="91">
        <f t="shared" ca="1" si="299"/>
        <v>1.30934010340701</v>
      </c>
      <c r="H846" s="91">
        <f t="shared" ca="1" si="300"/>
        <v>1.30934010340701</v>
      </c>
      <c r="I846" s="14">
        <f t="shared" ca="1" si="301"/>
        <v>1</v>
      </c>
      <c r="J846" s="13">
        <f t="shared" si="314"/>
        <v>2.69E-2</v>
      </c>
      <c r="K846" s="29">
        <f t="shared" si="302"/>
        <v>46085</v>
      </c>
      <c r="L846" s="2">
        <f t="shared" si="303"/>
        <v>15</v>
      </c>
      <c r="M846" s="17">
        <f t="shared" si="304"/>
        <v>15</v>
      </c>
      <c r="N846" s="12">
        <f t="shared" si="305"/>
        <v>1.0015812820000001</v>
      </c>
      <c r="O846" s="12">
        <f t="shared" ca="1" si="306"/>
        <v>1.0015812820000001</v>
      </c>
      <c r="P846" s="17">
        <f t="shared" si="307"/>
        <v>0</v>
      </c>
      <c r="Q846" s="14">
        <f t="shared" ca="1" si="308"/>
        <v>0.81295587000000002</v>
      </c>
      <c r="R846" s="20">
        <f t="shared" si="312"/>
        <v>0</v>
      </c>
      <c r="S846" s="14">
        <f t="shared" si="309"/>
        <v>0</v>
      </c>
      <c r="T846" s="4" t="str">
        <f t="shared" si="310"/>
        <v>A+J=</v>
      </c>
      <c r="U846" s="29">
        <f t="shared" si="311"/>
        <v>46111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</row>
    <row r="847" spans="1:154" x14ac:dyDescent="0.15">
      <c r="A847" s="88">
        <f t="shared" si="315"/>
        <v>46107</v>
      </c>
      <c r="B847" s="89" t="str">
        <f t="shared" ca="1" si="296"/>
        <v>n.d</v>
      </c>
      <c r="C847" s="14">
        <f t="shared" si="297"/>
        <v>514.11188749000007</v>
      </c>
      <c r="D847" s="62">
        <f t="shared" si="313"/>
        <v>46104</v>
      </c>
      <c r="E847" s="60">
        <f ca="1">IF(D847&lt;$B$1,VLOOKUP(D847,[1]DI!$A$4:$B$15000,2,FALSE),0)</f>
        <v>0</v>
      </c>
      <c r="F847" s="14">
        <f t="shared" ca="1" si="298"/>
        <v>1</v>
      </c>
      <c r="G847" s="91">
        <f t="shared" ca="1" si="299"/>
        <v>1.30934010340701</v>
      </c>
      <c r="H847" s="91">
        <f t="shared" ca="1" si="300"/>
        <v>1.30934010340701</v>
      </c>
      <c r="I847" s="14">
        <f t="shared" ca="1" si="301"/>
        <v>1</v>
      </c>
      <c r="J847" s="13">
        <f t="shared" si="314"/>
        <v>2.69E-2</v>
      </c>
      <c r="K847" s="29">
        <f t="shared" si="302"/>
        <v>46085</v>
      </c>
      <c r="L847" s="2">
        <f t="shared" si="303"/>
        <v>16</v>
      </c>
      <c r="M847" s="17">
        <f t="shared" si="304"/>
        <v>16</v>
      </c>
      <c r="N847" s="12">
        <f t="shared" si="305"/>
        <v>1.0016867899999999</v>
      </c>
      <c r="O847" s="12">
        <f t="shared" ca="1" si="306"/>
        <v>1.0016867899999999</v>
      </c>
      <c r="P847" s="17">
        <f t="shared" si="307"/>
        <v>0</v>
      </c>
      <c r="Q847" s="14">
        <f t="shared" ca="1" si="308"/>
        <v>0.86719879</v>
      </c>
      <c r="R847" s="20">
        <f t="shared" si="312"/>
        <v>0</v>
      </c>
      <c r="S847" s="14">
        <f t="shared" si="309"/>
        <v>0</v>
      </c>
      <c r="T847" s="4" t="str">
        <f t="shared" si="310"/>
        <v>A+J=</v>
      </c>
      <c r="U847" s="29">
        <f t="shared" si="311"/>
        <v>46111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</row>
    <row r="848" spans="1:154" x14ac:dyDescent="0.15">
      <c r="A848" s="88">
        <f t="shared" si="315"/>
        <v>46108</v>
      </c>
      <c r="B848" s="89" t="str">
        <f t="shared" ca="1" si="296"/>
        <v>n.d</v>
      </c>
      <c r="C848" s="14">
        <f t="shared" si="297"/>
        <v>514.11188749000007</v>
      </c>
      <c r="D848" s="62">
        <f t="shared" si="313"/>
        <v>46105</v>
      </c>
      <c r="E848" s="60">
        <f ca="1">IF(D848&lt;$B$1,VLOOKUP(D848,[1]DI!$A$4:$B$15000,2,FALSE),0)</f>
        <v>0</v>
      </c>
      <c r="F848" s="14">
        <f t="shared" ca="1" si="298"/>
        <v>1</v>
      </c>
      <c r="G848" s="91">
        <f t="shared" ca="1" si="299"/>
        <v>1.30934010340701</v>
      </c>
      <c r="H848" s="91">
        <f t="shared" ca="1" si="300"/>
        <v>1.30934010340701</v>
      </c>
      <c r="I848" s="14">
        <f t="shared" ca="1" si="301"/>
        <v>1</v>
      </c>
      <c r="J848" s="13">
        <f t="shared" si="314"/>
        <v>2.69E-2</v>
      </c>
      <c r="K848" s="29">
        <f t="shared" si="302"/>
        <v>46085</v>
      </c>
      <c r="L848" s="2">
        <f t="shared" si="303"/>
        <v>17</v>
      </c>
      <c r="M848" s="17">
        <f t="shared" si="304"/>
        <v>17</v>
      </c>
      <c r="N848" s="12">
        <f t="shared" si="305"/>
        <v>1.001792308</v>
      </c>
      <c r="O848" s="12">
        <f t="shared" ca="1" si="306"/>
        <v>1.001792308</v>
      </c>
      <c r="P848" s="17">
        <f t="shared" si="307"/>
        <v>0</v>
      </c>
      <c r="Q848" s="14">
        <f t="shared" ca="1" si="308"/>
        <v>0.92144683999999999</v>
      </c>
      <c r="R848" s="20">
        <f t="shared" si="312"/>
        <v>0</v>
      </c>
      <c r="S848" s="14">
        <f t="shared" si="309"/>
        <v>0</v>
      </c>
      <c r="T848" s="4" t="str">
        <f t="shared" si="310"/>
        <v>A+J=</v>
      </c>
      <c r="U848" s="29">
        <f t="shared" si="311"/>
        <v>46111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</row>
    <row r="849" spans="1:154" x14ac:dyDescent="0.15">
      <c r="A849" s="88">
        <f t="shared" si="315"/>
        <v>46111</v>
      </c>
      <c r="B849" s="89" t="str">
        <f t="shared" ca="1" si="296"/>
        <v>n.d</v>
      </c>
      <c r="C849" s="14">
        <f t="shared" si="297"/>
        <v>514.11188749000007</v>
      </c>
      <c r="D849" s="62">
        <f t="shared" si="313"/>
        <v>46106</v>
      </c>
      <c r="E849" s="60">
        <f ca="1">IF(D849&lt;$B$1,VLOOKUP(D849,[1]DI!$A$4:$B$15000,2,FALSE),0)</f>
        <v>0</v>
      </c>
      <c r="F849" s="14">
        <f t="shared" ca="1" si="298"/>
        <v>1</v>
      </c>
      <c r="G849" s="91">
        <f t="shared" ca="1" si="299"/>
        <v>1.30934010340701</v>
      </c>
      <c r="H849" s="91">
        <f t="shared" ca="1" si="300"/>
        <v>1.30934010340701</v>
      </c>
      <c r="I849" s="14">
        <f t="shared" ca="1" si="301"/>
        <v>1</v>
      </c>
      <c r="J849" s="13">
        <f t="shared" si="314"/>
        <v>2.69E-2</v>
      </c>
      <c r="K849" s="29">
        <f t="shared" si="302"/>
        <v>46085</v>
      </c>
      <c r="L849" s="2">
        <f t="shared" si="303"/>
        <v>18</v>
      </c>
      <c r="M849" s="17">
        <f t="shared" si="304"/>
        <v>18</v>
      </c>
      <c r="N849" s="12">
        <f t="shared" si="305"/>
        <v>1.0018978380000001</v>
      </c>
      <c r="O849" s="12">
        <f t="shared" ca="1" si="306"/>
        <v>1.0018978380000001</v>
      </c>
      <c r="P849" s="17">
        <f t="shared" si="307"/>
        <v>40</v>
      </c>
      <c r="Q849" s="14">
        <f t="shared" ca="1" si="308"/>
        <v>0.97570106999999995</v>
      </c>
      <c r="R849" s="20">
        <f t="shared" si="312"/>
        <v>4.1646999999999997E-2</v>
      </c>
      <c r="S849" s="14">
        <f t="shared" si="309"/>
        <v>21.41121777</v>
      </c>
      <c r="T849" s="4" t="str">
        <f t="shared" si="310"/>
        <v>A+J=</v>
      </c>
      <c r="U849" s="29">
        <f t="shared" si="311"/>
        <v>46111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</row>
    <row r="850" spans="1:154" x14ac:dyDescent="0.15">
      <c r="A850" s="88">
        <f t="shared" si="315"/>
        <v>46112</v>
      </c>
      <c r="B850" s="89" t="str">
        <f t="shared" ca="1" si="296"/>
        <v>n.d</v>
      </c>
      <c r="C850" s="14">
        <f t="shared" si="297"/>
        <v>492.70066972000006</v>
      </c>
      <c r="D850" s="62">
        <f t="shared" si="313"/>
        <v>46107</v>
      </c>
      <c r="E850" s="60">
        <f ca="1">IF(D850&lt;$B$1,VLOOKUP(D850,[1]DI!$A$4:$B$15000,2,FALSE),0)</f>
        <v>0</v>
      </c>
      <c r="F850" s="14">
        <f t="shared" ca="1" si="298"/>
        <v>1</v>
      </c>
      <c r="G850" s="91">
        <f t="shared" ca="1" si="299"/>
        <v>1.30934010340701</v>
      </c>
      <c r="H850" s="91">
        <f t="shared" ca="1" si="300"/>
        <v>1.30934010340701</v>
      </c>
      <c r="I850" s="14">
        <f t="shared" ca="1" si="301"/>
        <v>1</v>
      </c>
      <c r="J850" s="13">
        <f t="shared" si="314"/>
        <v>2.69E-2</v>
      </c>
      <c r="K850" s="29">
        <f t="shared" si="302"/>
        <v>46111</v>
      </c>
      <c r="L850" s="2">
        <f t="shared" si="303"/>
        <v>1</v>
      </c>
      <c r="M850" s="17">
        <f t="shared" si="304"/>
        <v>1</v>
      </c>
      <c r="N850" s="12">
        <f t="shared" si="305"/>
        <v>1.000105341</v>
      </c>
      <c r="O850" s="12">
        <f t="shared" ca="1" si="306"/>
        <v>1.000105341</v>
      </c>
      <c r="P850" s="17">
        <f t="shared" si="307"/>
        <v>0</v>
      </c>
      <c r="Q850" s="14">
        <f t="shared" ca="1" si="308"/>
        <v>5.1901580000000003E-2</v>
      </c>
      <c r="R850" s="20">
        <f t="shared" si="312"/>
        <v>0</v>
      </c>
      <c r="S850" s="14">
        <f t="shared" si="309"/>
        <v>0</v>
      </c>
      <c r="T850" s="4" t="str">
        <f t="shared" si="310"/>
        <v>A+J=</v>
      </c>
      <c r="U850" s="29">
        <f t="shared" si="311"/>
        <v>46142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</row>
    <row r="851" spans="1:154" x14ac:dyDescent="0.15">
      <c r="A851" s="88">
        <f t="shared" si="315"/>
        <v>46113</v>
      </c>
      <c r="B851" s="89" t="str">
        <f t="shared" ca="1" si="296"/>
        <v>n.d</v>
      </c>
      <c r="C851" s="14">
        <f t="shared" si="297"/>
        <v>492.70066972000006</v>
      </c>
      <c r="D851" s="62">
        <f t="shared" si="313"/>
        <v>46108</v>
      </c>
      <c r="E851" s="60">
        <f ca="1">IF(D851&lt;$B$1,VLOOKUP(D851,[1]DI!$A$4:$B$15000,2,FALSE),0)</f>
        <v>0</v>
      </c>
      <c r="F851" s="14">
        <f t="shared" ca="1" si="298"/>
        <v>1</v>
      </c>
      <c r="G851" s="91">
        <f t="shared" ca="1" si="299"/>
        <v>1.30934010340701</v>
      </c>
      <c r="H851" s="91">
        <f t="shared" ca="1" si="300"/>
        <v>1.30934010340701</v>
      </c>
      <c r="I851" s="14">
        <f t="shared" ca="1" si="301"/>
        <v>1</v>
      </c>
      <c r="J851" s="13">
        <f t="shared" si="314"/>
        <v>2.69E-2</v>
      </c>
      <c r="K851" s="29">
        <f t="shared" si="302"/>
        <v>46111</v>
      </c>
      <c r="L851" s="2">
        <f t="shared" si="303"/>
        <v>2</v>
      </c>
      <c r="M851" s="17">
        <f t="shared" si="304"/>
        <v>2</v>
      </c>
      <c r="N851" s="12">
        <f t="shared" si="305"/>
        <v>1.0002106930000001</v>
      </c>
      <c r="O851" s="12">
        <f t="shared" ca="1" si="306"/>
        <v>1.0002106930000001</v>
      </c>
      <c r="P851" s="17">
        <f t="shared" si="307"/>
        <v>0</v>
      </c>
      <c r="Q851" s="14">
        <f t="shared" ca="1" si="308"/>
        <v>0.10380858</v>
      </c>
      <c r="R851" s="20">
        <f t="shared" si="312"/>
        <v>0</v>
      </c>
      <c r="S851" s="14">
        <f t="shared" si="309"/>
        <v>0</v>
      </c>
      <c r="T851" s="4" t="str">
        <f t="shared" si="310"/>
        <v>A+J=</v>
      </c>
      <c r="U851" s="29">
        <f t="shared" si="311"/>
        <v>46142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</row>
    <row r="852" spans="1:154" x14ac:dyDescent="0.15">
      <c r="A852" s="88">
        <f t="shared" si="315"/>
        <v>46114</v>
      </c>
      <c r="B852" s="89" t="str">
        <f t="shared" ca="1" si="296"/>
        <v>n.d</v>
      </c>
      <c r="C852" s="14">
        <f t="shared" si="297"/>
        <v>492.70066972000006</v>
      </c>
      <c r="D852" s="62">
        <f t="shared" si="313"/>
        <v>46111</v>
      </c>
      <c r="E852" s="60">
        <f ca="1">IF(D852&lt;$B$1,VLOOKUP(D852,[1]DI!$A$4:$B$15000,2,FALSE),0)</f>
        <v>0</v>
      </c>
      <c r="F852" s="14">
        <f t="shared" ca="1" si="298"/>
        <v>1</v>
      </c>
      <c r="G852" s="91">
        <f t="shared" ca="1" si="299"/>
        <v>1.30934010340701</v>
      </c>
      <c r="H852" s="91">
        <f t="shared" ca="1" si="300"/>
        <v>1.30934010340701</v>
      </c>
      <c r="I852" s="14">
        <f t="shared" ca="1" si="301"/>
        <v>1</v>
      </c>
      <c r="J852" s="13">
        <f t="shared" si="314"/>
        <v>2.69E-2</v>
      </c>
      <c r="K852" s="29">
        <f t="shared" si="302"/>
        <v>46111</v>
      </c>
      <c r="L852" s="2">
        <f t="shared" si="303"/>
        <v>3</v>
      </c>
      <c r="M852" s="17">
        <f t="shared" si="304"/>
        <v>3</v>
      </c>
      <c r="N852" s="12">
        <f t="shared" si="305"/>
        <v>1.000316057</v>
      </c>
      <c r="O852" s="12">
        <f t="shared" ca="1" si="306"/>
        <v>1.000316057</v>
      </c>
      <c r="P852" s="17">
        <f t="shared" si="307"/>
        <v>0</v>
      </c>
      <c r="Q852" s="14">
        <f t="shared" ca="1" si="308"/>
        <v>0.15572148999999999</v>
      </c>
      <c r="R852" s="20">
        <f t="shared" si="312"/>
        <v>0</v>
      </c>
      <c r="S852" s="14">
        <f t="shared" si="309"/>
        <v>0</v>
      </c>
      <c r="T852" s="4" t="str">
        <f t="shared" si="310"/>
        <v>A+J=</v>
      </c>
      <c r="U852" s="29">
        <f t="shared" si="311"/>
        <v>46142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</row>
    <row r="853" spans="1:154" x14ac:dyDescent="0.15">
      <c r="A853" s="88">
        <f t="shared" si="315"/>
        <v>46118</v>
      </c>
      <c r="B853" s="89" t="str">
        <f t="shared" ca="1" si="296"/>
        <v>n.d</v>
      </c>
      <c r="C853" s="14">
        <f t="shared" si="297"/>
        <v>492.70066972000006</v>
      </c>
      <c r="D853" s="62">
        <f t="shared" si="313"/>
        <v>46112</v>
      </c>
      <c r="E853" s="60">
        <f ca="1">IF(D853&lt;$B$1,VLOOKUP(D853,[1]DI!$A$4:$B$15000,2,FALSE),0)</f>
        <v>0</v>
      </c>
      <c r="F853" s="14">
        <f t="shared" ca="1" si="298"/>
        <v>1</v>
      </c>
      <c r="G853" s="91">
        <f t="shared" ca="1" si="299"/>
        <v>1.30934010340701</v>
      </c>
      <c r="H853" s="91">
        <f t="shared" ca="1" si="300"/>
        <v>1.30934010340701</v>
      </c>
      <c r="I853" s="14">
        <f t="shared" ca="1" si="301"/>
        <v>1</v>
      </c>
      <c r="J853" s="13">
        <f t="shared" si="314"/>
        <v>2.69E-2</v>
      </c>
      <c r="K853" s="29">
        <f t="shared" si="302"/>
        <v>46111</v>
      </c>
      <c r="L853" s="2">
        <f t="shared" si="303"/>
        <v>4</v>
      </c>
      <c r="M853" s="17">
        <f t="shared" si="304"/>
        <v>4</v>
      </c>
      <c r="N853" s="12">
        <f t="shared" si="305"/>
        <v>1.0004214309999999</v>
      </c>
      <c r="O853" s="12">
        <f t="shared" ca="1" si="306"/>
        <v>1.0004214309999999</v>
      </c>
      <c r="P853" s="17">
        <f t="shared" si="307"/>
        <v>0</v>
      </c>
      <c r="Q853" s="14">
        <f t="shared" ca="1" si="308"/>
        <v>0.20763933000000001</v>
      </c>
      <c r="R853" s="20">
        <f t="shared" si="312"/>
        <v>0</v>
      </c>
      <c r="S853" s="14">
        <f t="shared" si="309"/>
        <v>0</v>
      </c>
      <c r="T853" s="4" t="str">
        <f t="shared" si="310"/>
        <v>A+J=</v>
      </c>
      <c r="U853" s="29">
        <f t="shared" si="311"/>
        <v>46142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</row>
    <row r="854" spans="1:154" x14ac:dyDescent="0.15">
      <c r="A854" s="88">
        <f t="shared" si="315"/>
        <v>46119</v>
      </c>
      <c r="B854" s="89" t="str">
        <f t="shared" ca="1" si="296"/>
        <v>n.d</v>
      </c>
      <c r="C854" s="14">
        <f t="shared" si="297"/>
        <v>492.70066972000006</v>
      </c>
      <c r="D854" s="62">
        <f t="shared" si="313"/>
        <v>46113</v>
      </c>
      <c r="E854" s="60">
        <f ca="1">IF(D854&lt;$B$1,VLOOKUP(D854,[1]DI!$A$4:$B$15000,2,FALSE),0)</f>
        <v>0</v>
      </c>
      <c r="F854" s="14">
        <f t="shared" ca="1" si="298"/>
        <v>1</v>
      </c>
      <c r="G854" s="91">
        <f t="shared" ca="1" si="299"/>
        <v>1.30934010340701</v>
      </c>
      <c r="H854" s="91">
        <f t="shared" ca="1" si="300"/>
        <v>1.30934010340701</v>
      </c>
      <c r="I854" s="14">
        <f t="shared" ca="1" si="301"/>
        <v>1</v>
      </c>
      <c r="J854" s="13">
        <f t="shared" si="314"/>
        <v>2.69E-2</v>
      </c>
      <c r="K854" s="29">
        <f t="shared" si="302"/>
        <v>46111</v>
      </c>
      <c r="L854" s="2">
        <f t="shared" si="303"/>
        <v>5</v>
      </c>
      <c r="M854" s="17">
        <f t="shared" si="304"/>
        <v>5</v>
      </c>
      <c r="N854" s="12">
        <f t="shared" si="305"/>
        <v>1.000526816</v>
      </c>
      <c r="O854" s="12">
        <f t="shared" ca="1" si="306"/>
        <v>1.000526816</v>
      </c>
      <c r="P854" s="17">
        <f t="shared" si="307"/>
        <v>0</v>
      </c>
      <c r="Q854" s="14">
        <f t="shared" ca="1" si="308"/>
        <v>0.25956258999999998</v>
      </c>
      <c r="R854" s="20">
        <f t="shared" si="312"/>
        <v>0</v>
      </c>
      <c r="S854" s="14">
        <f t="shared" si="309"/>
        <v>0</v>
      </c>
      <c r="T854" s="4" t="str">
        <f t="shared" si="310"/>
        <v>A+J=</v>
      </c>
      <c r="U854" s="29">
        <f t="shared" si="311"/>
        <v>46142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</row>
    <row r="855" spans="1:154" x14ac:dyDescent="0.15">
      <c r="A855" s="88">
        <f t="shared" si="315"/>
        <v>46120</v>
      </c>
      <c r="B855" s="89" t="str">
        <f t="shared" ca="1" si="296"/>
        <v>n.d</v>
      </c>
      <c r="C855" s="14">
        <f t="shared" si="297"/>
        <v>492.70066972000006</v>
      </c>
      <c r="D855" s="62">
        <f t="shared" si="313"/>
        <v>46114</v>
      </c>
      <c r="E855" s="60">
        <f ca="1">IF(D855&lt;$B$1,VLOOKUP(D855,[1]DI!$A$4:$B$15000,2,FALSE),0)</f>
        <v>0</v>
      </c>
      <c r="F855" s="14">
        <f t="shared" ca="1" si="298"/>
        <v>1</v>
      </c>
      <c r="G855" s="91">
        <f t="shared" ca="1" si="299"/>
        <v>1.30934010340701</v>
      </c>
      <c r="H855" s="91">
        <f t="shared" ca="1" si="300"/>
        <v>1.30934010340701</v>
      </c>
      <c r="I855" s="14">
        <f t="shared" ca="1" si="301"/>
        <v>1</v>
      </c>
      <c r="J855" s="13">
        <f t="shared" si="314"/>
        <v>2.69E-2</v>
      </c>
      <c r="K855" s="29">
        <f t="shared" si="302"/>
        <v>46111</v>
      </c>
      <c r="L855" s="2">
        <f t="shared" si="303"/>
        <v>6</v>
      </c>
      <c r="M855" s="17">
        <f t="shared" si="304"/>
        <v>6</v>
      </c>
      <c r="N855" s="12">
        <f t="shared" si="305"/>
        <v>1.000632213</v>
      </c>
      <c r="O855" s="12">
        <f t="shared" ca="1" si="306"/>
        <v>1.000632213</v>
      </c>
      <c r="P855" s="17">
        <f t="shared" si="307"/>
        <v>0</v>
      </c>
      <c r="Q855" s="14">
        <f t="shared" ca="1" si="308"/>
        <v>0.31149176000000001</v>
      </c>
      <c r="R855" s="20">
        <f t="shared" si="312"/>
        <v>0</v>
      </c>
      <c r="S855" s="14">
        <f t="shared" si="309"/>
        <v>0</v>
      </c>
      <c r="T855" s="4" t="str">
        <f t="shared" si="310"/>
        <v>A+J=</v>
      </c>
      <c r="U855" s="29">
        <f t="shared" si="311"/>
        <v>46142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</row>
    <row r="856" spans="1:154" x14ac:dyDescent="0.15">
      <c r="A856" s="88">
        <f t="shared" si="315"/>
        <v>46121</v>
      </c>
      <c r="B856" s="89" t="str">
        <f t="shared" ca="1" si="296"/>
        <v>n.d</v>
      </c>
      <c r="C856" s="14">
        <f t="shared" si="297"/>
        <v>492.70066972000006</v>
      </c>
      <c r="D856" s="62">
        <f t="shared" si="313"/>
        <v>46118</v>
      </c>
      <c r="E856" s="60">
        <f ca="1">IF(D856&lt;$B$1,VLOOKUP(D856,[1]DI!$A$4:$B$15000,2,FALSE),0)</f>
        <v>0</v>
      </c>
      <c r="F856" s="14">
        <f t="shared" ca="1" si="298"/>
        <v>1</v>
      </c>
      <c r="G856" s="91">
        <f t="shared" ca="1" si="299"/>
        <v>1.30934010340701</v>
      </c>
      <c r="H856" s="91">
        <f t="shared" ca="1" si="300"/>
        <v>1.30934010340701</v>
      </c>
      <c r="I856" s="14">
        <f t="shared" ca="1" si="301"/>
        <v>1</v>
      </c>
      <c r="J856" s="13">
        <f t="shared" si="314"/>
        <v>2.69E-2</v>
      </c>
      <c r="K856" s="29">
        <f t="shared" si="302"/>
        <v>46111</v>
      </c>
      <c r="L856" s="2">
        <f t="shared" si="303"/>
        <v>7</v>
      </c>
      <c r="M856" s="17">
        <f t="shared" si="304"/>
        <v>7</v>
      </c>
      <c r="N856" s="12">
        <f t="shared" si="305"/>
        <v>1.0007376210000001</v>
      </c>
      <c r="O856" s="12">
        <f t="shared" ca="1" si="306"/>
        <v>1.0007376210000001</v>
      </c>
      <c r="P856" s="17">
        <f t="shared" si="307"/>
        <v>0</v>
      </c>
      <c r="Q856" s="14">
        <f t="shared" ca="1" si="308"/>
        <v>0.36342636</v>
      </c>
      <c r="R856" s="20">
        <f t="shared" si="312"/>
        <v>0</v>
      </c>
      <c r="S856" s="14">
        <f t="shared" si="309"/>
        <v>0</v>
      </c>
      <c r="T856" s="4" t="str">
        <f t="shared" si="310"/>
        <v>A+J=</v>
      </c>
      <c r="U856" s="29">
        <f t="shared" si="311"/>
        <v>46142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</row>
    <row r="857" spans="1:154" x14ac:dyDescent="0.15">
      <c r="A857" s="88">
        <f t="shared" si="315"/>
        <v>46122</v>
      </c>
      <c r="B857" s="89" t="str">
        <f t="shared" ca="1" si="296"/>
        <v>n.d</v>
      </c>
      <c r="C857" s="14">
        <f t="shared" si="297"/>
        <v>492.70066972000006</v>
      </c>
      <c r="D857" s="62">
        <f t="shared" si="313"/>
        <v>46119</v>
      </c>
      <c r="E857" s="60">
        <f ca="1">IF(D857&lt;$B$1,VLOOKUP(D857,[1]DI!$A$4:$B$15000,2,FALSE),0)</f>
        <v>0</v>
      </c>
      <c r="F857" s="14">
        <f t="shared" ca="1" si="298"/>
        <v>1</v>
      </c>
      <c r="G857" s="91">
        <f t="shared" ca="1" si="299"/>
        <v>1.30934010340701</v>
      </c>
      <c r="H857" s="91">
        <f t="shared" ca="1" si="300"/>
        <v>1.30934010340701</v>
      </c>
      <c r="I857" s="14">
        <f t="shared" ca="1" si="301"/>
        <v>1</v>
      </c>
      <c r="J857" s="13">
        <f t="shared" si="314"/>
        <v>2.69E-2</v>
      </c>
      <c r="K857" s="29">
        <f t="shared" si="302"/>
        <v>46111</v>
      </c>
      <c r="L857" s="2">
        <f t="shared" si="303"/>
        <v>8</v>
      </c>
      <c r="M857" s="17">
        <f t="shared" si="304"/>
        <v>8</v>
      </c>
      <c r="N857" s="12">
        <f t="shared" si="305"/>
        <v>1.000843039</v>
      </c>
      <c r="O857" s="12">
        <f t="shared" ca="1" si="306"/>
        <v>1.000843039</v>
      </c>
      <c r="P857" s="17">
        <f t="shared" si="307"/>
        <v>0</v>
      </c>
      <c r="Q857" s="14">
        <f t="shared" ca="1" si="308"/>
        <v>0.41536587000000003</v>
      </c>
      <c r="R857" s="20">
        <f t="shared" si="312"/>
        <v>0</v>
      </c>
      <c r="S857" s="14">
        <f t="shared" si="309"/>
        <v>0</v>
      </c>
      <c r="T857" s="4" t="str">
        <f t="shared" si="310"/>
        <v>A+J=</v>
      </c>
      <c r="U857" s="29">
        <f t="shared" si="311"/>
        <v>46142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</row>
    <row r="858" spans="1:154" x14ac:dyDescent="0.15">
      <c r="A858" s="88">
        <f t="shared" si="315"/>
        <v>46125</v>
      </c>
      <c r="B858" s="89" t="str">
        <f t="shared" ca="1" si="296"/>
        <v>n.d</v>
      </c>
      <c r="C858" s="14">
        <f t="shared" si="297"/>
        <v>492.70066972000006</v>
      </c>
      <c r="D858" s="62">
        <f t="shared" si="313"/>
        <v>46120</v>
      </c>
      <c r="E858" s="60">
        <f ca="1">IF(D858&lt;$B$1,VLOOKUP(D858,[1]DI!$A$4:$B$15000,2,FALSE),0)</f>
        <v>0</v>
      </c>
      <c r="F858" s="14">
        <f t="shared" ca="1" si="298"/>
        <v>1</v>
      </c>
      <c r="G858" s="91">
        <f t="shared" ca="1" si="299"/>
        <v>1.30934010340701</v>
      </c>
      <c r="H858" s="91">
        <f t="shared" ca="1" si="300"/>
        <v>1.30934010340701</v>
      </c>
      <c r="I858" s="14">
        <f t="shared" ca="1" si="301"/>
        <v>1</v>
      </c>
      <c r="J858" s="13">
        <f t="shared" si="314"/>
        <v>2.69E-2</v>
      </c>
      <c r="K858" s="29">
        <f t="shared" si="302"/>
        <v>46111</v>
      </c>
      <c r="L858" s="2">
        <f t="shared" si="303"/>
        <v>9</v>
      </c>
      <c r="M858" s="17">
        <f t="shared" si="304"/>
        <v>9</v>
      </c>
      <c r="N858" s="12">
        <f t="shared" si="305"/>
        <v>1.0009484689999999</v>
      </c>
      <c r="O858" s="12">
        <f t="shared" ca="1" si="306"/>
        <v>1.0009484689999999</v>
      </c>
      <c r="P858" s="17">
        <f t="shared" si="307"/>
        <v>0</v>
      </c>
      <c r="Q858" s="14">
        <f t="shared" ca="1" si="308"/>
        <v>0.46731130999999998</v>
      </c>
      <c r="R858" s="20">
        <f t="shared" si="312"/>
        <v>0</v>
      </c>
      <c r="S858" s="14">
        <f t="shared" si="309"/>
        <v>0</v>
      </c>
      <c r="T858" s="4" t="str">
        <f t="shared" si="310"/>
        <v>A+J=</v>
      </c>
      <c r="U858" s="29">
        <f t="shared" si="311"/>
        <v>46142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</row>
    <row r="859" spans="1:154" x14ac:dyDescent="0.15">
      <c r="A859" s="88">
        <f t="shared" si="315"/>
        <v>46126</v>
      </c>
      <c r="B859" s="89" t="str">
        <f t="shared" ca="1" si="296"/>
        <v>n.d</v>
      </c>
      <c r="C859" s="14">
        <f t="shared" si="297"/>
        <v>492.70066972000006</v>
      </c>
      <c r="D859" s="62">
        <f t="shared" si="313"/>
        <v>46121</v>
      </c>
      <c r="E859" s="60">
        <f ca="1">IF(D859&lt;$B$1,VLOOKUP(D859,[1]DI!$A$4:$B$15000,2,FALSE),0)</f>
        <v>0</v>
      </c>
      <c r="F859" s="14">
        <f t="shared" ca="1" si="298"/>
        <v>1</v>
      </c>
      <c r="G859" s="91">
        <f t="shared" ca="1" si="299"/>
        <v>1.30934010340701</v>
      </c>
      <c r="H859" s="91">
        <f t="shared" ca="1" si="300"/>
        <v>1.30934010340701</v>
      </c>
      <c r="I859" s="14">
        <f t="shared" ca="1" si="301"/>
        <v>1</v>
      </c>
      <c r="J859" s="13">
        <f t="shared" si="314"/>
        <v>2.69E-2</v>
      </c>
      <c r="K859" s="29">
        <f t="shared" si="302"/>
        <v>46111</v>
      </c>
      <c r="L859" s="2">
        <f t="shared" si="303"/>
        <v>10</v>
      </c>
      <c r="M859" s="17">
        <f t="shared" si="304"/>
        <v>10</v>
      </c>
      <c r="N859" s="12">
        <f t="shared" si="305"/>
        <v>1.00105391</v>
      </c>
      <c r="O859" s="12">
        <f t="shared" ca="1" si="306"/>
        <v>1.00105391</v>
      </c>
      <c r="P859" s="17">
        <f t="shared" si="307"/>
        <v>0</v>
      </c>
      <c r="Q859" s="14">
        <f t="shared" ca="1" si="308"/>
        <v>0.51926216000000003</v>
      </c>
      <c r="R859" s="20">
        <f t="shared" si="312"/>
        <v>0</v>
      </c>
      <c r="S859" s="14">
        <f t="shared" si="309"/>
        <v>0</v>
      </c>
      <c r="T859" s="4" t="str">
        <f t="shared" si="310"/>
        <v>A+J=</v>
      </c>
      <c r="U859" s="29">
        <f t="shared" si="311"/>
        <v>46142</v>
      </c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</row>
    <row r="860" spans="1:154" x14ac:dyDescent="0.15">
      <c r="A860" s="88">
        <f t="shared" si="315"/>
        <v>46127</v>
      </c>
      <c r="B860" s="89" t="str">
        <f t="shared" ca="1" si="296"/>
        <v>n.d</v>
      </c>
      <c r="C860" s="14">
        <f t="shared" si="297"/>
        <v>492.70066972000006</v>
      </c>
      <c r="D860" s="62">
        <f t="shared" si="313"/>
        <v>46122</v>
      </c>
      <c r="E860" s="60">
        <f ca="1">IF(D860&lt;$B$1,VLOOKUP(D860,[1]DI!$A$4:$B$15000,2,FALSE),0)</f>
        <v>0</v>
      </c>
      <c r="F860" s="14">
        <f t="shared" ca="1" si="298"/>
        <v>1</v>
      </c>
      <c r="G860" s="91">
        <f t="shared" ca="1" si="299"/>
        <v>1.30934010340701</v>
      </c>
      <c r="H860" s="91">
        <f t="shared" ca="1" si="300"/>
        <v>1.30934010340701</v>
      </c>
      <c r="I860" s="14">
        <f t="shared" ca="1" si="301"/>
        <v>1</v>
      </c>
      <c r="J860" s="13">
        <f t="shared" si="314"/>
        <v>2.69E-2</v>
      </c>
      <c r="K860" s="29">
        <f t="shared" si="302"/>
        <v>46111</v>
      </c>
      <c r="L860" s="2">
        <f t="shared" si="303"/>
        <v>11</v>
      </c>
      <c r="M860" s="17">
        <f t="shared" si="304"/>
        <v>11</v>
      </c>
      <c r="N860" s="12">
        <f t="shared" si="305"/>
        <v>1.0011593620000001</v>
      </c>
      <c r="O860" s="12">
        <f t="shared" ca="1" si="306"/>
        <v>1.0011593620000001</v>
      </c>
      <c r="P860" s="17">
        <f t="shared" si="307"/>
        <v>0</v>
      </c>
      <c r="Q860" s="14">
        <f t="shared" ca="1" si="308"/>
        <v>0.57121843000000005</v>
      </c>
      <c r="R860" s="20">
        <f t="shared" si="312"/>
        <v>0</v>
      </c>
      <c r="S860" s="14">
        <f t="shared" si="309"/>
        <v>0</v>
      </c>
      <c r="T860" s="4" t="str">
        <f t="shared" si="310"/>
        <v>A+J=</v>
      </c>
      <c r="U860" s="29">
        <f t="shared" si="311"/>
        <v>46142</v>
      </c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</row>
    <row r="861" spans="1:154" x14ac:dyDescent="0.15">
      <c r="A861" s="88">
        <f t="shared" si="315"/>
        <v>46128</v>
      </c>
      <c r="B861" s="89" t="str">
        <f t="shared" ca="1" si="296"/>
        <v>n.d</v>
      </c>
      <c r="C861" s="14">
        <f t="shared" si="297"/>
        <v>492.70066972000006</v>
      </c>
      <c r="D861" s="62">
        <f t="shared" si="313"/>
        <v>46125</v>
      </c>
      <c r="E861" s="60">
        <f ca="1">IF(D861&lt;$B$1,VLOOKUP(D861,[1]DI!$A$4:$B$15000,2,FALSE),0)</f>
        <v>0</v>
      </c>
      <c r="F861" s="14">
        <f t="shared" ca="1" si="298"/>
        <v>1</v>
      </c>
      <c r="G861" s="91">
        <f t="shared" ca="1" si="299"/>
        <v>1.30934010340701</v>
      </c>
      <c r="H861" s="91">
        <f t="shared" ca="1" si="300"/>
        <v>1.30934010340701</v>
      </c>
      <c r="I861" s="14">
        <f t="shared" ca="1" si="301"/>
        <v>1</v>
      </c>
      <c r="J861" s="13">
        <f t="shared" si="314"/>
        <v>2.69E-2</v>
      </c>
      <c r="K861" s="29">
        <f t="shared" si="302"/>
        <v>46111</v>
      </c>
      <c r="L861" s="2">
        <f t="shared" si="303"/>
        <v>12</v>
      </c>
      <c r="M861" s="17">
        <f t="shared" si="304"/>
        <v>12</v>
      </c>
      <c r="N861" s="12">
        <f t="shared" si="305"/>
        <v>1.0012648260000001</v>
      </c>
      <c r="O861" s="12">
        <f t="shared" ca="1" si="306"/>
        <v>1.0012648260000001</v>
      </c>
      <c r="P861" s="17">
        <f t="shared" si="307"/>
        <v>0</v>
      </c>
      <c r="Q861" s="14">
        <f t="shared" ca="1" si="308"/>
        <v>0.62318061000000002</v>
      </c>
      <c r="R861" s="20">
        <f t="shared" si="312"/>
        <v>0</v>
      </c>
      <c r="S861" s="14">
        <f t="shared" si="309"/>
        <v>0</v>
      </c>
      <c r="T861" s="4" t="str">
        <f t="shared" si="310"/>
        <v>A+J=</v>
      </c>
      <c r="U861" s="29">
        <f t="shared" si="311"/>
        <v>46142</v>
      </c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</row>
    <row r="862" spans="1:154" x14ac:dyDescent="0.15">
      <c r="A862" s="88">
        <f t="shared" si="315"/>
        <v>46129</v>
      </c>
      <c r="B862" s="89" t="str">
        <f t="shared" ca="1" si="296"/>
        <v>n.d</v>
      </c>
      <c r="C862" s="14">
        <f t="shared" si="297"/>
        <v>492.70066972000006</v>
      </c>
      <c r="D862" s="62">
        <f t="shared" si="313"/>
        <v>46126</v>
      </c>
      <c r="E862" s="60">
        <f ca="1">IF(D862&lt;$B$1,VLOOKUP(D862,[1]DI!$A$4:$B$15000,2,FALSE),0)</f>
        <v>0</v>
      </c>
      <c r="F862" s="14">
        <f t="shared" ca="1" si="298"/>
        <v>1</v>
      </c>
      <c r="G862" s="91">
        <f t="shared" ca="1" si="299"/>
        <v>1.30934010340701</v>
      </c>
      <c r="H862" s="91">
        <f t="shared" ca="1" si="300"/>
        <v>1.30934010340701</v>
      </c>
      <c r="I862" s="14">
        <f t="shared" ca="1" si="301"/>
        <v>1</v>
      </c>
      <c r="J862" s="13">
        <f t="shared" si="314"/>
        <v>2.69E-2</v>
      </c>
      <c r="K862" s="29">
        <f t="shared" si="302"/>
        <v>46111</v>
      </c>
      <c r="L862" s="2">
        <f t="shared" si="303"/>
        <v>13</v>
      </c>
      <c r="M862" s="17">
        <f t="shared" si="304"/>
        <v>13</v>
      </c>
      <c r="N862" s="12">
        <f t="shared" si="305"/>
        <v>1.0013703</v>
      </c>
      <c r="O862" s="12">
        <f t="shared" ca="1" si="306"/>
        <v>1.0013703</v>
      </c>
      <c r="P862" s="17">
        <f t="shared" si="307"/>
        <v>0</v>
      </c>
      <c r="Q862" s="14">
        <f t="shared" ca="1" si="308"/>
        <v>0.67514772000000001</v>
      </c>
      <c r="R862" s="20">
        <f t="shared" si="312"/>
        <v>0</v>
      </c>
      <c r="S862" s="14">
        <f t="shared" si="309"/>
        <v>0</v>
      </c>
      <c r="T862" s="4" t="str">
        <f t="shared" si="310"/>
        <v>A+J=</v>
      </c>
      <c r="U862" s="29">
        <f t="shared" si="311"/>
        <v>46142</v>
      </c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</row>
    <row r="863" spans="1:154" x14ac:dyDescent="0.15">
      <c r="A863" s="88">
        <f t="shared" si="315"/>
        <v>46132</v>
      </c>
      <c r="B863" s="89" t="str">
        <f t="shared" ca="1" si="296"/>
        <v>n.d</v>
      </c>
      <c r="C863" s="14">
        <f t="shared" si="297"/>
        <v>492.70066972000006</v>
      </c>
      <c r="D863" s="62">
        <f t="shared" si="313"/>
        <v>46127</v>
      </c>
      <c r="E863" s="60">
        <f ca="1">IF(D863&lt;$B$1,VLOOKUP(D863,[1]DI!$A$4:$B$15000,2,FALSE),0)</f>
        <v>0</v>
      </c>
      <c r="F863" s="14">
        <f t="shared" ca="1" si="298"/>
        <v>1</v>
      </c>
      <c r="G863" s="91">
        <f t="shared" ca="1" si="299"/>
        <v>1.30934010340701</v>
      </c>
      <c r="H863" s="91">
        <f t="shared" ca="1" si="300"/>
        <v>1.30934010340701</v>
      </c>
      <c r="I863" s="14">
        <f t="shared" ca="1" si="301"/>
        <v>1</v>
      </c>
      <c r="J863" s="13">
        <f t="shared" si="314"/>
        <v>2.69E-2</v>
      </c>
      <c r="K863" s="29">
        <f t="shared" si="302"/>
        <v>46111</v>
      </c>
      <c r="L863" s="2">
        <f t="shared" si="303"/>
        <v>14</v>
      </c>
      <c r="M863" s="17">
        <f t="shared" si="304"/>
        <v>14</v>
      </c>
      <c r="N863" s="12">
        <f t="shared" si="305"/>
        <v>1.001475785</v>
      </c>
      <c r="O863" s="12">
        <f t="shared" ca="1" si="306"/>
        <v>1.001475785</v>
      </c>
      <c r="P863" s="17">
        <f t="shared" si="307"/>
        <v>0</v>
      </c>
      <c r="Q863" s="14">
        <f t="shared" ca="1" si="308"/>
        <v>0.72712025000000002</v>
      </c>
      <c r="R863" s="20">
        <f t="shared" si="312"/>
        <v>0</v>
      </c>
      <c r="S863" s="14">
        <f t="shared" si="309"/>
        <v>0</v>
      </c>
      <c r="T863" s="4" t="str">
        <f t="shared" si="310"/>
        <v>A+J=</v>
      </c>
      <c r="U863" s="29">
        <f t="shared" si="311"/>
        <v>46142</v>
      </c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</row>
    <row r="864" spans="1:154" x14ac:dyDescent="0.15">
      <c r="A864" s="88">
        <f t="shared" si="315"/>
        <v>46134</v>
      </c>
      <c r="B864" s="89" t="str">
        <f t="shared" ca="1" si="296"/>
        <v>n.d</v>
      </c>
      <c r="C864" s="14">
        <f t="shared" si="297"/>
        <v>492.70066972000006</v>
      </c>
      <c r="D864" s="62">
        <f t="shared" si="313"/>
        <v>46128</v>
      </c>
      <c r="E864" s="60">
        <f ca="1">IF(D864&lt;$B$1,VLOOKUP(D864,[1]DI!$A$4:$B$15000,2,FALSE),0)</f>
        <v>0</v>
      </c>
      <c r="F864" s="14">
        <f t="shared" ca="1" si="298"/>
        <v>1</v>
      </c>
      <c r="G864" s="91">
        <f t="shared" ca="1" si="299"/>
        <v>1.30934010340701</v>
      </c>
      <c r="H864" s="91">
        <f t="shared" ca="1" si="300"/>
        <v>1.30934010340701</v>
      </c>
      <c r="I864" s="14">
        <f t="shared" ca="1" si="301"/>
        <v>1</v>
      </c>
      <c r="J864" s="13">
        <f t="shared" si="314"/>
        <v>2.69E-2</v>
      </c>
      <c r="K864" s="29">
        <f t="shared" si="302"/>
        <v>46111</v>
      </c>
      <c r="L864" s="2">
        <f t="shared" si="303"/>
        <v>15</v>
      </c>
      <c r="M864" s="17">
        <f t="shared" si="304"/>
        <v>15</v>
      </c>
      <c r="N864" s="12">
        <f t="shared" si="305"/>
        <v>1.0015812820000001</v>
      </c>
      <c r="O864" s="12">
        <f t="shared" ca="1" si="306"/>
        <v>1.0015812820000001</v>
      </c>
      <c r="P864" s="17">
        <f t="shared" si="307"/>
        <v>0</v>
      </c>
      <c r="Q864" s="14">
        <f t="shared" ca="1" si="308"/>
        <v>0.77909870000000003</v>
      </c>
      <c r="R864" s="20">
        <f t="shared" si="312"/>
        <v>0</v>
      </c>
      <c r="S864" s="14">
        <f t="shared" si="309"/>
        <v>0</v>
      </c>
      <c r="T864" s="4" t="str">
        <f t="shared" si="310"/>
        <v>A+J=</v>
      </c>
      <c r="U864" s="29">
        <f t="shared" si="311"/>
        <v>46142</v>
      </c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</row>
    <row r="865" spans="1:154" x14ac:dyDescent="0.15">
      <c r="A865" s="88">
        <f t="shared" si="315"/>
        <v>46135</v>
      </c>
      <c r="B865" s="89" t="str">
        <f t="shared" ca="1" si="296"/>
        <v>n.d</v>
      </c>
      <c r="C865" s="14">
        <f t="shared" si="297"/>
        <v>492.70066972000006</v>
      </c>
      <c r="D865" s="62">
        <f t="shared" si="313"/>
        <v>46129</v>
      </c>
      <c r="E865" s="60">
        <f ca="1">IF(D865&lt;$B$1,VLOOKUP(D865,[1]DI!$A$4:$B$15000,2,FALSE),0)</f>
        <v>0</v>
      </c>
      <c r="F865" s="14">
        <f t="shared" ca="1" si="298"/>
        <v>1</v>
      </c>
      <c r="G865" s="91">
        <f t="shared" ca="1" si="299"/>
        <v>1.30934010340701</v>
      </c>
      <c r="H865" s="91">
        <f t="shared" ca="1" si="300"/>
        <v>1.30934010340701</v>
      </c>
      <c r="I865" s="14">
        <f t="shared" ca="1" si="301"/>
        <v>1</v>
      </c>
      <c r="J865" s="13">
        <f t="shared" si="314"/>
        <v>2.69E-2</v>
      </c>
      <c r="K865" s="29">
        <f t="shared" si="302"/>
        <v>46111</v>
      </c>
      <c r="L865" s="2">
        <f t="shared" si="303"/>
        <v>16</v>
      </c>
      <c r="M865" s="17">
        <f t="shared" si="304"/>
        <v>16</v>
      </c>
      <c r="N865" s="12">
        <f t="shared" si="305"/>
        <v>1.0016867899999999</v>
      </c>
      <c r="O865" s="12">
        <f t="shared" ca="1" si="306"/>
        <v>1.0016867899999999</v>
      </c>
      <c r="P865" s="17">
        <f t="shared" si="307"/>
        <v>0</v>
      </c>
      <c r="Q865" s="14">
        <f t="shared" ca="1" si="308"/>
        <v>0.83108256000000003</v>
      </c>
      <c r="R865" s="20">
        <f t="shared" si="312"/>
        <v>0</v>
      </c>
      <c r="S865" s="14">
        <f t="shared" si="309"/>
        <v>0</v>
      </c>
      <c r="T865" s="4" t="str">
        <f t="shared" si="310"/>
        <v>A+J=</v>
      </c>
      <c r="U865" s="29">
        <f t="shared" si="311"/>
        <v>46142</v>
      </c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</row>
    <row r="866" spans="1:154" x14ac:dyDescent="0.15">
      <c r="A866" s="88">
        <f t="shared" si="315"/>
        <v>46136</v>
      </c>
      <c r="B866" s="89" t="str">
        <f t="shared" ca="1" si="296"/>
        <v>n.d</v>
      </c>
      <c r="C866" s="14">
        <f t="shared" si="297"/>
        <v>492.70066972000006</v>
      </c>
      <c r="D866" s="62">
        <f t="shared" si="313"/>
        <v>46132</v>
      </c>
      <c r="E866" s="60">
        <f ca="1">IF(D866&lt;$B$1,VLOOKUP(D866,[1]DI!$A$4:$B$15000,2,FALSE),0)</f>
        <v>0</v>
      </c>
      <c r="F866" s="14">
        <f t="shared" ca="1" si="298"/>
        <v>1</v>
      </c>
      <c r="G866" s="91">
        <f t="shared" ca="1" si="299"/>
        <v>1.30934010340701</v>
      </c>
      <c r="H866" s="91">
        <f t="shared" ca="1" si="300"/>
        <v>1.30934010340701</v>
      </c>
      <c r="I866" s="14">
        <f t="shared" ca="1" si="301"/>
        <v>1</v>
      </c>
      <c r="J866" s="13">
        <f t="shared" si="314"/>
        <v>2.69E-2</v>
      </c>
      <c r="K866" s="29">
        <f t="shared" si="302"/>
        <v>46111</v>
      </c>
      <c r="L866" s="2">
        <f t="shared" si="303"/>
        <v>17</v>
      </c>
      <c r="M866" s="17">
        <f t="shared" si="304"/>
        <v>17</v>
      </c>
      <c r="N866" s="12">
        <f t="shared" si="305"/>
        <v>1.001792308</v>
      </c>
      <c r="O866" s="12">
        <f t="shared" ca="1" si="306"/>
        <v>1.001792308</v>
      </c>
      <c r="P866" s="17">
        <f t="shared" si="307"/>
        <v>0</v>
      </c>
      <c r="Q866" s="14">
        <f t="shared" ca="1" si="308"/>
        <v>0.88307135000000003</v>
      </c>
      <c r="R866" s="20">
        <f t="shared" si="312"/>
        <v>0</v>
      </c>
      <c r="S866" s="14">
        <f t="shared" si="309"/>
        <v>0</v>
      </c>
      <c r="T866" s="4" t="str">
        <f t="shared" si="310"/>
        <v>A+J=</v>
      </c>
      <c r="U866" s="29">
        <f t="shared" si="311"/>
        <v>46142</v>
      </c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</row>
    <row r="867" spans="1:154" x14ac:dyDescent="0.15">
      <c r="A867" s="88">
        <f t="shared" si="315"/>
        <v>46139</v>
      </c>
      <c r="B867" s="89" t="str">
        <f t="shared" ca="1" si="296"/>
        <v>n.d</v>
      </c>
      <c r="C867" s="14">
        <f t="shared" si="297"/>
        <v>492.70066972000006</v>
      </c>
      <c r="D867" s="62">
        <f t="shared" si="313"/>
        <v>46134</v>
      </c>
      <c r="E867" s="60">
        <f ca="1">IF(D867&lt;$B$1,VLOOKUP(D867,[1]DI!$A$4:$B$15000,2,FALSE),0)</f>
        <v>0</v>
      </c>
      <c r="F867" s="14">
        <f t="shared" ca="1" si="298"/>
        <v>1</v>
      </c>
      <c r="G867" s="91">
        <f t="shared" ca="1" si="299"/>
        <v>1.30934010340701</v>
      </c>
      <c r="H867" s="91">
        <f t="shared" ca="1" si="300"/>
        <v>1.30934010340701</v>
      </c>
      <c r="I867" s="14">
        <f t="shared" ca="1" si="301"/>
        <v>1</v>
      </c>
      <c r="J867" s="13">
        <f t="shared" si="314"/>
        <v>2.69E-2</v>
      </c>
      <c r="K867" s="29">
        <f t="shared" si="302"/>
        <v>46111</v>
      </c>
      <c r="L867" s="2">
        <f t="shared" si="303"/>
        <v>18</v>
      </c>
      <c r="M867" s="17">
        <f t="shared" si="304"/>
        <v>18</v>
      </c>
      <c r="N867" s="12">
        <f t="shared" si="305"/>
        <v>1.0018978380000001</v>
      </c>
      <c r="O867" s="12">
        <f t="shared" ca="1" si="306"/>
        <v>1.0018978380000001</v>
      </c>
      <c r="P867" s="17">
        <f t="shared" si="307"/>
        <v>0</v>
      </c>
      <c r="Q867" s="14">
        <f t="shared" ca="1" si="308"/>
        <v>0.93506604999999998</v>
      </c>
      <c r="R867" s="20">
        <f t="shared" si="312"/>
        <v>0</v>
      </c>
      <c r="S867" s="14">
        <f t="shared" si="309"/>
        <v>0</v>
      </c>
      <c r="T867" s="4" t="str">
        <f t="shared" si="310"/>
        <v>A+J=</v>
      </c>
      <c r="U867" s="29">
        <f t="shared" si="311"/>
        <v>46142</v>
      </c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</row>
    <row r="868" spans="1:154" x14ac:dyDescent="0.15">
      <c r="A868" s="88">
        <f t="shared" si="315"/>
        <v>46140</v>
      </c>
      <c r="B868" s="89" t="str">
        <f t="shared" ca="1" si="296"/>
        <v>n.d</v>
      </c>
      <c r="C868" s="14">
        <f t="shared" si="297"/>
        <v>492.70066972000006</v>
      </c>
      <c r="D868" s="62">
        <f t="shared" si="313"/>
        <v>46135</v>
      </c>
      <c r="E868" s="60">
        <f ca="1">IF(D868&lt;$B$1,VLOOKUP(D868,[1]DI!$A$4:$B$15000,2,FALSE),0)</f>
        <v>0</v>
      </c>
      <c r="F868" s="14">
        <f t="shared" ca="1" si="298"/>
        <v>1</v>
      </c>
      <c r="G868" s="91">
        <f t="shared" ca="1" si="299"/>
        <v>1.30934010340701</v>
      </c>
      <c r="H868" s="91">
        <f t="shared" ca="1" si="300"/>
        <v>1.30934010340701</v>
      </c>
      <c r="I868" s="14">
        <f t="shared" ca="1" si="301"/>
        <v>1</v>
      </c>
      <c r="J868" s="13">
        <f t="shared" si="314"/>
        <v>2.69E-2</v>
      </c>
      <c r="K868" s="29">
        <f t="shared" si="302"/>
        <v>46111</v>
      </c>
      <c r="L868" s="2">
        <f t="shared" si="303"/>
        <v>19</v>
      </c>
      <c r="M868" s="17">
        <f t="shared" si="304"/>
        <v>19</v>
      </c>
      <c r="N868" s="12">
        <f t="shared" si="305"/>
        <v>1.002003379</v>
      </c>
      <c r="O868" s="12">
        <f t="shared" ca="1" si="306"/>
        <v>1.002003379</v>
      </c>
      <c r="P868" s="17">
        <f t="shared" si="307"/>
        <v>0</v>
      </c>
      <c r="Q868" s="14">
        <f t="shared" ca="1" si="308"/>
        <v>0.98706616999999996</v>
      </c>
      <c r="R868" s="20">
        <f t="shared" si="312"/>
        <v>0</v>
      </c>
      <c r="S868" s="14">
        <f t="shared" si="309"/>
        <v>0</v>
      </c>
      <c r="T868" s="4" t="str">
        <f t="shared" si="310"/>
        <v>A+J=</v>
      </c>
      <c r="U868" s="29">
        <f t="shared" si="311"/>
        <v>46142</v>
      </c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</row>
    <row r="869" spans="1:154" x14ac:dyDescent="0.15">
      <c r="A869" s="88">
        <f t="shared" si="315"/>
        <v>46141</v>
      </c>
      <c r="B869" s="89" t="str">
        <f t="shared" ca="1" si="296"/>
        <v>n.d</v>
      </c>
      <c r="C869" s="14">
        <f t="shared" si="297"/>
        <v>492.70066972000006</v>
      </c>
      <c r="D869" s="62">
        <f t="shared" si="313"/>
        <v>46136</v>
      </c>
      <c r="E869" s="60">
        <f ca="1">IF(D869&lt;$B$1,VLOOKUP(D869,[1]DI!$A$4:$B$15000,2,FALSE),0)</f>
        <v>0</v>
      </c>
      <c r="F869" s="14">
        <f t="shared" ca="1" si="298"/>
        <v>1</v>
      </c>
      <c r="G869" s="91">
        <f t="shared" ca="1" si="299"/>
        <v>1.30934010340701</v>
      </c>
      <c r="H869" s="91">
        <f t="shared" ca="1" si="300"/>
        <v>1.30934010340701</v>
      </c>
      <c r="I869" s="14">
        <f t="shared" ca="1" si="301"/>
        <v>1</v>
      </c>
      <c r="J869" s="13">
        <f t="shared" si="314"/>
        <v>2.69E-2</v>
      </c>
      <c r="K869" s="29">
        <f t="shared" si="302"/>
        <v>46111</v>
      </c>
      <c r="L869" s="2">
        <f t="shared" si="303"/>
        <v>20</v>
      </c>
      <c r="M869" s="17">
        <f t="shared" si="304"/>
        <v>20</v>
      </c>
      <c r="N869" s="12">
        <f t="shared" si="305"/>
        <v>1.002108931</v>
      </c>
      <c r="O869" s="12">
        <f t="shared" ca="1" si="306"/>
        <v>1.002108931</v>
      </c>
      <c r="P869" s="17">
        <f t="shared" si="307"/>
        <v>0</v>
      </c>
      <c r="Q869" s="14">
        <f t="shared" ca="1" si="308"/>
        <v>1.03907171</v>
      </c>
      <c r="R869" s="20">
        <f t="shared" si="312"/>
        <v>0</v>
      </c>
      <c r="S869" s="14">
        <f t="shared" si="309"/>
        <v>0</v>
      </c>
      <c r="T869" s="4" t="str">
        <f t="shared" si="310"/>
        <v>A+J=</v>
      </c>
      <c r="U869" s="29">
        <f t="shared" si="311"/>
        <v>46142</v>
      </c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</row>
    <row r="870" spans="1:154" x14ac:dyDescent="0.15">
      <c r="A870" s="88">
        <f t="shared" si="315"/>
        <v>46142</v>
      </c>
      <c r="B870" s="89" t="str">
        <f t="shared" ca="1" si="296"/>
        <v>n.d</v>
      </c>
      <c r="C870" s="14">
        <f t="shared" si="297"/>
        <v>492.70066972000006</v>
      </c>
      <c r="D870" s="62">
        <f t="shared" si="313"/>
        <v>46139</v>
      </c>
      <c r="E870" s="60">
        <f ca="1">IF(D870&lt;$B$1,VLOOKUP(D870,[1]DI!$A$4:$B$15000,2,FALSE),0)</f>
        <v>0</v>
      </c>
      <c r="F870" s="14">
        <f t="shared" ca="1" si="298"/>
        <v>1</v>
      </c>
      <c r="G870" s="91">
        <f t="shared" ca="1" si="299"/>
        <v>1.30934010340701</v>
      </c>
      <c r="H870" s="91">
        <f t="shared" ca="1" si="300"/>
        <v>1.30934010340701</v>
      </c>
      <c r="I870" s="14">
        <f t="shared" ca="1" si="301"/>
        <v>1</v>
      </c>
      <c r="J870" s="13">
        <f t="shared" si="314"/>
        <v>2.69E-2</v>
      </c>
      <c r="K870" s="29">
        <f t="shared" si="302"/>
        <v>46111</v>
      </c>
      <c r="L870" s="2">
        <f t="shared" si="303"/>
        <v>21</v>
      </c>
      <c r="M870" s="17">
        <f t="shared" si="304"/>
        <v>21</v>
      </c>
      <c r="N870" s="12">
        <f t="shared" si="305"/>
        <v>1.002214495</v>
      </c>
      <c r="O870" s="12">
        <f t="shared" ca="1" si="306"/>
        <v>1.002214495</v>
      </c>
      <c r="P870" s="17">
        <f t="shared" si="307"/>
        <v>41</v>
      </c>
      <c r="Q870" s="14">
        <f t="shared" ca="1" si="308"/>
        <v>1.0910831599999999</v>
      </c>
      <c r="R870" s="20">
        <f t="shared" si="312"/>
        <v>4.4641E-2</v>
      </c>
      <c r="S870" s="14">
        <f t="shared" si="309"/>
        <v>21.994650589999999</v>
      </c>
      <c r="T870" s="4" t="str">
        <f t="shared" si="310"/>
        <v>A+J=</v>
      </c>
      <c r="U870" s="29">
        <f t="shared" si="311"/>
        <v>46142</v>
      </c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</row>
    <row r="871" spans="1:154" x14ac:dyDescent="0.15">
      <c r="A871" s="88">
        <f t="shared" si="315"/>
        <v>46146</v>
      </c>
      <c r="B871" s="89" t="str">
        <f t="shared" ca="1" si="296"/>
        <v>n.d</v>
      </c>
      <c r="C871" s="14">
        <f t="shared" si="297"/>
        <v>470.70601913000007</v>
      </c>
      <c r="D871" s="62">
        <f t="shared" si="313"/>
        <v>46140</v>
      </c>
      <c r="E871" s="60">
        <f ca="1">IF(D871&lt;$B$1,VLOOKUP(D871,[1]DI!$A$4:$B$15000,2,FALSE),0)</f>
        <v>0</v>
      </c>
      <c r="F871" s="14">
        <f t="shared" ca="1" si="298"/>
        <v>1</v>
      </c>
      <c r="G871" s="91">
        <f t="shared" ca="1" si="299"/>
        <v>1.30934010340701</v>
      </c>
      <c r="H871" s="91">
        <f t="shared" ca="1" si="300"/>
        <v>1.30934010340701</v>
      </c>
      <c r="I871" s="14">
        <f t="shared" ca="1" si="301"/>
        <v>1</v>
      </c>
      <c r="J871" s="13">
        <f t="shared" si="314"/>
        <v>2.69E-2</v>
      </c>
      <c r="K871" s="29">
        <f t="shared" si="302"/>
        <v>46142</v>
      </c>
      <c r="L871" s="2">
        <f t="shared" si="303"/>
        <v>1</v>
      </c>
      <c r="M871" s="17">
        <f t="shared" si="304"/>
        <v>1</v>
      </c>
      <c r="N871" s="12">
        <f t="shared" si="305"/>
        <v>1.000105341</v>
      </c>
      <c r="O871" s="12">
        <f t="shared" ca="1" si="306"/>
        <v>1.000105341</v>
      </c>
      <c r="P871" s="17">
        <f t="shared" si="307"/>
        <v>0</v>
      </c>
      <c r="Q871" s="14">
        <f t="shared" ca="1" si="308"/>
        <v>4.9584639999999999E-2</v>
      </c>
      <c r="R871" s="20">
        <f t="shared" si="312"/>
        <v>0</v>
      </c>
      <c r="S871" s="14">
        <f t="shared" si="309"/>
        <v>0</v>
      </c>
      <c r="T871" s="4" t="str">
        <f t="shared" si="310"/>
        <v>A+J=</v>
      </c>
      <c r="U871" s="29">
        <f t="shared" si="311"/>
        <v>46174</v>
      </c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</row>
    <row r="872" spans="1:154" x14ac:dyDescent="0.15">
      <c r="A872" s="88">
        <f t="shared" si="315"/>
        <v>46147</v>
      </c>
      <c r="B872" s="89" t="str">
        <f t="shared" ca="1" si="296"/>
        <v>n.d</v>
      </c>
      <c r="C872" s="14">
        <f t="shared" si="297"/>
        <v>470.70601913000007</v>
      </c>
      <c r="D872" s="62">
        <f t="shared" si="313"/>
        <v>46141</v>
      </c>
      <c r="E872" s="60">
        <f ca="1">IF(D872&lt;$B$1,VLOOKUP(D872,[1]DI!$A$4:$B$15000,2,FALSE),0)</f>
        <v>0</v>
      </c>
      <c r="F872" s="14">
        <f t="shared" ca="1" si="298"/>
        <v>1</v>
      </c>
      <c r="G872" s="91">
        <f t="shared" ca="1" si="299"/>
        <v>1.30934010340701</v>
      </c>
      <c r="H872" s="91">
        <f t="shared" ca="1" si="300"/>
        <v>1.30934010340701</v>
      </c>
      <c r="I872" s="14">
        <f t="shared" ca="1" si="301"/>
        <v>1</v>
      </c>
      <c r="J872" s="13">
        <f t="shared" si="314"/>
        <v>2.69E-2</v>
      </c>
      <c r="K872" s="29">
        <f t="shared" si="302"/>
        <v>46142</v>
      </c>
      <c r="L872" s="2">
        <f t="shared" si="303"/>
        <v>2</v>
      </c>
      <c r="M872" s="17">
        <f t="shared" si="304"/>
        <v>2</v>
      </c>
      <c r="N872" s="12">
        <f t="shared" si="305"/>
        <v>1.0002106930000001</v>
      </c>
      <c r="O872" s="12">
        <f t="shared" ca="1" si="306"/>
        <v>1.0002106930000001</v>
      </c>
      <c r="P872" s="17">
        <f t="shared" si="307"/>
        <v>0</v>
      </c>
      <c r="Q872" s="14">
        <f t="shared" ca="1" si="308"/>
        <v>9.9174460000000006E-2</v>
      </c>
      <c r="R872" s="20">
        <f t="shared" si="312"/>
        <v>0</v>
      </c>
      <c r="S872" s="14">
        <f t="shared" si="309"/>
        <v>0</v>
      </c>
      <c r="T872" s="4" t="str">
        <f t="shared" si="310"/>
        <v>A+J=</v>
      </c>
      <c r="U872" s="29">
        <f t="shared" si="311"/>
        <v>46174</v>
      </c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</row>
    <row r="873" spans="1:154" x14ac:dyDescent="0.15">
      <c r="A873" s="88">
        <f t="shared" si="315"/>
        <v>46148</v>
      </c>
      <c r="B873" s="89" t="str">
        <f t="shared" ca="1" si="296"/>
        <v>n.d</v>
      </c>
      <c r="C873" s="14">
        <f t="shared" si="297"/>
        <v>470.70601913000007</v>
      </c>
      <c r="D873" s="62">
        <f t="shared" si="313"/>
        <v>46142</v>
      </c>
      <c r="E873" s="60">
        <f ca="1">IF(D873&lt;$B$1,VLOOKUP(D873,[1]DI!$A$4:$B$15000,2,FALSE),0)</f>
        <v>0</v>
      </c>
      <c r="F873" s="14">
        <f t="shared" ca="1" si="298"/>
        <v>1</v>
      </c>
      <c r="G873" s="91">
        <f t="shared" ca="1" si="299"/>
        <v>1.30934010340701</v>
      </c>
      <c r="H873" s="91">
        <f t="shared" ca="1" si="300"/>
        <v>1.30934010340701</v>
      </c>
      <c r="I873" s="14">
        <f t="shared" ca="1" si="301"/>
        <v>1</v>
      </c>
      <c r="J873" s="13">
        <f t="shared" si="314"/>
        <v>2.69E-2</v>
      </c>
      <c r="K873" s="29">
        <f t="shared" si="302"/>
        <v>46142</v>
      </c>
      <c r="L873" s="2">
        <f t="shared" si="303"/>
        <v>3</v>
      </c>
      <c r="M873" s="17">
        <f t="shared" si="304"/>
        <v>3</v>
      </c>
      <c r="N873" s="12">
        <f t="shared" si="305"/>
        <v>1.000316057</v>
      </c>
      <c r="O873" s="12">
        <f t="shared" ca="1" si="306"/>
        <v>1.000316057</v>
      </c>
      <c r="P873" s="17">
        <f t="shared" si="307"/>
        <v>0</v>
      </c>
      <c r="Q873" s="14">
        <f t="shared" ca="1" si="308"/>
        <v>0.14876992999999999</v>
      </c>
      <c r="R873" s="20">
        <f t="shared" si="312"/>
        <v>0</v>
      </c>
      <c r="S873" s="14">
        <f t="shared" si="309"/>
        <v>0</v>
      </c>
      <c r="T873" s="4" t="str">
        <f t="shared" si="310"/>
        <v>A+J=</v>
      </c>
      <c r="U873" s="29">
        <f t="shared" si="311"/>
        <v>46174</v>
      </c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</row>
    <row r="874" spans="1:154" x14ac:dyDescent="0.15">
      <c r="A874" s="88">
        <f t="shared" si="315"/>
        <v>46149</v>
      </c>
      <c r="B874" s="89" t="str">
        <f t="shared" ca="1" si="296"/>
        <v>n.d</v>
      </c>
      <c r="C874" s="14">
        <f t="shared" si="297"/>
        <v>470.70601913000007</v>
      </c>
      <c r="D874" s="62">
        <f t="shared" si="313"/>
        <v>46146</v>
      </c>
      <c r="E874" s="60">
        <f ca="1">IF(D874&lt;$B$1,VLOOKUP(D874,[1]DI!$A$4:$B$15000,2,FALSE),0)</f>
        <v>0</v>
      </c>
      <c r="F874" s="14">
        <f t="shared" ca="1" si="298"/>
        <v>1</v>
      </c>
      <c r="G874" s="91">
        <f t="shared" ca="1" si="299"/>
        <v>1.30934010340701</v>
      </c>
      <c r="H874" s="91">
        <f t="shared" ca="1" si="300"/>
        <v>1.30934010340701</v>
      </c>
      <c r="I874" s="14">
        <f t="shared" ca="1" si="301"/>
        <v>1</v>
      </c>
      <c r="J874" s="13">
        <f t="shared" si="314"/>
        <v>2.69E-2</v>
      </c>
      <c r="K874" s="29">
        <f t="shared" si="302"/>
        <v>46142</v>
      </c>
      <c r="L874" s="2">
        <f t="shared" si="303"/>
        <v>4</v>
      </c>
      <c r="M874" s="17">
        <f t="shared" si="304"/>
        <v>4</v>
      </c>
      <c r="N874" s="12">
        <f t="shared" si="305"/>
        <v>1.0004214309999999</v>
      </c>
      <c r="O874" s="12">
        <f t="shared" ca="1" si="306"/>
        <v>1.0004214309999999</v>
      </c>
      <c r="P874" s="17">
        <f t="shared" si="307"/>
        <v>0</v>
      </c>
      <c r="Q874" s="14">
        <f t="shared" ca="1" si="308"/>
        <v>0.19837009999999999</v>
      </c>
      <c r="R874" s="20">
        <f t="shared" si="312"/>
        <v>0</v>
      </c>
      <c r="S874" s="14">
        <f t="shared" si="309"/>
        <v>0</v>
      </c>
      <c r="T874" s="4" t="str">
        <f t="shared" si="310"/>
        <v>A+J=</v>
      </c>
      <c r="U874" s="29">
        <f t="shared" si="311"/>
        <v>46174</v>
      </c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</row>
    <row r="875" spans="1:154" x14ac:dyDescent="0.15">
      <c r="A875" s="88">
        <f t="shared" si="315"/>
        <v>46150</v>
      </c>
      <c r="B875" s="89" t="str">
        <f t="shared" ca="1" si="296"/>
        <v>n.d</v>
      </c>
      <c r="C875" s="14">
        <f t="shared" si="297"/>
        <v>470.70601913000007</v>
      </c>
      <c r="D875" s="62">
        <f t="shared" si="313"/>
        <v>46147</v>
      </c>
      <c r="E875" s="60">
        <f ca="1">IF(D875&lt;$B$1,VLOOKUP(D875,[1]DI!$A$4:$B$15000,2,FALSE),0)</f>
        <v>0</v>
      </c>
      <c r="F875" s="14">
        <f t="shared" ca="1" si="298"/>
        <v>1</v>
      </c>
      <c r="G875" s="91">
        <f t="shared" ca="1" si="299"/>
        <v>1.30934010340701</v>
      </c>
      <c r="H875" s="91">
        <f t="shared" ca="1" si="300"/>
        <v>1.30934010340701</v>
      </c>
      <c r="I875" s="14">
        <f t="shared" ca="1" si="301"/>
        <v>1</v>
      </c>
      <c r="J875" s="13">
        <f t="shared" si="314"/>
        <v>2.69E-2</v>
      </c>
      <c r="K875" s="29">
        <f t="shared" si="302"/>
        <v>46142</v>
      </c>
      <c r="L875" s="2">
        <f t="shared" si="303"/>
        <v>5</v>
      </c>
      <c r="M875" s="17">
        <f t="shared" si="304"/>
        <v>5</v>
      </c>
      <c r="N875" s="12">
        <f t="shared" si="305"/>
        <v>1.000526816</v>
      </c>
      <c r="O875" s="12">
        <f t="shared" ca="1" si="306"/>
        <v>1.000526816</v>
      </c>
      <c r="P875" s="17">
        <f t="shared" si="307"/>
        <v>0</v>
      </c>
      <c r="Q875" s="14">
        <f t="shared" ca="1" si="308"/>
        <v>0.24797546000000001</v>
      </c>
      <c r="R875" s="20">
        <f t="shared" si="312"/>
        <v>0</v>
      </c>
      <c r="S875" s="14">
        <f t="shared" si="309"/>
        <v>0</v>
      </c>
      <c r="T875" s="4" t="str">
        <f t="shared" si="310"/>
        <v>A+J=</v>
      </c>
      <c r="U875" s="29">
        <f t="shared" si="311"/>
        <v>46174</v>
      </c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</row>
    <row r="876" spans="1:154" x14ac:dyDescent="0.15">
      <c r="A876" s="88">
        <f t="shared" si="315"/>
        <v>46153</v>
      </c>
      <c r="B876" s="89" t="str">
        <f t="shared" ca="1" si="296"/>
        <v>n.d</v>
      </c>
      <c r="C876" s="14">
        <f t="shared" si="297"/>
        <v>470.70601913000007</v>
      </c>
      <c r="D876" s="62">
        <f t="shared" si="313"/>
        <v>46148</v>
      </c>
      <c r="E876" s="60">
        <f ca="1">IF(D876&lt;$B$1,VLOOKUP(D876,[1]DI!$A$4:$B$15000,2,FALSE),0)</f>
        <v>0</v>
      </c>
      <c r="F876" s="14">
        <f t="shared" ca="1" si="298"/>
        <v>1</v>
      </c>
      <c r="G876" s="91">
        <f t="shared" ca="1" si="299"/>
        <v>1.30934010340701</v>
      </c>
      <c r="H876" s="91">
        <f t="shared" ca="1" si="300"/>
        <v>1.30934010340701</v>
      </c>
      <c r="I876" s="14">
        <f t="shared" ca="1" si="301"/>
        <v>1</v>
      </c>
      <c r="J876" s="13">
        <f t="shared" si="314"/>
        <v>2.69E-2</v>
      </c>
      <c r="K876" s="29">
        <f t="shared" si="302"/>
        <v>46142</v>
      </c>
      <c r="L876" s="2">
        <f t="shared" si="303"/>
        <v>6</v>
      </c>
      <c r="M876" s="17">
        <f t="shared" si="304"/>
        <v>6</v>
      </c>
      <c r="N876" s="12">
        <f t="shared" si="305"/>
        <v>1.000632213</v>
      </c>
      <c r="O876" s="12">
        <f t="shared" ca="1" si="306"/>
        <v>1.000632213</v>
      </c>
      <c r="P876" s="17">
        <f t="shared" si="307"/>
        <v>0</v>
      </c>
      <c r="Q876" s="14">
        <f t="shared" ca="1" si="308"/>
        <v>0.29758646</v>
      </c>
      <c r="R876" s="20">
        <f t="shared" si="312"/>
        <v>0</v>
      </c>
      <c r="S876" s="14">
        <f t="shared" si="309"/>
        <v>0</v>
      </c>
      <c r="T876" s="4" t="str">
        <f t="shared" si="310"/>
        <v>A+J=</v>
      </c>
      <c r="U876" s="29">
        <f t="shared" si="311"/>
        <v>46174</v>
      </c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</row>
    <row r="877" spans="1:154" x14ac:dyDescent="0.15">
      <c r="A877" s="88">
        <f t="shared" si="315"/>
        <v>46154</v>
      </c>
      <c r="B877" s="89" t="str">
        <f t="shared" ca="1" si="296"/>
        <v>n.d</v>
      </c>
      <c r="C877" s="14">
        <f t="shared" si="297"/>
        <v>470.70601913000007</v>
      </c>
      <c r="D877" s="62">
        <f t="shared" si="313"/>
        <v>46149</v>
      </c>
      <c r="E877" s="60">
        <f ca="1">IF(D877&lt;$B$1,VLOOKUP(D877,[1]DI!$A$4:$B$15000,2,FALSE),0)</f>
        <v>0</v>
      </c>
      <c r="F877" s="14">
        <f t="shared" ca="1" si="298"/>
        <v>1</v>
      </c>
      <c r="G877" s="91">
        <f t="shared" ca="1" si="299"/>
        <v>1.30934010340701</v>
      </c>
      <c r="H877" s="91">
        <f t="shared" ca="1" si="300"/>
        <v>1.30934010340701</v>
      </c>
      <c r="I877" s="14">
        <f t="shared" ca="1" si="301"/>
        <v>1</v>
      </c>
      <c r="J877" s="13">
        <f t="shared" si="314"/>
        <v>2.69E-2</v>
      </c>
      <c r="K877" s="29">
        <f t="shared" si="302"/>
        <v>46142</v>
      </c>
      <c r="L877" s="2">
        <f t="shared" si="303"/>
        <v>7</v>
      </c>
      <c r="M877" s="17">
        <f t="shared" si="304"/>
        <v>7</v>
      </c>
      <c r="N877" s="12">
        <f t="shared" si="305"/>
        <v>1.0007376210000001</v>
      </c>
      <c r="O877" s="12">
        <f t="shared" ca="1" si="306"/>
        <v>1.0007376210000001</v>
      </c>
      <c r="P877" s="17">
        <f t="shared" si="307"/>
        <v>0</v>
      </c>
      <c r="Q877" s="14">
        <f t="shared" ca="1" si="308"/>
        <v>0.34720264000000001</v>
      </c>
      <c r="R877" s="20">
        <f t="shared" si="312"/>
        <v>0</v>
      </c>
      <c r="S877" s="14">
        <f t="shared" si="309"/>
        <v>0</v>
      </c>
      <c r="T877" s="4" t="str">
        <f t="shared" si="310"/>
        <v>A+J=</v>
      </c>
      <c r="U877" s="29">
        <f t="shared" si="311"/>
        <v>46174</v>
      </c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</row>
    <row r="878" spans="1:154" x14ac:dyDescent="0.15">
      <c r="A878" s="88">
        <f t="shared" si="315"/>
        <v>46155</v>
      </c>
      <c r="B878" s="89" t="str">
        <f t="shared" ca="1" si="296"/>
        <v>n.d</v>
      </c>
      <c r="C878" s="14">
        <f t="shared" si="297"/>
        <v>470.70601913000007</v>
      </c>
      <c r="D878" s="62">
        <f t="shared" si="313"/>
        <v>46150</v>
      </c>
      <c r="E878" s="60">
        <f ca="1">IF(D878&lt;$B$1,VLOOKUP(D878,[1]DI!$A$4:$B$15000,2,FALSE),0)</f>
        <v>0</v>
      </c>
      <c r="F878" s="14">
        <f t="shared" ca="1" si="298"/>
        <v>1</v>
      </c>
      <c r="G878" s="91">
        <f t="shared" ca="1" si="299"/>
        <v>1.30934010340701</v>
      </c>
      <c r="H878" s="91">
        <f t="shared" ca="1" si="300"/>
        <v>1.30934010340701</v>
      </c>
      <c r="I878" s="14">
        <f t="shared" ca="1" si="301"/>
        <v>1</v>
      </c>
      <c r="J878" s="13">
        <f t="shared" si="314"/>
        <v>2.69E-2</v>
      </c>
      <c r="K878" s="29">
        <f t="shared" si="302"/>
        <v>46142</v>
      </c>
      <c r="L878" s="2">
        <f t="shared" si="303"/>
        <v>8</v>
      </c>
      <c r="M878" s="17">
        <f t="shared" si="304"/>
        <v>8</v>
      </c>
      <c r="N878" s="12">
        <f t="shared" si="305"/>
        <v>1.000843039</v>
      </c>
      <c r="O878" s="12">
        <f t="shared" ca="1" si="306"/>
        <v>1.000843039</v>
      </c>
      <c r="P878" s="17">
        <f t="shared" si="307"/>
        <v>0</v>
      </c>
      <c r="Q878" s="14">
        <f t="shared" ca="1" si="308"/>
        <v>0.39682352999999998</v>
      </c>
      <c r="R878" s="20">
        <f t="shared" si="312"/>
        <v>0</v>
      </c>
      <c r="S878" s="14">
        <f t="shared" si="309"/>
        <v>0</v>
      </c>
      <c r="T878" s="4" t="str">
        <f t="shared" si="310"/>
        <v>A+J=</v>
      </c>
      <c r="U878" s="29">
        <f t="shared" si="311"/>
        <v>46174</v>
      </c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</row>
    <row r="879" spans="1:154" x14ac:dyDescent="0.15">
      <c r="A879" s="88">
        <f t="shared" si="315"/>
        <v>46156</v>
      </c>
      <c r="B879" s="89" t="str">
        <f t="shared" ca="1" si="296"/>
        <v>n.d</v>
      </c>
      <c r="C879" s="14">
        <f t="shared" si="297"/>
        <v>470.70601913000007</v>
      </c>
      <c r="D879" s="62">
        <f t="shared" si="313"/>
        <v>46153</v>
      </c>
      <c r="E879" s="60">
        <f ca="1">IF(D879&lt;$B$1,VLOOKUP(D879,[1]DI!$A$4:$B$15000,2,FALSE),0)</f>
        <v>0</v>
      </c>
      <c r="F879" s="14">
        <f t="shared" ca="1" si="298"/>
        <v>1</v>
      </c>
      <c r="G879" s="91">
        <f t="shared" ca="1" si="299"/>
        <v>1.30934010340701</v>
      </c>
      <c r="H879" s="91">
        <f t="shared" ca="1" si="300"/>
        <v>1.30934010340701</v>
      </c>
      <c r="I879" s="14">
        <f t="shared" ca="1" si="301"/>
        <v>1</v>
      </c>
      <c r="J879" s="13">
        <f t="shared" si="314"/>
        <v>2.69E-2</v>
      </c>
      <c r="K879" s="29">
        <f t="shared" si="302"/>
        <v>46142</v>
      </c>
      <c r="L879" s="2">
        <f t="shared" si="303"/>
        <v>9</v>
      </c>
      <c r="M879" s="17">
        <f t="shared" si="304"/>
        <v>9</v>
      </c>
      <c r="N879" s="12">
        <f t="shared" si="305"/>
        <v>1.0009484689999999</v>
      </c>
      <c r="O879" s="12">
        <f t="shared" ca="1" si="306"/>
        <v>1.0009484689999999</v>
      </c>
      <c r="P879" s="17">
        <f t="shared" si="307"/>
        <v>0</v>
      </c>
      <c r="Q879" s="14">
        <f t="shared" ca="1" si="308"/>
        <v>0.44645005999999998</v>
      </c>
      <c r="R879" s="20">
        <f t="shared" si="312"/>
        <v>0</v>
      </c>
      <c r="S879" s="14">
        <f t="shared" si="309"/>
        <v>0</v>
      </c>
      <c r="T879" s="4" t="str">
        <f t="shared" si="310"/>
        <v>A+J=</v>
      </c>
      <c r="U879" s="29">
        <f t="shared" si="311"/>
        <v>46174</v>
      </c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</row>
    <row r="880" spans="1:154" x14ac:dyDescent="0.15">
      <c r="A880" s="88">
        <f t="shared" si="315"/>
        <v>46157</v>
      </c>
      <c r="B880" s="89" t="str">
        <f t="shared" ca="1" si="296"/>
        <v>n.d</v>
      </c>
      <c r="C880" s="14">
        <f t="shared" si="297"/>
        <v>470.70601913000007</v>
      </c>
      <c r="D880" s="62">
        <f t="shared" si="313"/>
        <v>46154</v>
      </c>
      <c r="E880" s="60">
        <f ca="1">IF(D880&lt;$B$1,VLOOKUP(D880,[1]DI!$A$4:$B$15000,2,FALSE),0)</f>
        <v>0</v>
      </c>
      <c r="F880" s="14">
        <f t="shared" ca="1" si="298"/>
        <v>1</v>
      </c>
      <c r="G880" s="91">
        <f t="shared" ca="1" si="299"/>
        <v>1.30934010340701</v>
      </c>
      <c r="H880" s="91">
        <f t="shared" ca="1" si="300"/>
        <v>1.30934010340701</v>
      </c>
      <c r="I880" s="14">
        <f t="shared" ca="1" si="301"/>
        <v>1</v>
      </c>
      <c r="J880" s="13">
        <f t="shared" si="314"/>
        <v>2.69E-2</v>
      </c>
      <c r="K880" s="29">
        <f t="shared" si="302"/>
        <v>46142</v>
      </c>
      <c r="L880" s="2">
        <f t="shared" si="303"/>
        <v>10</v>
      </c>
      <c r="M880" s="17">
        <f t="shared" si="304"/>
        <v>10</v>
      </c>
      <c r="N880" s="12">
        <f t="shared" si="305"/>
        <v>1.00105391</v>
      </c>
      <c r="O880" s="12">
        <f t="shared" ca="1" si="306"/>
        <v>1.00105391</v>
      </c>
      <c r="P880" s="17">
        <f t="shared" si="307"/>
        <v>0</v>
      </c>
      <c r="Q880" s="14">
        <f t="shared" ca="1" si="308"/>
        <v>0.49608178000000003</v>
      </c>
      <c r="R880" s="20">
        <f t="shared" si="312"/>
        <v>0</v>
      </c>
      <c r="S880" s="14">
        <f t="shared" si="309"/>
        <v>0</v>
      </c>
      <c r="T880" s="4" t="str">
        <f t="shared" si="310"/>
        <v>A+J=</v>
      </c>
      <c r="U880" s="29">
        <f t="shared" si="311"/>
        <v>46174</v>
      </c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</row>
    <row r="881" spans="1:154" x14ac:dyDescent="0.15">
      <c r="A881" s="88">
        <f t="shared" si="315"/>
        <v>46160</v>
      </c>
      <c r="B881" s="89" t="str">
        <f t="shared" ca="1" si="296"/>
        <v>n.d</v>
      </c>
      <c r="C881" s="14">
        <f t="shared" si="297"/>
        <v>470.70601913000007</v>
      </c>
      <c r="D881" s="62">
        <f t="shared" si="313"/>
        <v>46155</v>
      </c>
      <c r="E881" s="60">
        <f ca="1">IF(D881&lt;$B$1,VLOOKUP(D881,[1]DI!$A$4:$B$15000,2,FALSE),0)</f>
        <v>0</v>
      </c>
      <c r="F881" s="14">
        <f t="shared" ca="1" si="298"/>
        <v>1</v>
      </c>
      <c r="G881" s="91">
        <f t="shared" ca="1" si="299"/>
        <v>1.30934010340701</v>
      </c>
      <c r="H881" s="91">
        <f t="shared" ca="1" si="300"/>
        <v>1.30934010340701</v>
      </c>
      <c r="I881" s="14">
        <f t="shared" ca="1" si="301"/>
        <v>1</v>
      </c>
      <c r="J881" s="13">
        <f t="shared" si="314"/>
        <v>2.69E-2</v>
      </c>
      <c r="K881" s="29">
        <f t="shared" si="302"/>
        <v>46142</v>
      </c>
      <c r="L881" s="2">
        <f t="shared" si="303"/>
        <v>11</v>
      </c>
      <c r="M881" s="17">
        <f t="shared" si="304"/>
        <v>11</v>
      </c>
      <c r="N881" s="12">
        <f t="shared" si="305"/>
        <v>1.0011593620000001</v>
      </c>
      <c r="O881" s="12">
        <f t="shared" ca="1" si="306"/>
        <v>1.0011593620000001</v>
      </c>
      <c r="P881" s="17">
        <f t="shared" si="307"/>
        <v>0</v>
      </c>
      <c r="Q881" s="14">
        <f t="shared" ca="1" si="308"/>
        <v>0.54571866999999996</v>
      </c>
      <c r="R881" s="20">
        <f t="shared" si="312"/>
        <v>0</v>
      </c>
      <c r="S881" s="14">
        <f t="shared" si="309"/>
        <v>0</v>
      </c>
      <c r="T881" s="4" t="str">
        <f t="shared" si="310"/>
        <v>A+J=</v>
      </c>
      <c r="U881" s="29">
        <f t="shared" si="311"/>
        <v>46174</v>
      </c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</row>
    <row r="882" spans="1:154" x14ac:dyDescent="0.15">
      <c r="A882" s="88">
        <f t="shared" si="315"/>
        <v>46161</v>
      </c>
      <c r="B882" s="89" t="str">
        <f t="shared" ca="1" si="296"/>
        <v>n.d</v>
      </c>
      <c r="C882" s="14">
        <f t="shared" si="297"/>
        <v>470.70601913000007</v>
      </c>
      <c r="D882" s="62">
        <f t="shared" si="313"/>
        <v>46156</v>
      </c>
      <c r="E882" s="60">
        <f ca="1">IF(D882&lt;$B$1,VLOOKUP(D882,[1]DI!$A$4:$B$15000,2,FALSE),0)</f>
        <v>0</v>
      </c>
      <c r="F882" s="14">
        <f t="shared" ca="1" si="298"/>
        <v>1</v>
      </c>
      <c r="G882" s="91">
        <f t="shared" ca="1" si="299"/>
        <v>1.30934010340701</v>
      </c>
      <c r="H882" s="91">
        <f t="shared" ca="1" si="300"/>
        <v>1.30934010340701</v>
      </c>
      <c r="I882" s="14">
        <f t="shared" ca="1" si="301"/>
        <v>1</v>
      </c>
      <c r="J882" s="13">
        <f t="shared" si="314"/>
        <v>2.69E-2</v>
      </c>
      <c r="K882" s="29">
        <f t="shared" si="302"/>
        <v>46142</v>
      </c>
      <c r="L882" s="2">
        <f t="shared" si="303"/>
        <v>12</v>
      </c>
      <c r="M882" s="17">
        <f t="shared" si="304"/>
        <v>12</v>
      </c>
      <c r="N882" s="12">
        <f t="shared" si="305"/>
        <v>1.0012648260000001</v>
      </c>
      <c r="O882" s="12">
        <f t="shared" ca="1" si="306"/>
        <v>1.0012648260000001</v>
      </c>
      <c r="P882" s="17">
        <f t="shared" si="307"/>
        <v>0</v>
      </c>
      <c r="Q882" s="14">
        <f t="shared" ca="1" si="308"/>
        <v>0.59536120999999997</v>
      </c>
      <c r="R882" s="20">
        <f t="shared" si="312"/>
        <v>0</v>
      </c>
      <c r="S882" s="14">
        <f t="shared" si="309"/>
        <v>0</v>
      </c>
      <c r="T882" s="4" t="str">
        <f t="shared" si="310"/>
        <v>A+J=</v>
      </c>
      <c r="U882" s="29">
        <f t="shared" si="311"/>
        <v>46174</v>
      </c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</row>
    <row r="883" spans="1:154" x14ac:dyDescent="0.15">
      <c r="A883" s="88">
        <f t="shared" si="315"/>
        <v>46162</v>
      </c>
      <c r="B883" s="89" t="str">
        <f t="shared" ca="1" si="296"/>
        <v>n.d</v>
      </c>
      <c r="C883" s="14">
        <f t="shared" si="297"/>
        <v>470.70601913000007</v>
      </c>
      <c r="D883" s="62">
        <f t="shared" si="313"/>
        <v>46157</v>
      </c>
      <c r="E883" s="60">
        <f ca="1">IF(D883&lt;$B$1,VLOOKUP(D883,[1]DI!$A$4:$B$15000,2,FALSE),0)</f>
        <v>0</v>
      </c>
      <c r="F883" s="14">
        <f t="shared" ca="1" si="298"/>
        <v>1</v>
      </c>
      <c r="G883" s="91">
        <f t="shared" ca="1" si="299"/>
        <v>1.30934010340701</v>
      </c>
      <c r="H883" s="91">
        <f t="shared" ca="1" si="300"/>
        <v>1.30934010340701</v>
      </c>
      <c r="I883" s="14">
        <f t="shared" ca="1" si="301"/>
        <v>1</v>
      </c>
      <c r="J883" s="13">
        <f t="shared" si="314"/>
        <v>2.69E-2</v>
      </c>
      <c r="K883" s="29">
        <f t="shared" si="302"/>
        <v>46142</v>
      </c>
      <c r="L883" s="2">
        <f t="shared" si="303"/>
        <v>13</v>
      </c>
      <c r="M883" s="17">
        <f t="shared" si="304"/>
        <v>13</v>
      </c>
      <c r="N883" s="12">
        <f t="shared" si="305"/>
        <v>1.0013703</v>
      </c>
      <c r="O883" s="12">
        <f t="shared" ca="1" si="306"/>
        <v>1.0013703</v>
      </c>
      <c r="P883" s="17">
        <f t="shared" si="307"/>
        <v>0</v>
      </c>
      <c r="Q883" s="14">
        <f t="shared" ca="1" si="308"/>
        <v>0.64500844999999996</v>
      </c>
      <c r="R883" s="20">
        <f t="shared" si="312"/>
        <v>0</v>
      </c>
      <c r="S883" s="14">
        <f t="shared" si="309"/>
        <v>0</v>
      </c>
      <c r="T883" s="4" t="str">
        <f t="shared" si="310"/>
        <v>A+J=</v>
      </c>
      <c r="U883" s="29">
        <f t="shared" si="311"/>
        <v>46174</v>
      </c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</row>
    <row r="884" spans="1:154" x14ac:dyDescent="0.15">
      <c r="A884" s="88">
        <f t="shared" si="315"/>
        <v>46163</v>
      </c>
      <c r="B884" s="89" t="str">
        <f t="shared" ca="1" si="296"/>
        <v>n.d</v>
      </c>
      <c r="C884" s="14">
        <f t="shared" si="297"/>
        <v>470.70601913000007</v>
      </c>
      <c r="D884" s="62">
        <f t="shared" si="313"/>
        <v>46160</v>
      </c>
      <c r="E884" s="60">
        <f ca="1">IF(D884&lt;$B$1,VLOOKUP(D884,[1]DI!$A$4:$B$15000,2,FALSE),0)</f>
        <v>0</v>
      </c>
      <c r="F884" s="14">
        <f t="shared" ca="1" si="298"/>
        <v>1</v>
      </c>
      <c r="G884" s="91">
        <f t="shared" ca="1" si="299"/>
        <v>1.30934010340701</v>
      </c>
      <c r="H884" s="91">
        <f t="shared" ca="1" si="300"/>
        <v>1.30934010340701</v>
      </c>
      <c r="I884" s="14">
        <f t="shared" ca="1" si="301"/>
        <v>1</v>
      </c>
      <c r="J884" s="13">
        <f t="shared" si="314"/>
        <v>2.69E-2</v>
      </c>
      <c r="K884" s="29">
        <f t="shared" si="302"/>
        <v>46142</v>
      </c>
      <c r="L884" s="2">
        <f t="shared" si="303"/>
        <v>14</v>
      </c>
      <c r="M884" s="17">
        <f t="shared" si="304"/>
        <v>14</v>
      </c>
      <c r="N884" s="12">
        <f t="shared" si="305"/>
        <v>1.001475785</v>
      </c>
      <c r="O884" s="12">
        <f t="shared" ca="1" si="306"/>
        <v>1.001475785</v>
      </c>
      <c r="P884" s="17">
        <f t="shared" si="307"/>
        <v>0</v>
      </c>
      <c r="Q884" s="14">
        <f t="shared" ca="1" si="308"/>
        <v>0.69466088000000004</v>
      </c>
      <c r="R884" s="20">
        <f t="shared" si="312"/>
        <v>0</v>
      </c>
      <c r="S884" s="14">
        <f t="shared" si="309"/>
        <v>0</v>
      </c>
      <c r="T884" s="4" t="str">
        <f t="shared" si="310"/>
        <v>A+J=</v>
      </c>
      <c r="U884" s="29">
        <f t="shared" si="311"/>
        <v>46174</v>
      </c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</row>
    <row r="885" spans="1:154" x14ac:dyDescent="0.15">
      <c r="A885" s="88">
        <f t="shared" si="315"/>
        <v>46164</v>
      </c>
      <c r="B885" s="89" t="str">
        <f t="shared" ca="1" si="296"/>
        <v>n.d</v>
      </c>
      <c r="C885" s="14">
        <f t="shared" si="297"/>
        <v>470.70601913000007</v>
      </c>
      <c r="D885" s="62">
        <f t="shared" si="313"/>
        <v>46161</v>
      </c>
      <c r="E885" s="60">
        <f ca="1">IF(D885&lt;$B$1,VLOOKUP(D885,[1]DI!$A$4:$B$15000,2,FALSE),0)</f>
        <v>0</v>
      </c>
      <c r="F885" s="14">
        <f t="shared" ca="1" si="298"/>
        <v>1</v>
      </c>
      <c r="G885" s="91">
        <f t="shared" ca="1" si="299"/>
        <v>1.30934010340701</v>
      </c>
      <c r="H885" s="91">
        <f t="shared" ca="1" si="300"/>
        <v>1.30934010340701</v>
      </c>
      <c r="I885" s="14">
        <f t="shared" ca="1" si="301"/>
        <v>1</v>
      </c>
      <c r="J885" s="13">
        <f t="shared" si="314"/>
        <v>2.69E-2</v>
      </c>
      <c r="K885" s="29">
        <f t="shared" si="302"/>
        <v>46142</v>
      </c>
      <c r="L885" s="2">
        <f t="shared" si="303"/>
        <v>15</v>
      </c>
      <c r="M885" s="17">
        <f t="shared" si="304"/>
        <v>15</v>
      </c>
      <c r="N885" s="12">
        <f t="shared" si="305"/>
        <v>1.0015812820000001</v>
      </c>
      <c r="O885" s="12">
        <f t="shared" ca="1" si="306"/>
        <v>1.0015812820000001</v>
      </c>
      <c r="P885" s="17">
        <f t="shared" si="307"/>
        <v>0</v>
      </c>
      <c r="Q885" s="14">
        <f t="shared" ca="1" si="308"/>
        <v>0.74431895000000003</v>
      </c>
      <c r="R885" s="20">
        <f t="shared" si="312"/>
        <v>0</v>
      </c>
      <c r="S885" s="14">
        <f t="shared" si="309"/>
        <v>0</v>
      </c>
      <c r="T885" s="4" t="str">
        <f t="shared" si="310"/>
        <v>A+J=</v>
      </c>
      <c r="U885" s="29">
        <f t="shared" si="311"/>
        <v>46174</v>
      </c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</row>
    <row r="886" spans="1:154" x14ac:dyDescent="0.15">
      <c r="A886" s="88">
        <f t="shared" si="315"/>
        <v>46167</v>
      </c>
      <c r="B886" s="89" t="str">
        <f t="shared" ca="1" si="296"/>
        <v>n.d</v>
      </c>
      <c r="C886" s="14">
        <f t="shared" si="297"/>
        <v>470.70601913000007</v>
      </c>
      <c r="D886" s="62">
        <f t="shared" si="313"/>
        <v>46162</v>
      </c>
      <c r="E886" s="60">
        <f ca="1">IF(D886&lt;$B$1,VLOOKUP(D886,[1]DI!$A$4:$B$15000,2,FALSE),0)</f>
        <v>0</v>
      </c>
      <c r="F886" s="14">
        <f t="shared" ca="1" si="298"/>
        <v>1</v>
      </c>
      <c r="G886" s="91">
        <f t="shared" ca="1" si="299"/>
        <v>1.30934010340701</v>
      </c>
      <c r="H886" s="91">
        <f t="shared" ca="1" si="300"/>
        <v>1.30934010340701</v>
      </c>
      <c r="I886" s="14">
        <f t="shared" ca="1" si="301"/>
        <v>1</v>
      </c>
      <c r="J886" s="13">
        <f t="shared" si="314"/>
        <v>2.69E-2</v>
      </c>
      <c r="K886" s="29">
        <f t="shared" si="302"/>
        <v>46142</v>
      </c>
      <c r="L886" s="2">
        <f t="shared" si="303"/>
        <v>16</v>
      </c>
      <c r="M886" s="17">
        <f t="shared" si="304"/>
        <v>16</v>
      </c>
      <c r="N886" s="12">
        <f t="shared" si="305"/>
        <v>1.0016867899999999</v>
      </c>
      <c r="O886" s="12">
        <f t="shared" ca="1" si="306"/>
        <v>1.0016867899999999</v>
      </c>
      <c r="P886" s="17">
        <f t="shared" si="307"/>
        <v>0</v>
      </c>
      <c r="Q886" s="14">
        <f t="shared" ca="1" si="308"/>
        <v>0.79398219999999997</v>
      </c>
      <c r="R886" s="20">
        <f t="shared" si="312"/>
        <v>0</v>
      </c>
      <c r="S886" s="14">
        <f t="shared" si="309"/>
        <v>0</v>
      </c>
      <c r="T886" s="4" t="str">
        <f t="shared" si="310"/>
        <v>A+J=</v>
      </c>
      <c r="U886" s="29">
        <f t="shared" si="311"/>
        <v>46174</v>
      </c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</row>
    <row r="887" spans="1:154" x14ac:dyDescent="0.15">
      <c r="A887" s="88">
        <f t="shared" si="315"/>
        <v>46168</v>
      </c>
      <c r="B887" s="89" t="str">
        <f t="shared" ca="1" si="296"/>
        <v>n.d</v>
      </c>
      <c r="C887" s="14">
        <f t="shared" si="297"/>
        <v>470.70601913000007</v>
      </c>
      <c r="D887" s="62">
        <f t="shared" si="313"/>
        <v>46163</v>
      </c>
      <c r="E887" s="60">
        <f ca="1">IF(D887&lt;$B$1,VLOOKUP(D887,[1]DI!$A$4:$B$15000,2,FALSE),0)</f>
        <v>0</v>
      </c>
      <c r="F887" s="14">
        <f t="shared" ca="1" si="298"/>
        <v>1</v>
      </c>
      <c r="G887" s="91">
        <f t="shared" ca="1" si="299"/>
        <v>1.30934010340701</v>
      </c>
      <c r="H887" s="91">
        <f t="shared" ca="1" si="300"/>
        <v>1.30934010340701</v>
      </c>
      <c r="I887" s="14">
        <f t="shared" ca="1" si="301"/>
        <v>1</v>
      </c>
      <c r="J887" s="13">
        <f t="shared" si="314"/>
        <v>2.69E-2</v>
      </c>
      <c r="K887" s="29">
        <f t="shared" si="302"/>
        <v>46142</v>
      </c>
      <c r="L887" s="2">
        <f t="shared" si="303"/>
        <v>17</v>
      </c>
      <c r="M887" s="17">
        <f t="shared" si="304"/>
        <v>17</v>
      </c>
      <c r="N887" s="12">
        <f t="shared" si="305"/>
        <v>1.001792308</v>
      </c>
      <c r="O887" s="12">
        <f t="shared" ca="1" si="306"/>
        <v>1.001792308</v>
      </c>
      <c r="P887" s="17">
        <f t="shared" si="307"/>
        <v>0</v>
      </c>
      <c r="Q887" s="14">
        <f t="shared" ca="1" si="308"/>
        <v>0.84365016000000004</v>
      </c>
      <c r="R887" s="20">
        <f t="shared" si="312"/>
        <v>0</v>
      </c>
      <c r="S887" s="14">
        <f t="shared" si="309"/>
        <v>0</v>
      </c>
      <c r="T887" s="4" t="str">
        <f t="shared" si="310"/>
        <v>A+J=</v>
      </c>
      <c r="U887" s="29">
        <f t="shared" si="311"/>
        <v>46174</v>
      </c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</row>
    <row r="888" spans="1:154" x14ac:dyDescent="0.15">
      <c r="A888" s="88">
        <f t="shared" si="315"/>
        <v>46169</v>
      </c>
      <c r="B888" s="89" t="str">
        <f t="shared" ca="1" si="296"/>
        <v>n.d</v>
      </c>
      <c r="C888" s="14">
        <f t="shared" si="297"/>
        <v>470.70601913000007</v>
      </c>
      <c r="D888" s="62">
        <f t="shared" si="313"/>
        <v>46164</v>
      </c>
      <c r="E888" s="60">
        <f ca="1">IF(D888&lt;$B$1,VLOOKUP(D888,[1]DI!$A$4:$B$15000,2,FALSE),0)</f>
        <v>0</v>
      </c>
      <c r="F888" s="14">
        <f t="shared" ca="1" si="298"/>
        <v>1</v>
      </c>
      <c r="G888" s="91">
        <f t="shared" ca="1" si="299"/>
        <v>1.30934010340701</v>
      </c>
      <c r="H888" s="91">
        <f t="shared" ca="1" si="300"/>
        <v>1.30934010340701</v>
      </c>
      <c r="I888" s="14">
        <f t="shared" ca="1" si="301"/>
        <v>1</v>
      </c>
      <c r="J888" s="13">
        <f t="shared" si="314"/>
        <v>2.69E-2</v>
      </c>
      <c r="K888" s="29">
        <f t="shared" si="302"/>
        <v>46142</v>
      </c>
      <c r="L888" s="2">
        <f t="shared" si="303"/>
        <v>18</v>
      </c>
      <c r="M888" s="17">
        <f t="shared" si="304"/>
        <v>18</v>
      </c>
      <c r="N888" s="12">
        <f t="shared" si="305"/>
        <v>1.0018978380000001</v>
      </c>
      <c r="O888" s="12">
        <f t="shared" ca="1" si="306"/>
        <v>1.0018978380000001</v>
      </c>
      <c r="P888" s="17">
        <f t="shared" si="307"/>
        <v>0</v>
      </c>
      <c r="Q888" s="14">
        <f t="shared" ca="1" si="308"/>
        <v>0.89332376000000002</v>
      </c>
      <c r="R888" s="20">
        <f t="shared" si="312"/>
        <v>0</v>
      </c>
      <c r="S888" s="14">
        <f t="shared" si="309"/>
        <v>0</v>
      </c>
      <c r="T888" s="4" t="str">
        <f t="shared" si="310"/>
        <v>A+J=</v>
      </c>
      <c r="U888" s="29">
        <f t="shared" si="311"/>
        <v>46174</v>
      </c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</row>
    <row r="889" spans="1:154" x14ac:dyDescent="0.15">
      <c r="A889" s="88">
        <f t="shared" si="315"/>
        <v>46170</v>
      </c>
      <c r="B889" s="89" t="str">
        <f t="shared" ca="1" si="296"/>
        <v>n.d</v>
      </c>
      <c r="C889" s="14">
        <f t="shared" si="297"/>
        <v>470.70601913000007</v>
      </c>
      <c r="D889" s="62">
        <f t="shared" si="313"/>
        <v>46167</v>
      </c>
      <c r="E889" s="60">
        <f ca="1">IF(D889&lt;$B$1,VLOOKUP(D889,[1]DI!$A$4:$B$15000,2,FALSE),0)</f>
        <v>0</v>
      </c>
      <c r="F889" s="14">
        <f t="shared" ca="1" si="298"/>
        <v>1</v>
      </c>
      <c r="G889" s="91">
        <f t="shared" ca="1" si="299"/>
        <v>1.30934010340701</v>
      </c>
      <c r="H889" s="91">
        <f t="shared" ca="1" si="300"/>
        <v>1.30934010340701</v>
      </c>
      <c r="I889" s="14">
        <f t="shared" ca="1" si="301"/>
        <v>1</v>
      </c>
      <c r="J889" s="13">
        <f t="shared" si="314"/>
        <v>2.69E-2</v>
      </c>
      <c r="K889" s="29">
        <f t="shared" si="302"/>
        <v>46142</v>
      </c>
      <c r="L889" s="2">
        <f t="shared" si="303"/>
        <v>19</v>
      </c>
      <c r="M889" s="17">
        <f t="shared" si="304"/>
        <v>19</v>
      </c>
      <c r="N889" s="12">
        <f t="shared" si="305"/>
        <v>1.002003379</v>
      </c>
      <c r="O889" s="12">
        <f t="shared" ca="1" si="306"/>
        <v>1.002003379</v>
      </c>
      <c r="P889" s="17">
        <f t="shared" si="307"/>
        <v>0</v>
      </c>
      <c r="Q889" s="14">
        <f t="shared" ca="1" si="308"/>
        <v>0.94300254999999999</v>
      </c>
      <c r="R889" s="20">
        <f t="shared" si="312"/>
        <v>0</v>
      </c>
      <c r="S889" s="14">
        <f t="shared" si="309"/>
        <v>0</v>
      </c>
      <c r="T889" s="4" t="str">
        <f t="shared" si="310"/>
        <v>A+J=</v>
      </c>
      <c r="U889" s="29">
        <f t="shared" si="311"/>
        <v>46174</v>
      </c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</row>
    <row r="890" spans="1:154" x14ac:dyDescent="0.15">
      <c r="A890" s="88">
        <f t="shared" si="315"/>
        <v>46171</v>
      </c>
      <c r="B890" s="89" t="str">
        <f t="shared" ca="1" si="296"/>
        <v>n.d</v>
      </c>
      <c r="C890" s="14">
        <f t="shared" si="297"/>
        <v>470.70601913000007</v>
      </c>
      <c r="D890" s="62">
        <f t="shared" si="313"/>
        <v>46168</v>
      </c>
      <c r="E890" s="60">
        <f ca="1">IF(D890&lt;$B$1,VLOOKUP(D890,[1]DI!$A$4:$B$15000,2,FALSE),0)</f>
        <v>0</v>
      </c>
      <c r="F890" s="14">
        <f t="shared" ca="1" si="298"/>
        <v>1</v>
      </c>
      <c r="G890" s="91">
        <f t="shared" ca="1" si="299"/>
        <v>1.30934010340701</v>
      </c>
      <c r="H890" s="91">
        <f t="shared" ca="1" si="300"/>
        <v>1.30934010340701</v>
      </c>
      <c r="I890" s="14">
        <f t="shared" ca="1" si="301"/>
        <v>1</v>
      </c>
      <c r="J890" s="13">
        <f t="shared" si="314"/>
        <v>2.69E-2</v>
      </c>
      <c r="K890" s="29">
        <f t="shared" si="302"/>
        <v>46142</v>
      </c>
      <c r="L890" s="2">
        <f t="shared" si="303"/>
        <v>20</v>
      </c>
      <c r="M890" s="17">
        <f t="shared" si="304"/>
        <v>20</v>
      </c>
      <c r="N890" s="12">
        <f t="shared" si="305"/>
        <v>1.002108931</v>
      </c>
      <c r="O890" s="12">
        <f t="shared" ca="1" si="306"/>
        <v>1.002108931</v>
      </c>
      <c r="P890" s="17">
        <f t="shared" si="307"/>
        <v>0</v>
      </c>
      <c r="Q890" s="14">
        <f t="shared" ca="1" si="308"/>
        <v>0.99268650999999997</v>
      </c>
      <c r="R890" s="20">
        <f t="shared" si="312"/>
        <v>0</v>
      </c>
      <c r="S890" s="14">
        <f t="shared" si="309"/>
        <v>0</v>
      </c>
      <c r="T890" s="4" t="str">
        <f t="shared" si="310"/>
        <v>A+J=</v>
      </c>
      <c r="U890" s="29">
        <f t="shared" si="311"/>
        <v>46174</v>
      </c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</row>
    <row r="891" spans="1:154" x14ac:dyDescent="0.15">
      <c r="A891" s="88">
        <f t="shared" si="315"/>
        <v>46174</v>
      </c>
      <c r="B891" s="89" t="str">
        <f t="shared" ca="1" si="296"/>
        <v>n.d</v>
      </c>
      <c r="C891" s="14">
        <f t="shared" si="297"/>
        <v>470.70601913000007</v>
      </c>
      <c r="D891" s="62">
        <f t="shared" si="313"/>
        <v>46169</v>
      </c>
      <c r="E891" s="60">
        <f ca="1">IF(D891&lt;$B$1,VLOOKUP(D891,[1]DI!$A$4:$B$15000,2,FALSE),0)</f>
        <v>0</v>
      </c>
      <c r="F891" s="14">
        <f t="shared" ca="1" si="298"/>
        <v>1</v>
      </c>
      <c r="G891" s="91">
        <f t="shared" ca="1" si="299"/>
        <v>1.30934010340701</v>
      </c>
      <c r="H891" s="91">
        <f t="shared" ca="1" si="300"/>
        <v>1.30934010340701</v>
      </c>
      <c r="I891" s="14">
        <f t="shared" ca="1" si="301"/>
        <v>1</v>
      </c>
      <c r="J891" s="13">
        <f t="shared" si="314"/>
        <v>2.69E-2</v>
      </c>
      <c r="K891" s="29">
        <f t="shared" si="302"/>
        <v>46142</v>
      </c>
      <c r="L891" s="2">
        <f t="shared" si="303"/>
        <v>21</v>
      </c>
      <c r="M891" s="17">
        <f t="shared" si="304"/>
        <v>21</v>
      </c>
      <c r="N891" s="12">
        <f t="shared" si="305"/>
        <v>1.002214495</v>
      </c>
      <c r="O891" s="12">
        <f t="shared" ca="1" si="306"/>
        <v>1.002214495</v>
      </c>
      <c r="P891" s="17">
        <f t="shared" si="307"/>
        <v>42</v>
      </c>
      <c r="Q891" s="14">
        <f t="shared" ca="1" si="308"/>
        <v>1.0423761199999999</v>
      </c>
      <c r="R891" s="20">
        <f t="shared" si="312"/>
        <v>4.7923999999999994E-2</v>
      </c>
      <c r="S891" s="14">
        <f t="shared" si="309"/>
        <v>22.558115260000001</v>
      </c>
      <c r="T891" s="4" t="str">
        <f t="shared" si="310"/>
        <v>A+J=</v>
      </c>
      <c r="U891" s="29">
        <f t="shared" si="311"/>
        <v>46174</v>
      </c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</row>
    <row r="892" spans="1:154" x14ac:dyDescent="0.15">
      <c r="A892" s="88">
        <f t="shared" si="315"/>
        <v>46175</v>
      </c>
      <c r="B892" s="89" t="str">
        <f t="shared" ca="1" si="296"/>
        <v>n.d</v>
      </c>
      <c r="C892" s="14">
        <f t="shared" si="297"/>
        <v>448.14790387000005</v>
      </c>
      <c r="D892" s="62">
        <f t="shared" si="313"/>
        <v>46170</v>
      </c>
      <c r="E892" s="60">
        <f ca="1">IF(D892&lt;$B$1,VLOOKUP(D892,[1]DI!$A$4:$B$15000,2,FALSE),0)</f>
        <v>0</v>
      </c>
      <c r="F892" s="14">
        <f t="shared" ca="1" si="298"/>
        <v>1</v>
      </c>
      <c r="G892" s="91">
        <f t="shared" ca="1" si="299"/>
        <v>1.30934010340701</v>
      </c>
      <c r="H892" s="91">
        <f t="shared" ca="1" si="300"/>
        <v>1.30934010340701</v>
      </c>
      <c r="I892" s="14">
        <f t="shared" ca="1" si="301"/>
        <v>1</v>
      </c>
      <c r="J892" s="13">
        <f t="shared" si="314"/>
        <v>2.69E-2</v>
      </c>
      <c r="K892" s="29">
        <f t="shared" si="302"/>
        <v>46174</v>
      </c>
      <c r="L892" s="2">
        <f t="shared" si="303"/>
        <v>1</v>
      </c>
      <c r="M892" s="17">
        <f t="shared" si="304"/>
        <v>1</v>
      </c>
      <c r="N892" s="12">
        <f t="shared" si="305"/>
        <v>1.000105341</v>
      </c>
      <c r="O892" s="12">
        <f t="shared" ca="1" si="306"/>
        <v>1.000105341</v>
      </c>
      <c r="P892" s="17">
        <f t="shared" si="307"/>
        <v>0</v>
      </c>
      <c r="Q892" s="14">
        <f t="shared" ca="1" si="308"/>
        <v>4.7208340000000001E-2</v>
      </c>
      <c r="R892" s="20">
        <f t="shared" si="312"/>
        <v>0</v>
      </c>
      <c r="S892" s="14">
        <f t="shared" si="309"/>
        <v>0</v>
      </c>
      <c r="T892" s="4" t="str">
        <f t="shared" si="310"/>
        <v>A+J=</v>
      </c>
      <c r="U892" s="29">
        <f t="shared" si="311"/>
        <v>46203</v>
      </c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</row>
    <row r="893" spans="1:154" x14ac:dyDescent="0.15">
      <c r="A893" s="88">
        <f t="shared" si="315"/>
        <v>46176</v>
      </c>
      <c r="B893" s="89" t="str">
        <f t="shared" ca="1" si="296"/>
        <v>n.d</v>
      </c>
      <c r="C893" s="14">
        <f t="shared" si="297"/>
        <v>448.14790387000005</v>
      </c>
      <c r="D893" s="62">
        <f t="shared" si="313"/>
        <v>46171</v>
      </c>
      <c r="E893" s="60">
        <f ca="1">IF(D893&lt;$B$1,VLOOKUP(D893,[1]DI!$A$4:$B$15000,2,FALSE),0)</f>
        <v>0</v>
      </c>
      <c r="F893" s="14">
        <f t="shared" ca="1" si="298"/>
        <v>1</v>
      </c>
      <c r="G893" s="91">
        <f t="shared" ca="1" si="299"/>
        <v>1.30934010340701</v>
      </c>
      <c r="H893" s="91">
        <f t="shared" ca="1" si="300"/>
        <v>1.30934010340701</v>
      </c>
      <c r="I893" s="14">
        <f t="shared" ca="1" si="301"/>
        <v>1</v>
      </c>
      <c r="J893" s="13">
        <f t="shared" si="314"/>
        <v>2.69E-2</v>
      </c>
      <c r="K893" s="29">
        <f t="shared" si="302"/>
        <v>46174</v>
      </c>
      <c r="L893" s="2">
        <f t="shared" si="303"/>
        <v>2</v>
      </c>
      <c r="M893" s="17">
        <f t="shared" si="304"/>
        <v>2</v>
      </c>
      <c r="N893" s="12">
        <f t="shared" si="305"/>
        <v>1.0002106930000001</v>
      </c>
      <c r="O893" s="12">
        <f t="shared" ca="1" si="306"/>
        <v>1.0002106930000001</v>
      </c>
      <c r="P893" s="17">
        <f t="shared" si="307"/>
        <v>0</v>
      </c>
      <c r="Q893" s="14">
        <f t="shared" ca="1" si="308"/>
        <v>9.4421619999999998E-2</v>
      </c>
      <c r="R893" s="20">
        <f t="shared" si="312"/>
        <v>0</v>
      </c>
      <c r="S893" s="14">
        <f t="shared" si="309"/>
        <v>0</v>
      </c>
      <c r="T893" s="4" t="str">
        <f t="shared" si="310"/>
        <v>A+J=</v>
      </c>
      <c r="U893" s="29">
        <f t="shared" si="311"/>
        <v>46203</v>
      </c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</row>
    <row r="894" spans="1:154" x14ac:dyDescent="0.15">
      <c r="A894" s="88">
        <f t="shared" si="315"/>
        <v>46178</v>
      </c>
      <c r="B894" s="89" t="str">
        <f t="shared" ca="1" si="296"/>
        <v>n.d</v>
      </c>
      <c r="C894" s="14">
        <f t="shared" si="297"/>
        <v>448.14790387000005</v>
      </c>
      <c r="D894" s="62">
        <f t="shared" si="313"/>
        <v>46174</v>
      </c>
      <c r="E894" s="60">
        <f ca="1">IF(D894&lt;$B$1,VLOOKUP(D894,[1]DI!$A$4:$B$15000,2,FALSE),0)</f>
        <v>0</v>
      </c>
      <c r="F894" s="14">
        <f t="shared" ca="1" si="298"/>
        <v>1</v>
      </c>
      <c r="G894" s="91">
        <f t="shared" ca="1" si="299"/>
        <v>1.30934010340701</v>
      </c>
      <c r="H894" s="91">
        <f t="shared" ca="1" si="300"/>
        <v>1.30934010340701</v>
      </c>
      <c r="I894" s="14">
        <f t="shared" ca="1" si="301"/>
        <v>1</v>
      </c>
      <c r="J894" s="13">
        <f t="shared" si="314"/>
        <v>2.69E-2</v>
      </c>
      <c r="K894" s="29">
        <f t="shared" si="302"/>
        <v>46174</v>
      </c>
      <c r="L894" s="2">
        <f t="shared" si="303"/>
        <v>3</v>
      </c>
      <c r="M894" s="17">
        <f t="shared" si="304"/>
        <v>3</v>
      </c>
      <c r="N894" s="12">
        <f t="shared" si="305"/>
        <v>1.000316057</v>
      </c>
      <c r="O894" s="12">
        <f t="shared" ca="1" si="306"/>
        <v>1.000316057</v>
      </c>
      <c r="P894" s="17">
        <f t="shared" si="307"/>
        <v>0</v>
      </c>
      <c r="Q894" s="14">
        <f t="shared" ca="1" si="308"/>
        <v>0.14164028000000001</v>
      </c>
      <c r="R894" s="20">
        <f t="shared" si="312"/>
        <v>0</v>
      </c>
      <c r="S894" s="14">
        <f t="shared" si="309"/>
        <v>0</v>
      </c>
      <c r="T894" s="4" t="str">
        <f t="shared" si="310"/>
        <v>A+J=</v>
      </c>
      <c r="U894" s="29">
        <f t="shared" si="311"/>
        <v>46203</v>
      </c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</row>
    <row r="895" spans="1:154" x14ac:dyDescent="0.15">
      <c r="A895" s="88">
        <f t="shared" si="315"/>
        <v>46181</v>
      </c>
      <c r="B895" s="89" t="str">
        <f t="shared" ca="1" si="296"/>
        <v>n.d</v>
      </c>
      <c r="C895" s="14">
        <f t="shared" si="297"/>
        <v>448.14790387000005</v>
      </c>
      <c r="D895" s="62">
        <f t="shared" si="313"/>
        <v>46175</v>
      </c>
      <c r="E895" s="60">
        <f ca="1">IF(D895&lt;$B$1,VLOOKUP(D895,[1]DI!$A$4:$B$15000,2,FALSE),0)</f>
        <v>0</v>
      </c>
      <c r="F895" s="14">
        <f t="shared" ca="1" si="298"/>
        <v>1</v>
      </c>
      <c r="G895" s="91">
        <f t="shared" ca="1" si="299"/>
        <v>1.30934010340701</v>
      </c>
      <c r="H895" s="91">
        <f t="shared" ca="1" si="300"/>
        <v>1.30934010340701</v>
      </c>
      <c r="I895" s="14">
        <f t="shared" ca="1" si="301"/>
        <v>1</v>
      </c>
      <c r="J895" s="13">
        <f t="shared" si="314"/>
        <v>2.69E-2</v>
      </c>
      <c r="K895" s="29">
        <f t="shared" si="302"/>
        <v>46174</v>
      </c>
      <c r="L895" s="2">
        <f t="shared" si="303"/>
        <v>4</v>
      </c>
      <c r="M895" s="17">
        <f t="shared" si="304"/>
        <v>4</v>
      </c>
      <c r="N895" s="12">
        <f t="shared" si="305"/>
        <v>1.0004214309999999</v>
      </c>
      <c r="O895" s="12">
        <f t="shared" ca="1" si="306"/>
        <v>1.0004214309999999</v>
      </c>
      <c r="P895" s="17">
        <f t="shared" si="307"/>
        <v>0</v>
      </c>
      <c r="Q895" s="14">
        <f t="shared" ca="1" si="308"/>
        <v>0.18886341000000001</v>
      </c>
      <c r="R895" s="20">
        <f t="shared" si="312"/>
        <v>0</v>
      </c>
      <c r="S895" s="14">
        <f t="shared" si="309"/>
        <v>0</v>
      </c>
      <c r="T895" s="4" t="str">
        <f t="shared" si="310"/>
        <v>A+J=</v>
      </c>
      <c r="U895" s="29">
        <f t="shared" si="311"/>
        <v>46203</v>
      </c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</row>
    <row r="896" spans="1:154" x14ac:dyDescent="0.15">
      <c r="A896" s="88">
        <f t="shared" si="315"/>
        <v>46182</v>
      </c>
      <c r="B896" s="89" t="str">
        <f t="shared" ca="1" si="296"/>
        <v>n.d</v>
      </c>
      <c r="C896" s="14">
        <f t="shared" si="297"/>
        <v>448.14790387000005</v>
      </c>
      <c r="D896" s="62">
        <f t="shared" si="313"/>
        <v>46176</v>
      </c>
      <c r="E896" s="60">
        <f ca="1">IF(D896&lt;$B$1,VLOOKUP(D896,[1]DI!$A$4:$B$15000,2,FALSE),0)</f>
        <v>0</v>
      </c>
      <c r="F896" s="14">
        <f t="shared" ca="1" si="298"/>
        <v>1</v>
      </c>
      <c r="G896" s="91">
        <f t="shared" ca="1" si="299"/>
        <v>1.30934010340701</v>
      </c>
      <c r="H896" s="91">
        <f t="shared" ca="1" si="300"/>
        <v>1.30934010340701</v>
      </c>
      <c r="I896" s="14">
        <f t="shared" ca="1" si="301"/>
        <v>1</v>
      </c>
      <c r="J896" s="13">
        <f t="shared" si="314"/>
        <v>2.69E-2</v>
      </c>
      <c r="K896" s="29">
        <f t="shared" si="302"/>
        <v>46174</v>
      </c>
      <c r="L896" s="2">
        <f t="shared" si="303"/>
        <v>5</v>
      </c>
      <c r="M896" s="17">
        <f t="shared" si="304"/>
        <v>5</v>
      </c>
      <c r="N896" s="12">
        <f t="shared" si="305"/>
        <v>1.000526816</v>
      </c>
      <c r="O896" s="12">
        <f t="shared" ca="1" si="306"/>
        <v>1.000526816</v>
      </c>
      <c r="P896" s="17">
        <f t="shared" si="307"/>
        <v>0</v>
      </c>
      <c r="Q896" s="14">
        <f t="shared" ca="1" si="308"/>
        <v>0.23609147999999999</v>
      </c>
      <c r="R896" s="20">
        <f t="shared" si="312"/>
        <v>0</v>
      </c>
      <c r="S896" s="14">
        <f t="shared" si="309"/>
        <v>0</v>
      </c>
      <c r="T896" s="4" t="str">
        <f t="shared" si="310"/>
        <v>A+J=</v>
      </c>
      <c r="U896" s="29">
        <f t="shared" si="311"/>
        <v>46203</v>
      </c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</row>
    <row r="897" spans="1:154" x14ac:dyDescent="0.15">
      <c r="A897" s="88">
        <f t="shared" si="315"/>
        <v>46183</v>
      </c>
      <c r="B897" s="89" t="str">
        <f t="shared" ca="1" si="296"/>
        <v>n.d</v>
      </c>
      <c r="C897" s="14">
        <f t="shared" si="297"/>
        <v>448.14790387000005</v>
      </c>
      <c r="D897" s="62">
        <f t="shared" si="313"/>
        <v>46178</v>
      </c>
      <c r="E897" s="60">
        <f ca="1">IF(D897&lt;$B$1,VLOOKUP(D897,[1]DI!$A$4:$B$15000,2,FALSE),0)</f>
        <v>0</v>
      </c>
      <c r="F897" s="14">
        <f t="shared" ca="1" si="298"/>
        <v>1</v>
      </c>
      <c r="G897" s="91">
        <f t="shared" ca="1" si="299"/>
        <v>1.30934010340701</v>
      </c>
      <c r="H897" s="91">
        <f t="shared" ca="1" si="300"/>
        <v>1.30934010340701</v>
      </c>
      <c r="I897" s="14">
        <f t="shared" ca="1" si="301"/>
        <v>1</v>
      </c>
      <c r="J897" s="13">
        <f t="shared" si="314"/>
        <v>2.69E-2</v>
      </c>
      <c r="K897" s="29">
        <f t="shared" si="302"/>
        <v>46174</v>
      </c>
      <c r="L897" s="2">
        <f t="shared" si="303"/>
        <v>6</v>
      </c>
      <c r="M897" s="17">
        <f t="shared" si="304"/>
        <v>6</v>
      </c>
      <c r="N897" s="12">
        <f t="shared" si="305"/>
        <v>1.000632213</v>
      </c>
      <c r="O897" s="12">
        <f t="shared" ca="1" si="306"/>
        <v>1.000632213</v>
      </c>
      <c r="P897" s="17">
        <f t="shared" si="307"/>
        <v>0</v>
      </c>
      <c r="Q897" s="14">
        <f t="shared" ca="1" si="308"/>
        <v>0.28332492999999997</v>
      </c>
      <c r="R897" s="20">
        <f t="shared" si="312"/>
        <v>0</v>
      </c>
      <c r="S897" s="14">
        <f t="shared" si="309"/>
        <v>0</v>
      </c>
      <c r="T897" s="4" t="str">
        <f t="shared" si="310"/>
        <v>A+J=</v>
      </c>
      <c r="U897" s="29">
        <f t="shared" si="311"/>
        <v>46203</v>
      </c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</row>
    <row r="898" spans="1:154" x14ac:dyDescent="0.15">
      <c r="A898" s="88">
        <f t="shared" si="315"/>
        <v>46184</v>
      </c>
      <c r="B898" s="89" t="str">
        <f t="shared" ca="1" si="296"/>
        <v>n.d</v>
      </c>
      <c r="C898" s="14">
        <f t="shared" si="297"/>
        <v>448.14790387000005</v>
      </c>
      <c r="D898" s="62">
        <f t="shared" si="313"/>
        <v>46181</v>
      </c>
      <c r="E898" s="60">
        <f ca="1">IF(D898&lt;$B$1,VLOOKUP(D898,[1]DI!$A$4:$B$15000,2,FALSE),0)</f>
        <v>0</v>
      </c>
      <c r="F898" s="14">
        <f t="shared" ca="1" si="298"/>
        <v>1</v>
      </c>
      <c r="G898" s="91">
        <f t="shared" ca="1" si="299"/>
        <v>1.30934010340701</v>
      </c>
      <c r="H898" s="91">
        <f t="shared" ca="1" si="300"/>
        <v>1.30934010340701</v>
      </c>
      <c r="I898" s="14">
        <f t="shared" ca="1" si="301"/>
        <v>1</v>
      </c>
      <c r="J898" s="13">
        <f t="shared" si="314"/>
        <v>2.69E-2</v>
      </c>
      <c r="K898" s="29">
        <f t="shared" si="302"/>
        <v>46174</v>
      </c>
      <c r="L898" s="2">
        <f t="shared" si="303"/>
        <v>7</v>
      </c>
      <c r="M898" s="17">
        <f t="shared" si="304"/>
        <v>7</v>
      </c>
      <c r="N898" s="12">
        <f t="shared" si="305"/>
        <v>1.0007376210000001</v>
      </c>
      <c r="O898" s="12">
        <f t="shared" ca="1" si="306"/>
        <v>1.0007376210000001</v>
      </c>
      <c r="P898" s="17">
        <f t="shared" si="307"/>
        <v>0</v>
      </c>
      <c r="Q898" s="14">
        <f t="shared" ca="1" si="308"/>
        <v>0.3305633</v>
      </c>
      <c r="R898" s="20">
        <f t="shared" si="312"/>
        <v>0</v>
      </c>
      <c r="S898" s="14">
        <f t="shared" si="309"/>
        <v>0</v>
      </c>
      <c r="T898" s="4" t="str">
        <f t="shared" si="310"/>
        <v>A+J=</v>
      </c>
      <c r="U898" s="29">
        <f t="shared" si="311"/>
        <v>46203</v>
      </c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</row>
    <row r="899" spans="1:154" x14ac:dyDescent="0.15">
      <c r="A899" s="88">
        <f t="shared" si="315"/>
        <v>46185</v>
      </c>
      <c r="B899" s="89" t="str">
        <f t="shared" ca="1" si="296"/>
        <v>n.d</v>
      </c>
      <c r="C899" s="14">
        <f t="shared" si="297"/>
        <v>448.14790387000005</v>
      </c>
      <c r="D899" s="62">
        <f t="shared" si="313"/>
        <v>46182</v>
      </c>
      <c r="E899" s="60">
        <f ca="1">IF(D899&lt;$B$1,VLOOKUP(D899,[1]DI!$A$4:$B$15000,2,FALSE),0)</f>
        <v>0</v>
      </c>
      <c r="F899" s="14">
        <f t="shared" ca="1" si="298"/>
        <v>1</v>
      </c>
      <c r="G899" s="91">
        <f t="shared" ca="1" si="299"/>
        <v>1.30934010340701</v>
      </c>
      <c r="H899" s="91">
        <f t="shared" ca="1" si="300"/>
        <v>1.30934010340701</v>
      </c>
      <c r="I899" s="14">
        <f t="shared" ca="1" si="301"/>
        <v>1</v>
      </c>
      <c r="J899" s="13">
        <f t="shared" si="314"/>
        <v>2.69E-2</v>
      </c>
      <c r="K899" s="29">
        <f t="shared" si="302"/>
        <v>46174</v>
      </c>
      <c r="L899" s="2">
        <f t="shared" si="303"/>
        <v>8</v>
      </c>
      <c r="M899" s="17">
        <f t="shared" si="304"/>
        <v>8</v>
      </c>
      <c r="N899" s="12">
        <f t="shared" si="305"/>
        <v>1.000843039</v>
      </c>
      <c r="O899" s="12">
        <f t="shared" ca="1" si="306"/>
        <v>1.000843039</v>
      </c>
      <c r="P899" s="17">
        <f t="shared" si="307"/>
        <v>0</v>
      </c>
      <c r="Q899" s="14">
        <f t="shared" ca="1" si="308"/>
        <v>0.37780616</v>
      </c>
      <c r="R899" s="20">
        <f t="shared" si="312"/>
        <v>0</v>
      </c>
      <c r="S899" s="14">
        <f t="shared" si="309"/>
        <v>0</v>
      </c>
      <c r="T899" s="4" t="str">
        <f t="shared" si="310"/>
        <v>A+J=</v>
      </c>
      <c r="U899" s="29">
        <f t="shared" si="311"/>
        <v>46203</v>
      </c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</row>
    <row r="900" spans="1:154" x14ac:dyDescent="0.15">
      <c r="A900" s="88">
        <f t="shared" si="315"/>
        <v>46188</v>
      </c>
      <c r="B900" s="89" t="str">
        <f t="shared" ca="1" si="296"/>
        <v>n.d</v>
      </c>
      <c r="C900" s="14">
        <f t="shared" si="297"/>
        <v>448.14790387000005</v>
      </c>
      <c r="D900" s="62">
        <f t="shared" si="313"/>
        <v>46183</v>
      </c>
      <c r="E900" s="60">
        <f ca="1">IF(D900&lt;$B$1,VLOOKUP(D900,[1]DI!$A$4:$B$15000,2,FALSE),0)</f>
        <v>0</v>
      </c>
      <c r="F900" s="14">
        <f t="shared" ca="1" si="298"/>
        <v>1</v>
      </c>
      <c r="G900" s="91">
        <f t="shared" ca="1" si="299"/>
        <v>1.30934010340701</v>
      </c>
      <c r="H900" s="91">
        <f t="shared" ca="1" si="300"/>
        <v>1.30934010340701</v>
      </c>
      <c r="I900" s="14">
        <f t="shared" ca="1" si="301"/>
        <v>1</v>
      </c>
      <c r="J900" s="13">
        <f t="shared" si="314"/>
        <v>2.69E-2</v>
      </c>
      <c r="K900" s="29">
        <f t="shared" si="302"/>
        <v>46174</v>
      </c>
      <c r="L900" s="2">
        <f t="shared" si="303"/>
        <v>9</v>
      </c>
      <c r="M900" s="17">
        <f t="shared" si="304"/>
        <v>9</v>
      </c>
      <c r="N900" s="12">
        <f t="shared" si="305"/>
        <v>1.0009484689999999</v>
      </c>
      <c r="O900" s="12">
        <f t="shared" ca="1" si="306"/>
        <v>1.0009484689999999</v>
      </c>
      <c r="P900" s="17">
        <f t="shared" si="307"/>
        <v>0</v>
      </c>
      <c r="Q900" s="14">
        <f t="shared" ca="1" si="308"/>
        <v>0.42505439</v>
      </c>
      <c r="R900" s="20">
        <f t="shared" si="312"/>
        <v>0</v>
      </c>
      <c r="S900" s="14">
        <f t="shared" si="309"/>
        <v>0</v>
      </c>
      <c r="T900" s="4" t="str">
        <f t="shared" si="310"/>
        <v>A+J=</v>
      </c>
      <c r="U900" s="29">
        <f t="shared" si="311"/>
        <v>46203</v>
      </c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</row>
    <row r="901" spans="1:154" x14ac:dyDescent="0.15">
      <c r="A901" s="88">
        <f t="shared" si="315"/>
        <v>46189</v>
      </c>
      <c r="B901" s="89" t="str">
        <f t="shared" ca="1" si="296"/>
        <v>n.d</v>
      </c>
      <c r="C901" s="14">
        <f t="shared" si="297"/>
        <v>448.14790387000005</v>
      </c>
      <c r="D901" s="62">
        <f t="shared" si="313"/>
        <v>46184</v>
      </c>
      <c r="E901" s="60">
        <f ca="1">IF(D901&lt;$B$1,VLOOKUP(D901,[1]DI!$A$4:$B$15000,2,FALSE),0)</f>
        <v>0</v>
      </c>
      <c r="F901" s="14">
        <f t="shared" ca="1" si="298"/>
        <v>1</v>
      </c>
      <c r="G901" s="91">
        <f t="shared" ca="1" si="299"/>
        <v>1.30934010340701</v>
      </c>
      <c r="H901" s="91">
        <f t="shared" ca="1" si="300"/>
        <v>1.30934010340701</v>
      </c>
      <c r="I901" s="14">
        <f t="shared" ca="1" si="301"/>
        <v>1</v>
      </c>
      <c r="J901" s="13">
        <f t="shared" si="314"/>
        <v>2.69E-2</v>
      </c>
      <c r="K901" s="29">
        <f t="shared" si="302"/>
        <v>46174</v>
      </c>
      <c r="L901" s="2">
        <f t="shared" si="303"/>
        <v>10</v>
      </c>
      <c r="M901" s="17">
        <f t="shared" si="304"/>
        <v>10</v>
      </c>
      <c r="N901" s="12">
        <f t="shared" si="305"/>
        <v>1.00105391</v>
      </c>
      <c r="O901" s="12">
        <f t="shared" ca="1" si="306"/>
        <v>1.00105391</v>
      </c>
      <c r="P901" s="17">
        <f t="shared" si="307"/>
        <v>0</v>
      </c>
      <c r="Q901" s="14">
        <f t="shared" ca="1" si="308"/>
        <v>0.47230755000000002</v>
      </c>
      <c r="R901" s="20">
        <f t="shared" si="312"/>
        <v>0</v>
      </c>
      <c r="S901" s="14">
        <f t="shared" si="309"/>
        <v>0</v>
      </c>
      <c r="T901" s="4" t="str">
        <f t="shared" si="310"/>
        <v>A+J=</v>
      </c>
      <c r="U901" s="29">
        <f t="shared" si="311"/>
        <v>46203</v>
      </c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</row>
    <row r="902" spans="1:154" x14ac:dyDescent="0.15">
      <c r="A902" s="88">
        <f t="shared" si="315"/>
        <v>46190</v>
      </c>
      <c r="B902" s="89" t="str">
        <f t="shared" ref="B902:B965" ca="1" si="316">IF(A902&lt;=TODAY(),C902+Q902,IF(AND(A902&gt;TODAY(),A902&lt;=$B$1),IF(VLOOKUP(TODAY(),$A$10:$E$5000,4,FALSE)=0,"n.d",C902+Q902),"n.d"))</f>
        <v>n.d</v>
      </c>
      <c r="C902" s="14">
        <f t="shared" ref="C902:C965" si="317">(C901-S901)</f>
        <v>448.14790387000005</v>
      </c>
      <c r="D902" s="62">
        <f t="shared" si="313"/>
        <v>46185</v>
      </c>
      <c r="E902" s="60">
        <f ca="1">IF(D902&lt;$B$1,VLOOKUP(D902,[1]DI!$A$4:$B$15000,2,FALSE),0)</f>
        <v>0</v>
      </c>
      <c r="F902" s="14">
        <f t="shared" ref="F902:F965" ca="1" si="318">ROUND(1+ROUND(((1+E902)^(1/252))-1,8),16)</f>
        <v>1</v>
      </c>
      <c r="G902" s="91">
        <f t="shared" ref="G902:G965" ca="1" si="319">ROUND(F901*G901,16)</f>
        <v>1.30934010340701</v>
      </c>
      <c r="H902" s="91">
        <f t="shared" ref="H902:H965" ca="1" si="320">IF(P901&gt;0,G901,H901)</f>
        <v>1.30934010340701</v>
      </c>
      <c r="I902" s="14">
        <f t="shared" ref="I902:I965" ca="1" si="321">ROUND(G902/H902,8)</f>
        <v>1</v>
      </c>
      <c r="J902" s="13">
        <f t="shared" si="314"/>
        <v>2.69E-2</v>
      </c>
      <c r="K902" s="29">
        <f t="shared" ref="K902:K965" si="322">IF(P901&gt;0,VLOOKUP(P901,X$12:AH$150,2),K901)</f>
        <v>46174</v>
      </c>
      <c r="L902" s="2">
        <f t="shared" ref="L902:L965" si="323">IF(A902&gt;K902,IF(NETWORKDAYS(K902,A902,$X$160:$X$544)-1=0,1,NETWORKDAYS(K902,A902,$X$160:$X$544)-1),0)</f>
        <v>11</v>
      </c>
      <c r="M902" s="17">
        <f t="shared" ref="M902:M965" si="324">IF(AND(L902=1,L901=1),1,IF(L902&gt;0,IF(L902=L901,L902+1,L902),0))</f>
        <v>11</v>
      </c>
      <c r="N902" s="12">
        <f t="shared" ref="N902:N965" si="325">ROUND((J902+1)^(M902/252),9)</f>
        <v>1.0011593620000001</v>
      </c>
      <c r="O902" s="12">
        <f t="shared" ref="O902:O965" ca="1" si="326">ROUND(I902*N902,9)</f>
        <v>1.0011593620000001</v>
      </c>
      <c r="P902" s="17">
        <f t="shared" ref="P902:P965" si="327">IF(VLOOKUP(A902,Y$12:AF$150,8)=VLOOKUP(A901,Y$12:AF$150,8),0,VLOOKUP(A902,Y$12:AF$150,8))</f>
        <v>0</v>
      </c>
      <c r="Q902" s="14">
        <f t="shared" ref="Q902:Q965" ca="1" si="328">TRUNC(((O902-1)*C902),8)</f>
        <v>0.51956564999999999</v>
      </c>
      <c r="R902" s="20">
        <f t="shared" si="312"/>
        <v>0</v>
      </c>
      <c r="S902" s="14">
        <f t="shared" ref="S902:S965" si="329">IF(R902&gt;0,TRUNC(R902*C902,8),0)</f>
        <v>0</v>
      </c>
      <c r="T902" s="4" t="str">
        <f t="shared" ref="T902:T965" si="330">IF(P901&gt;0,VLOOKUP(P901,X$12:AH$150,10),T901)</f>
        <v>A+J=</v>
      </c>
      <c r="U902" s="29">
        <f t="shared" ref="U902:U965" si="331">IF(P901&gt;0,VLOOKUP(P901,X$12:AH$150,11),U901)</f>
        <v>46203</v>
      </c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</row>
    <row r="903" spans="1:154" x14ac:dyDescent="0.15">
      <c r="A903" s="88">
        <f t="shared" si="315"/>
        <v>46191</v>
      </c>
      <c r="B903" s="89" t="str">
        <f t="shared" ca="1" si="316"/>
        <v>n.d</v>
      </c>
      <c r="C903" s="14">
        <f t="shared" si="317"/>
        <v>448.14790387000005</v>
      </c>
      <c r="D903" s="62">
        <f t="shared" si="313"/>
        <v>46188</v>
      </c>
      <c r="E903" s="60">
        <f ca="1">IF(D903&lt;$B$1,VLOOKUP(D903,[1]DI!$A$4:$B$15000,2,FALSE),0)</f>
        <v>0</v>
      </c>
      <c r="F903" s="14">
        <f t="shared" ca="1" si="318"/>
        <v>1</v>
      </c>
      <c r="G903" s="91">
        <f t="shared" ca="1" si="319"/>
        <v>1.30934010340701</v>
      </c>
      <c r="H903" s="91">
        <f t="shared" ca="1" si="320"/>
        <v>1.30934010340701</v>
      </c>
      <c r="I903" s="14">
        <f t="shared" ca="1" si="321"/>
        <v>1</v>
      </c>
      <c r="J903" s="13">
        <f t="shared" si="314"/>
        <v>2.69E-2</v>
      </c>
      <c r="K903" s="29">
        <f t="shared" si="322"/>
        <v>46174</v>
      </c>
      <c r="L903" s="2">
        <f t="shared" si="323"/>
        <v>12</v>
      </c>
      <c r="M903" s="17">
        <f t="shared" si="324"/>
        <v>12</v>
      </c>
      <c r="N903" s="12">
        <f t="shared" si="325"/>
        <v>1.0012648260000001</v>
      </c>
      <c r="O903" s="12">
        <f t="shared" ca="1" si="326"/>
        <v>1.0012648260000001</v>
      </c>
      <c r="P903" s="17">
        <f t="shared" si="327"/>
        <v>0</v>
      </c>
      <c r="Q903" s="14">
        <f t="shared" ca="1" si="328"/>
        <v>0.56682911999999996</v>
      </c>
      <c r="R903" s="20">
        <f t="shared" si="312"/>
        <v>0</v>
      </c>
      <c r="S903" s="14">
        <f t="shared" si="329"/>
        <v>0</v>
      </c>
      <c r="T903" s="4" t="str">
        <f t="shared" si="330"/>
        <v>A+J=</v>
      </c>
      <c r="U903" s="29">
        <f t="shared" si="331"/>
        <v>46203</v>
      </c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</row>
    <row r="904" spans="1:154" x14ac:dyDescent="0.15">
      <c r="A904" s="88">
        <f t="shared" si="315"/>
        <v>46192</v>
      </c>
      <c r="B904" s="89" t="str">
        <f t="shared" ca="1" si="316"/>
        <v>n.d</v>
      </c>
      <c r="C904" s="14">
        <f t="shared" si="317"/>
        <v>448.14790387000005</v>
      </c>
      <c r="D904" s="62">
        <f t="shared" si="313"/>
        <v>46189</v>
      </c>
      <c r="E904" s="60">
        <f ca="1">IF(D904&lt;$B$1,VLOOKUP(D904,[1]DI!$A$4:$B$15000,2,FALSE),0)</f>
        <v>0</v>
      </c>
      <c r="F904" s="14">
        <f t="shared" ca="1" si="318"/>
        <v>1</v>
      </c>
      <c r="G904" s="91">
        <f t="shared" ca="1" si="319"/>
        <v>1.30934010340701</v>
      </c>
      <c r="H904" s="91">
        <f t="shared" ca="1" si="320"/>
        <v>1.30934010340701</v>
      </c>
      <c r="I904" s="14">
        <f t="shared" ca="1" si="321"/>
        <v>1</v>
      </c>
      <c r="J904" s="13">
        <f t="shared" si="314"/>
        <v>2.69E-2</v>
      </c>
      <c r="K904" s="29">
        <f t="shared" si="322"/>
        <v>46174</v>
      </c>
      <c r="L904" s="2">
        <f t="shared" si="323"/>
        <v>13</v>
      </c>
      <c r="M904" s="17">
        <f t="shared" si="324"/>
        <v>13</v>
      </c>
      <c r="N904" s="12">
        <f t="shared" si="325"/>
        <v>1.0013703</v>
      </c>
      <c r="O904" s="12">
        <f t="shared" ca="1" si="326"/>
        <v>1.0013703</v>
      </c>
      <c r="P904" s="17">
        <f t="shared" si="327"/>
        <v>0</v>
      </c>
      <c r="Q904" s="14">
        <f t="shared" ca="1" si="328"/>
        <v>0.61409707000000002</v>
      </c>
      <c r="R904" s="20">
        <f t="shared" si="312"/>
        <v>0</v>
      </c>
      <c r="S904" s="14">
        <f t="shared" si="329"/>
        <v>0</v>
      </c>
      <c r="T904" s="4" t="str">
        <f t="shared" si="330"/>
        <v>A+J=</v>
      </c>
      <c r="U904" s="29">
        <f t="shared" si="331"/>
        <v>46203</v>
      </c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</row>
    <row r="905" spans="1:154" x14ac:dyDescent="0.15">
      <c r="A905" s="88">
        <f t="shared" si="315"/>
        <v>46195</v>
      </c>
      <c r="B905" s="89" t="str">
        <f t="shared" ca="1" si="316"/>
        <v>n.d</v>
      </c>
      <c r="C905" s="14">
        <f t="shared" si="317"/>
        <v>448.14790387000005</v>
      </c>
      <c r="D905" s="62">
        <f t="shared" si="313"/>
        <v>46190</v>
      </c>
      <c r="E905" s="60">
        <f ca="1">IF(D905&lt;$B$1,VLOOKUP(D905,[1]DI!$A$4:$B$15000,2,FALSE),0)</f>
        <v>0</v>
      </c>
      <c r="F905" s="14">
        <f t="shared" ca="1" si="318"/>
        <v>1</v>
      </c>
      <c r="G905" s="91">
        <f t="shared" ca="1" si="319"/>
        <v>1.30934010340701</v>
      </c>
      <c r="H905" s="91">
        <f t="shared" ca="1" si="320"/>
        <v>1.30934010340701</v>
      </c>
      <c r="I905" s="14">
        <f t="shared" ca="1" si="321"/>
        <v>1</v>
      </c>
      <c r="J905" s="13">
        <f t="shared" si="314"/>
        <v>2.69E-2</v>
      </c>
      <c r="K905" s="29">
        <f t="shared" si="322"/>
        <v>46174</v>
      </c>
      <c r="L905" s="2">
        <f t="shared" si="323"/>
        <v>14</v>
      </c>
      <c r="M905" s="17">
        <f t="shared" si="324"/>
        <v>14</v>
      </c>
      <c r="N905" s="12">
        <f t="shared" si="325"/>
        <v>1.001475785</v>
      </c>
      <c r="O905" s="12">
        <f t="shared" ca="1" si="326"/>
        <v>1.001475785</v>
      </c>
      <c r="P905" s="17">
        <f t="shared" si="327"/>
        <v>0</v>
      </c>
      <c r="Q905" s="14">
        <f t="shared" ca="1" si="328"/>
        <v>0.66136994999999998</v>
      </c>
      <c r="R905" s="20">
        <f t="shared" si="312"/>
        <v>0</v>
      </c>
      <c r="S905" s="14">
        <f t="shared" si="329"/>
        <v>0</v>
      </c>
      <c r="T905" s="4" t="str">
        <f t="shared" si="330"/>
        <v>A+J=</v>
      </c>
      <c r="U905" s="29">
        <f t="shared" si="331"/>
        <v>46203</v>
      </c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</row>
    <row r="906" spans="1:154" x14ac:dyDescent="0.15">
      <c r="A906" s="88">
        <f t="shared" si="315"/>
        <v>46196</v>
      </c>
      <c r="B906" s="89" t="str">
        <f t="shared" ca="1" si="316"/>
        <v>n.d</v>
      </c>
      <c r="C906" s="14">
        <f t="shared" si="317"/>
        <v>448.14790387000005</v>
      </c>
      <c r="D906" s="62">
        <f t="shared" si="313"/>
        <v>46191</v>
      </c>
      <c r="E906" s="60">
        <f ca="1">IF(D906&lt;$B$1,VLOOKUP(D906,[1]DI!$A$4:$B$15000,2,FALSE),0)</f>
        <v>0</v>
      </c>
      <c r="F906" s="14">
        <f t="shared" ca="1" si="318"/>
        <v>1</v>
      </c>
      <c r="G906" s="91">
        <f t="shared" ca="1" si="319"/>
        <v>1.30934010340701</v>
      </c>
      <c r="H906" s="91">
        <f t="shared" ca="1" si="320"/>
        <v>1.30934010340701</v>
      </c>
      <c r="I906" s="14">
        <f t="shared" ca="1" si="321"/>
        <v>1</v>
      </c>
      <c r="J906" s="13">
        <f t="shared" si="314"/>
        <v>2.69E-2</v>
      </c>
      <c r="K906" s="29">
        <f t="shared" si="322"/>
        <v>46174</v>
      </c>
      <c r="L906" s="2">
        <f t="shared" si="323"/>
        <v>15</v>
      </c>
      <c r="M906" s="17">
        <f t="shared" si="324"/>
        <v>15</v>
      </c>
      <c r="N906" s="12">
        <f t="shared" si="325"/>
        <v>1.0015812820000001</v>
      </c>
      <c r="O906" s="12">
        <f t="shared" ca="1" si="326"/>
        <v>1.0015812820000001</v>
      </c>
      <c r="P906" s="17">
        <f t="shared" si="327"/>
        <v>0</v>
      </c>
      <c r="Q906" s="14">
        <f t="shared" ca="1" si="328"/>
        <v>0.70864821</v>
      </c>
      <c r="R906" s="20">
        <f t="shared" si="312"/>
        <v>0</v>
      </c>
      <c r="S906" s="14">
        <f t="shared" si="329"/>
        <v>0</v>
      </c>
      <c r="T906" s="4" t="str">
        <f t="shared" si="330"/>
        <v>A+J=</v>
      </c>
      <c r="U906" s="29">
        <f t="shared" si="331"/>
        <v>46203</v>
      </c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</row>
    <row r="907" spans="1:154" x14ac:dyDescent="0.15">
      <c r="A907" s="88">
        <f t="shared" si="315"/>
        <v>46197</v>
      </c>
      <c r="B907" s="89" t="str">
        <f t="shared" ca="1" si="316"/>
        <v>n.d</v>
      </c>
      <c r="C907" s="14">
        <f t="shared" si="317"/>
        <v>448.14790387000005</v>
      </c>
      <c r="D907" s="62">
        <f t="shared" si="313"/>
        <v>46192</v>
      </c>
      <c r="E907" s="60">
        <f ca="1">IF(D907&lt;$B$1,VLOOKUP(D907,[1]DI!$A$4:$B$15000,2,FALSE),0)</f>
        <v>0</v>
      </c>
      <c r="F907" s="14">
        <f t="shared" ca="1" si="318"/>
        <v>1</v>
      </c>
      <c r="G907" s="91">
        <f t="shared" ca="1" si="319"/>
        <v>1.30934010340701</v>
      </c>
      <c r="H907" s="91">
        <f t="shared" ca="1" si="320"/>
        <v>1.30934010340701</v>
      </c>
      <c r="I907" s="14">
        <f t="shared" ca="1" si="321"/>
        <v>1</v>
      </c>
      <c r="J907" s="13">
        <f t="shared" si="314"/>
        <v>2.69E-2</v>
      </c>
      <c r="K907" s="29">
        <f t="shared" si="322"/>
        <v>46174</v>
      </c>
      <c r="L907" s="2">
        <f t="shared" si="323"/>
        <v>16</v>
      </c>
      <c r="M907" s="17">
        <f t="shared" si="324"/>
        <v>16</v>
      </c>
      <c r="N907" s="12">
        <f t="shared" si="325"/>
        <v>1.0016867899999999</v>
      </c>
      <c r="O907" s="12">
        <f t="shared" ca="1" si="326"/>
        <v>1.0016867899999999</v>
      </c>
      <c r="P907" s="17">
        <f t="shared" si="327"/>
        <v>0</v>
      </c>
      <c r="Q907" s="14">
        <f t="shared" ca="1" si="328"/>
        <v>0.75593140000000003</v>
      </c>
      <c r="R907" s="20">
        <f t="shared" si="312"/>
        <v>0</v>
      </c>
      <c r="S907" s="14">
        <f t="shared" si="329"/>
        <v>0</v>
      </c>
      <c r="T907" s="4" t="str">
        <f t="shared" si="330"/>
        <v>A+J=</v>
      </c>
      <c r="U907" s="29">
        <f t="shared" si="331"/>
        <v>46203</v>
      </c>
      <c r="V907" s="3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</row>
    <row r="908" spans="1:154" x14ac:dyDescent="0.15">
      <c r="A908" s="88">
        <f t="shared" si="315"/>
        <v>46198</v>
      </c>
      <c r="B908" s="89" t="str">
        <f t="shared" ca="1" si="316"/>
        <v>n.d</v>
      </c>
      <c r="C908" s="14">
        <f t="shared" si="317"/>
        <v>448.14790387000005</v>
      </c>
      <c r="D908" s="62">
        <f t="shared" si="313"/>
        <v>46195</v>
      </c>
      <c r="E908" s="60">
        <f ca="1">IF(D908&lt;$B$1,VLOOKUP(D908,[1]DI!$A$4:$B$15000,2,FALSE),0)</f>
        <v>0</v>
      </c>
      <c r="F908" s="14">
        <f t="shared" ca="1" si="318"/>
        <v>1</v>
      </c>
      <c r="G908" s="91">
        <f t="shared" ca="1" si="319"/>
        <v>1.30934010340701</v>
      </c>
      <c r="H908" s="91">
        <f t="shared" ca="1" si="320"/>
        <v>1.30934010340701</v>
      </c>
      <c r="I908" s="14">
        <f t="shared" ca="1" si="321"/>
        <v>1</v>
      </c>
      <c r="J908" s="13">
        <f t="shared" si="314"/>
        <v>2.69E-2</v>
      </c>
      <c r="K908" s="29">
        <f t="shared" si="322"/>
        <v>46174</v>
      </c>
      <c r="L908" s="2">
        <f t="shared" si="323"/>
        <v>17</v>
      </c>
      <c r="M908" s="17">
        <f t="shared" si="324"/>
        <v>17</v>
      </c>
      <c r="N908" s="12">
        <f t="shared" si="325"/>
        <v>1.001792308</v>
      </c>
      <c r="O908" s="12">
        <f t="shared" ca="1" si="326"/>
        <v>1.001792308</v>
      </c>
      <c r="P908" s="17">
        <f t="shared" si="327"/>
        <v>0</v>
      </c>
      <c r="Q908" s="14">
        <f t="shared" ca="1" si="328"/>
        <v>0.80321907000000003</v>
      </c>
      <c r="R908" s="20">
        <f t="shared" ref="R908:R971" si="332">IF($P908&gt;0,VLOOKUP($P908,$X$12:$AD$150,7),0)</f>
        <v>0</v>
      </c>
      <c r="S908" s="14">
        <f t="shared" si="329"/>
        <v>0</v>
      </c>
      <c r="T908" s="4" t="str">
        <f t="shared" si="330"/>
        <v>A+J=</v>
      </c>
      <c r="U908" s="29">
        <f t="shared" si="331"/>
        <v>46203</v>
      </c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</row>
    <row r="909" spans="1:154" x14ac:dyDescent="0.15">
      <c r="A909" s="88">
        <f t="shared" si="315"/>
        <v>46199</v>
      </c>
      <c r="B909" s="89" t="str">
        <f t="shared" ca="1" si="316"/>
        <v>n.d</v>
      </c>
      <c r="C909" s="14">
        <f t="shared" si="317"/>
        <v>448.14790387000005</v>
      </c>
      <c r="D909" s="62">
        <f t="shared" ref="D909:D972" si="333">WORKDAY($A909,-3,$X$160:$X$544)</f>
        <v>46196</v>
      </c>
      <c r="E909" s="60">
        <f ca="1">IF(D909&lt;$B$1,VLOOKUP(D909,[1]DI!$A$4:$B$15000,2,FALSE),0)</f>
        <v>0</v>
      </c>
      <c r="F909" s="14">
        <f t="shared" ca="1" si="318"/>
        <v>1</v>
      </c>
      <c r="G909" s="91">
        <f t="shared" ca="1" si="319"/>
        <v>1.30934010340701</v>
      </c>
      <c r="H909" s="91">
        <f t="shared" ca="1" si="320"/>
        <v>1.30934010340701</v>
      </c>
      <c r="I909" s="14">
        <f t="shared" ca="1" si="321"/>
        <v>1</v>
      </c>
      <c r="J909" s="13">
        <f t="shared" ref="J909:J972" si="334">J908</f>
        <v>2.69E-2</v>
      </c>
      <c r="K909" s="29">
        <f t="shared" si="322"/>
        <v>46174</v>
      </c>
      <c r="L909" s="2">
        <f t="shared" si="323"/>
        <v>18</v>
      </c>
      <c r="M909" s="17">
        <f t="shared" si="324"/>
        <v>18</v>
      </c>
      <c r="N909" s="12">
        <f t="shared" si="325"/>
        <v>1.0018978380000001</v>
      </c>
      <c r="O909" s="12">
        <f t="shared" ca="1" si="326"/>
        <v>1.0018978380000001</v>
      </c>
      <c r="P909" s="17">
        <f t="shared" si="327"/>
        <v>0</v>
      </c>
      <c r="Q909" s="14">
        <f t="shared" ca="1" si="328"/>
        <v>0.85051211999999998</v>
      </c>
      <c r="R909" s="20">
        <f t="shared" si="332"/>
        <v>0</v>
      </c>
      <c r="S909" s="14">
        <f t="shared" si="329"/>
        <v>0</v>
      </c>
      <c r="T909" s="4" t="str">
        <f t="shared" si="330"/>
        <v>A+J=</v>
      </c>
      <c r="U909" s="29">
        <f t="shared" si="331"/>
        <v>46203</v>
      </c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</row>
    <row r="910" spans="1:154" x14ac:dyDescent="0.15">
      <c r="A910" s="88">
        <f t="shared" ref="A910:A973" si="335">WORKDAY($A909,1,$X$166:$X$544)</f>
        <v>46202</v>
      </c>
      <c r="B910" s="89" t="str">
        <f t="shared" ca="1" si="316"/>
        <v>n.d</v>
      </c>
      <c r="C910" s="14">
        <f t="shared" si="317"/>
        <v>448.14790387000005</v>
      </c>
      <c r="D910" s="62">
        <f t="shared" si="333"/>
        <v>46197</v>
      </c>
      <c r="E910" s="60">
        <f ca="1">IF(D910&lt;$B$1,VLOOKUP(D910,[1]DI!$A$4:$B$15000,2,FALSE),0)</f>
        <v>0</v>
      </c>
      <c r="F910" s="14">
        <f t="shared" ca="1" si="318"/>
        <v>1</v>
      </c>
      <c r="G910" s="91">
        <f t="shared" ca="1" si="319"/>
        <v>1.30934010340701</v>
      </c>
      <c r="H910" s="91">
        <f t="shared" ca="1" si="320"/>
        <v>1.30934010340701</v>
      </c>
      <c r="I910" s="14">
        <f t="shared" ca="1" si="321"/>
        <v>1</v>
      </c>
      <c r="J910" s="13">
        <f t="shared" si="334"/>
        <v>2.69E-2</v>
      </c>
      <c r="K910" s="29">
        <f t="shared" si="322"/>
        <v>46174</v>
      </c>
      <c r="L910" s="2">
        <f t="shared" si="323"/>
        <v>19</v>
      </c>
      <c r="M910" s="17">
        <f t="shared" si="324"/>
        <v>19</v>
      </c>
      <c r="N910" s="12">
        <f t="shared" si="325"/>
        <v>1.002003379</v>
      </c>
      <c r="O910" s="12">
        <f t="shared" ca="1" si="326"/>
        <v>1.002003379</v>
      </c>
      <c r="P910" s="17">
        <f t="shared" si="327"/>
        <v>0</v>
      </c>
      <c r="Q910" s="14">
        <f t="shared" ca="1" si="328"/>
        <v>0.89781009000000001</v>
      </c>
      <c r="R910" s="20">
        <f t="shared" si="332"/>
        <v>0</v>
      </c>
      <c r="S910" s="14">
        <f t="shared" si="329"/>
        <v>0</v>
      </c>
      <c r="T910" s="4" t="str">
        <f t="shared" si="330"/>
        <v>A+J=</v>
      </c>
      <c r="U910" s="29">
        <f t="shared" si="331"/>
        <v>46203</v>
      </c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</row>
    <row r="911" spans="1:154" x14ac:dyDescent="0.15">
      <c r="A911" s="88">
        <f t="shared" si="335"/>
        <v>46203</v>
      </c>
      <c r="B911" s="89" t="str">
        <f t="shared" ca="1" si="316"/>
        <v>n.d</v>
      </c>
      <c r="C911" s="14">
        <f t="shared" si="317"/>
        <v>448.14790387000005</v>
      </c>
      <c r="D911" s="62">
        <f t="shared" si="333"/>
        <v>46198</v>
      </c>
      <c r="E911" s="60">
        <f ca="1">IF(D911&lt;$B$1,VLOOKUP(D911,[1]DI!$A$4:$B$15000,2,FALSE),0)</f>
        <v>0</v>
      </c>
      <c r="F911" s="14">
        <f t="shared" ca="1" si="318"/>
        <v>1</v>
      </c>
      <c r="G911" s="91">
        <f t="shared" ca="1" si="319"/>
        <v>1.30934010340701</v>
      </c>
      <c r="H911" s="91">
        <f t="shared" ca="1" si="320"/>
        <v>1.30934010340701</v>
      </c>
      <c r="I911" s="14">
        <f t="shared" ca="1" si="321"/>
        <v>1</v>
      </c>
      <c r="J911" s="13">
        <f t="shared" si="334"/>
        <v>2.69E-2</v>
      </c>
      <c r="K911" s="29">
        <f t="shared" si="322"/>
        <v>46174</v>
      </c>
      <c r="L911" s="2">
        <f t="shared" si="323"/>
        <v>20</v>
      </c>
      <c r="M911" s="17">
        <f t="shared" si="324"/>
        <v>20</v>
      </c>
      <c r="N911" s="12">
        <f t="shared" si="325"/>
        <v>1.002108931</v>
      </c>
      <c r="O911" s="12">
        <f t="shared" ca="1" si="326"/>
        <v>1.002108931</v>
      </c>
      <c r="P911" s="17">
        <f t="shared" si="327"/>
        <v>43</v>
      </c>
      <c r="Q911" s="14">
        <f t="shared" ca="1" si="328"/>
        <v>0.94511299999999998</v>
      </c>
      <c r="R911" s="20">
        <f t="shared" si="332"/>
        <v>4.9683999999999999E-2</v>
      </c>
      <c r="S911" s="14">
        <f t="shared" si="329"/>
        <v>22.265780450000001</v>
      </c>
      <c r="T911" s="4" t="str">
        <f t="shared" si="330"/>
        <v>A+J=</v>
      </c>
      <c r="U911" s="29">
        <f t="shared" si="331"/>
        <v>46203</v>
      </c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</row>
    <row r="912" spans="1:154" x14ac:dyDescent="0.15">
      <c r="A912" s="88">
        <f t="shared" si="335"/>
        <v>46204</v>
      </c>
      <c r="B912" s="89" t="str">
        <f t="shared" ca="1" si="316"/>
        <v>n.d</v>
      </c>
      <c r="C912" s="14">
        <f t="shared" si="317"/>
        <v>425.88212342000003</v>
      </c>
      <c r="D912" s="62">
        <f t="shared" si="333"/>
        <v>46199</v>
      </c>
      <c r="E912" s="60">
        <f ca="1">IF(D912&lt;$B$1,VLOOKUP(D912,[1]DI!$A$4:$B$15000,2,FALSE),0)</f>
        <v>0</v>
      </c>
      <c r="F912" s="14">
        <f t="shared" ca="1" si="318"/>
        <v>1</v>
      </c>
      <c r="G912" s="91">
        <f t="shared" ca="1" si="319"/>
        <v>1.30934010340701</v>
      </c>
      <c r="H912" s="91">
        <f t="shared" ca="1" si="320"/>
        <v>1.30934010340701</v>
      </c>
      <c r="I912" s="14">
        <f t="shared" ca="1" si="321"/>
        <v>1</v>
      </c>
      <c r="J912" s="13">
        <f t="shared" si="334"/>
        <v>2.69E-2</v>
      </c>
      <c r="K912" s="29">
        <f t="shared" si="322"/>
        <v>46203</v>
      </c>
      <c r="L912" s="2">
        <f t="shared" si="323"/>
        <v>1</v>
      </c>
      <c r="M912" s="17">
        <f t="shared" si="324"/>
        <v>1</v>
      </c>
      <c r="N912" s="12">
        <f t="shared" si="325"/>
        <v>1.000105341</v>
      </c>
      <c r="O912" s="12">
        <f t="shared" ca="1" si="326"/>
        <v>1.000105341</v>
      </c>
      <c r="P912" s="17">
        <f t="shared" si="327"/>
        <v>0</v>
      </c>
      <c r="Q912" s="14">
        <f t="shared" ca="1" si="328"/>
        <v>4.4862840000000001E-2</v>
      </c>
      <c r="R912" s="20">
        <f t="shared" si="332"/>
        <v>0</v>
      </c>
      <c r="S912" s="14">
        <f t="shared" si="329"/>
        <v>0</v>
      </c>
      <c r="T912" s="4" t="str">
        <f t="shared" si="330"/>
        <v>A+J=</v>
      </c>
      <c r="U912" s="29">
        <f t="shared" si="331"/>
        <v>46233</v>
      </c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</row>
    <row r="913" spans="1:154" x14ac:dyDescent="0.15">
      <c r="A913" s="88">
        <f t="shared" si="335"/>
        <v>46205</v>
      </c>
      <c r="B913" s="89" t="str">
        <f t="shared" ca="1" si="316"/>
        <v>n.d</v>
      </c>
      <c r="C913" s="14">
        <f t="shared" si="317"/>
        <v>425.88212342000003</v>
      </c>
      <c r="D913" s="62">
        <f t="shared" si="333"/>
        <v>46202</v>
      </c>
      <c r="E913" s="60">
        <f ca="1">IF(D913&lt;$B$1,VLOOKUP(D913,[1]DI!$A$4:$B$15000,2,FALSE),0)</f>
        <v>0</v>
      </c>
      <c r="F913" s="14">
        <f t="shared" ca="1" si="318"/>
        <v>1</v>
      </c>
      <c r="G913" s="91">
        <f t="shared" ca="1" si="319"/>
        <v>1.30934010340701</v>
      </c>
      <c r="H913" s="91">
        <f t="shared" ca="1" si="320"/>
        <v>1.30934010340701</v>
      </c>
      <c r="I913" s="14">
        <f t="shared" ca="1" si="321"/>
        <v>1</v>
      </c>
      <c r="J913" s="13">
        <f t="shared" si="334"/>
        <v>2.69E-2</v>
      </c>
      <c r="K913" s="29">
        <f t="shared" si="322"/>
        <v>46203</v>
      </c>
      <c r="L913" s="2">
        <f t="shared" si="323"/>
        <v>2</v>
      </c>
      <c r="M913" s="17">
        <f t="shared" si="324"/>
        <v>2</v>
      </c>
      <c r="N913" s="12">
        <f t="shared" si="325"/>
        <v>1.0002106930000001</v>
      </c>
      <c r="O913" s="12">
        <f t="shared" ca="1" si="326"/>
        <v>1.0002106930000001</v>
      </c>
      <c r="P913" s="17">
        <f t="shared" si="327"/>
        <v>0</v>
      </c>
      <c r="Q913" s="14">
        <f t="shared" ca="1" si="328"/>
        <v>8.9730379999999998E-2</v>
      </c>
      <c r="R913" s="20">
        <f t="shared" si="332"/>
        <v>0</v>
      </c>
      <c r="S913" s="14">
        <f t="shared" si="329"/>
        <v>0</v>
      </c>
      <c r="T913" s="4" t="str">
        <f t="shared" si="330"/>
        <v>A+J=</v>
      </c>
      <c r="U913" s="29">
        <f t="shared" si="331"/>
        <v>46233</v>
      </c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</row>
    <row r="914" spans="1:154" x14ac:dyDescent="0.15">
      <c r="A914" s="88">
        <f t="shared" si="335"/>
        <v>46206</v>
      </c>
      <c r="B914" s="89" t="str">
        <f t="shared" ca="1" si="316"/>
        <v>n.d</v>
      </c>
      <c r="C914" s="14">
        <f t="shared" si="317"/>
        <v>425.88212342000003</v>
      </c>
      <c r="D914" s="62">
        <f t="shared" si="333"/>
        <v>46203</v>
      </c>
      <c r="E914" s="60">
        <f ca="1">IF(D914&lt;$B$1,VLOOKUP(D914,[1]DI!$A$4:$B$15000,2,FALSE),0)</f>
        <v>0</v>
      </c>
      <c r="F914" s="14">
        <f t="shared" ca="1" si="318"/>
        <v>1</v>
      </c>
      <c r="G914" s="91">
        <f t="shared" ca="1" si="319"/>
        <v>1.30934010340701</v>
      </c>
      <c r="H914" s="91">
        <f t="shared" ca="1" si="320"/>
        <v>1.30934010340701</v>
      </c>
      <c r="I914" s="14">
        <f t="shared" ca="1" si="321"/>
        <v>1</v>
      </c>
      <c r="J914" s="13">
        <f t="shared" si="334"/>
        <v>2.69E-2</v>
      </c>
      <c r="K914" s="29">
        <f t="shared" si="322"/>
        <v>46203</v>
      </c>
      <c r="L914" s="2">
        <f t="shared" si="323"/>
        <v>3</v>
      </c>
      <c r="M914" s="17">
        <f t="shared" si="324"/>
        <v>3</v>
      </c>
      <c r="N914" s="12">
        <f t="shared" si="325"/>
        <v>1.000316057</v>
      </c>
      <c r="O914" s="12">
        <f t="shared" ca="1" si="326"/>
        <v>1.000316057</v>
      </c>
      <c r="P914" s="17">
        <f t="shared" si="327"/>
        <v>0</v>
      </c>
      <c r="Q914" s="14">
        <f t="shared" ca="1" si="328"/>
        <v>0.13460301999999999</v>
      </c>
      <c r="R914" s="20">
        <f t="shared" si="332"/>
        <v>0</v>
      </c>
      <c r="S914" s="14">
        <f t="shared" si="329"/>
        <v>0</v>
      </c>
      <c r="T914" s="4" t="str">
        <f t="shared" si="330"/>
        <v>A+J=</v>
      </c>
      <c r="U914" s="29">
        <f t="shared" si="331"/>
        <v>46233</v>
      </c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</row>
    <row r="915" spans="1:154" x14ac:dyDescent="0.15">
      <c r="A915" s="88">
        <f t="shared" si="335"/>
        <v>46209</v>
      </c>
      <c r="B915" s="89" t="str">
        <f t="shared" ca="1" si="316"/>
        <v>n.d</v>
      </c>
      <c r="C915" s="14">
        <f t="shared" si="317"/>
        <v>425.88212342000003</v>
      </c>
      <c r="D915" s="62">
        <f t="shared" si="333"/>
        <v>46204</v>
      </c>
      <c r="E915" s="60">
        <f ca="1">IF(D915&lt;$B$1,VLOOKUP(D915,[1]DI!$A$4:$B$15000,2,FALSE),0)</f>
        <v>0</v>
      </c>
      <c r="F915" s="14">
        <f t="shared" ca="1" si="318"/>
        <v>1</v>
      </c>
      <c r="G915" s="91">
        <f t="shared" ca="1" si="319"/>
        <v>1.30934010340701</v>
      </c>
      <c r="H915" s="91">
        <f t="shared" ca="1" si="320"/>
        <v>1.30934010340701</v>
      </c>
      <c r="I915" s="14">
        <f t="shared" ca="1" si="321"/>
        <v>1</v>
      </c>
      <c r="J915" s="13">
        <f t="shared" si="334"/>
        <v>2.69E-2</v>
      </c>
      <c r="K915" s="29">
        <f t="shared" si="322"/>
        <v>46203</v>
      </c>
      <c r="L915" s="2">
        <f t="shared" si="323"/>
        <v>4</v>
      </c>
      <c r="M915" s="17">
        <f t="shared" si="324"/>
        <v>4</v>
      </c>
      <c r="N915" s="12">
        <f t="shared" si="325"/>
        <v>1.0004214309999999</v>
      </c>
      <c r="O915" s="12">
        <f t="shared" ca="1" si="326"/>
        <v>1.0004214309999999</v>
      </c>
      <c r="P915" s="17">
        <f t="shared" si="327"/>
        <v>0</v>
      </c>
      <c r="Q915" s="14">
        <f t="shared" ca="1" si="328"/>
        <v>0.17947991999999999</v>
      </c>
      <c r="R915" s="20">
        <f t="shared" si="332"/>
        <v>0</v>
      </c>
      <c r="S915" s="14">
        <f t="shared" si="329"/>
        <v>0</v>
      </c>
      <c r="T915" s="4" t="str">
        <f t="shared" si="330"/>
        <v>A+J=</v>
      </c>
      <c r="U915" s="29">
        <f t="shared" si="331"/>
        <v>46233</v>
      </c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</row>
    <row r="916" spans="1:154" x14ac:dyDescent="0.15">
      <c r="A916" s="88">
        <f t="shared" si="335"/>
        <v>46210</v>
      </c>
      <c r="B916" s="89" t="str">
        <f t="shared" ca="1" si="316"/>
        <v>n.d</v>
      </c>
      <c r="C916" s="14">
        <f t="shared" si="317"/>
        <v>425.88212342000003</v>
      </c>
      <c r="D916" s="62">
        <f t="shared" si="333"/>
        <v>46205</v>
      </c>
      <c r="E916" s="60">
        <f ca="1">IF(D916&lt;$B$1,VLOOKUP(D916,[1]DI!$A$4:$B$15000,2,FALSE),0)</f>
        <v>0</v>
      </c>
      <c r="F916" s="14">
        <f t="shared" ca="1" si="318"/>
        <v>1</v>
      </c>
      <c r="G916" s="91">
        <f t="shared" ca="1" si="319"/>
        <v>1.30934010340701</v>
      </c>
      <c r="H916" s="91">
        <f t="shared" ca="1" si="320"/>
        <v>1.30934010340701</v>
      </c>
      <c r="I916" s="14">
        <f t="shared" ca="1" si="321"/>
        <v>1</v>
      </c>
      <c r="J916" s="13">
        <f t="shared" si="334"/>
        <v>2.69E-2</v>
      </c>
      <c r="K916" s="29">
        <f t="shared" si="322"/>
        <v>46203</v>
      </c>
      <c r="L916" s="2">
        <f t="shared" si="323"/>
        <v>5</v>
      </c>
      <c r="M916" s="17">
        <f t="shared" si="324"/>
        <v>5</v>
      </c>
      <c r="N916" s="12">
        <f t="shared" si="325"/>
        <v>1.000526816</v>
      </c>
      <c r="O916" s="12">
        <f t="shared" ca="1" si="326"/>
        <v>1.000526816</v>
      </c>
      <c r="P916" s="17">
        <f t="shared" si="327"/>
        <v>0</v>
      </c>
      <c r="Q916" s="14">
        <f t="shared" ca="1" si="328"/>
        <v>0.22436150999999999</v>
      </c>
      <c r="R916" s="20">
        <f t="shared" si="332"/>
        <v>0</v>
      </c>
      <c r="S916" s="14">
        <f t="shared" si="329"/>
        <v>0</v>
      </c>
      <c r="T916" s="4" t="str">
        <f t="shared" si="330"/>
        <v>A+J=</v>
      </c>
      <c r="U916" s="29">
        <f t="shared" si="331"/>
        <v>46233</v>
      </c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</row>
    <row r="917" spans="1:154" x14ac:dyDescent="0.15">
      <c r="A917" s="88">
        <f t="shared" si="335"/>
        <v>46211</v>
      </c>
      <c r="B917" s="89" t="str">
        <f t="shared" ca="1" si="316"/>
        <v>n.d</v>
      </c>
      <c r="C917" s="14">
        <f t="shared" si="317"/>
        <v>425.88212342000003</v>
      </c>
      <c r="D917" s="62">
        <f t="shared" si="333"/>
        <v>46206</v>
      </c>
      <c r="E917" s="60">
        <f ca="1">IF(D917&lt;$B$1,VLOOKUP(D917,[1]DI!$A$4:$B$15000,2,FALSE),0)</f>
        <v>0</v>
      </c>
      <c r="F917" s="14">
        <f t="shared" ca="1" si="318"/>
        <v>1</v>
      </c>
      <c r="G917" s="91">
        <f t="shared" ca="1" si="319"/>
        <v>1.30934010340701</v>
      </c>
      <c r="H917" s="91">
        <f t="shared" ca="1" si="320"/>
        <v>1.30934010340701</v>
      </c>
      <c r="I917" s="14">
        <f t="shared" ca="1" si="321"/>
        <v>1</v>
      </c>
      <c r="J917" s="13">
        <f t="shared" si="334"/>
        <v>2.69E-2</v>
      </c>
      <c r="K917" s="29">
        <f t="shared" si="322"/>
        <v>46203</v>
      </c>
      <c r="L917" s="2">
        <f t="shared" si="323"/>
        <v>6</v>
      </c>
      <c r="M917" s="17">
        <f t="shared" si="324"/>
        <v>6</v>
      </c>
      <c r="N917" s="12">
        <f t="shared" si="325"/>
        <v>1.000632213</v>
      </c>
      <c r="O917" s="12">
        <f t="shared" ca="1" si="326"/>
        <v>1.000632213</v>
      </c>
      <c r="P917" s="17">
        <f t="shared" si="327"/>
        <v>0</v>
      </c>
      <c r="Q917" s="14">
        <f t="shared" ca="1" si="328"/>
        <v>0.26924820999999999</v>
      </c>
      <c r="R917" s="20">
        <f t="shared" si="332"/>
        <v>0</v>
      </c>
      <c r="S917" s="14">
        <f t="shared" si="329"/>
        <v>0</v>
      </c>
      <c r="T917" s="4" t="str">
        <f t="shared" si="330"/>
        <v>A+J=</v>
      </c>
      <c r="U917" s="29">
        <f t="shared" si="331"/>
        <v>46233</v>
      </c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</row>
    <row r="918" spans="1:154" x14ac:dyDescent="0.15">
      <c r="A918" s="88">
        <f t="shared" si="335"/>
        <v>46212</v>
      </c>
      <c r="B918" s="89" t="str">
        <f t="shared" ca="1" si="316"/>
        <v>n.d</v>
      </c>
      <c r="C918" s="14">
        <f t="shared" si="317"/>
        <v>425.88212342000003</v>
      </c>
      <c r="D918" s="62">
        <f t="shared" si="333"/>
        <v>46209</v>
      </c>
      <c r="E918" s="60">
        <f ca="1">IF(D918&lt;$B$1,VLOOKUP(D918,[1]DI!$A$4:$B$15000,2,FALSE),0)</f>
        <v>0</v>
      </c>
      <c r="F918" s="14">
        <f t="shared" ca="1" si="318"/>
        <v>1</v>
      </c>
      <c r="G918" s="91">
        <f t="shared" ca="1" si="319"/>
        <v>1.30934010340701</v>
      </c>
      <c r="H918" s="91">
        <f t="shared" ca="1" si="320"/>
        <v>1.30934010340701</v>
      </c>
      <c r="I918" s="14">
        <f t="shared" ca="1" si="321"/>
        <v>1</v>
      </c>
      <c r="J918" s="13">
        <f t="shared" si="334"/>
        <v>2.69E-2</v>
      </c>
      <c r="K918" s="29">
        <f t="shared" si="322"/>
        <v>46203</v>
      </c>
      <c r="L918" s="2">
        <f t="shared" si="323"/>
        <v>7</v>
      </c>
      <c r="M918" s="17">
        <f t="shared" si="324"/>
        <v>7</v>
      </c>
      <c r="N918" s="12">
        <f t="shared" si="325"/>
        <v>1.0007376210000001</v>
      </c>
      <c r="O918" s="12">
        <f t="shared" ca="1" si="326"/>
        <v>1.0007376210000001</v>
      </c>
      <c r="P918" s="17">
        <f t="shared" si="327"/>
        <v>0</v>
      </c>
      <c r="Q918" s="14">
        <f t="shared" ca="1" si="328"/>
        <v>0.31413959000000002</v>
      </c>
      <c r="R918" s="20">
        <f t="shared" si="332"/>
        <v>0</v>
      </c>
      <c r="S918" s="14">
        <f t="shared" si="329"/>
        <v>0</v>
      </c>
      <c r="T918" s="4" t="str">
        <f t="shared" si="330"/>
        <v>A+J=</v>
      </c>
      <c r="U918" s="29">
        <f t="shared" si="331"/>
        <v>46233</v>
      </c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</row>
    <row r="919" spans="1:154" x14ac:dyDescent="0.15">
      <c r="A919" s="88">
        <f t="shared" si="335"/>
        <v>46213</v>
      </c>
      <c r="B919" s="89" t="str">
        <f t="shared" ca="1" si="316"/>
        <v>n.d</v>
      </c>
      <c r="C919" s="14">
        <f t="shared" si="317"/>
        <v>425.88212342000003</v>
      </c>
      <c r="D919" s="62">
        <f t="shared" si="333"/>
        <v>46210</v>
      </c>
      <c r="E919" s="60">
        <f ca="1">IF(D919&lt;$B$1,VLOOKUP(D919,[1]DI!$A$4:$B$15000,2,FALSE),0)</f>
        <v>0</v>
      </c>
      <c r="F919" s="14">
        <f t="shared" ca="1" si="318"/>
        <v>1</v>
      </c>
      <c r="G919" s="91">
        <f t="shared" ca="1" si="319"/>
        <v>1.30934010340701</v>
      </c>
      <c r="H919" s="91">
        <f t="shared" ca="1" si="320"/>
        <v>1.30934010340701</v>
      </c>
      <c r="I919" s="14">
        <f t="shared" ca="1" si="321"/>
        <v>1</v>
      </c>
      <c r="J919" s="13">
        <f t="shared" si="334"/>
        <v>2.69E-2</v>
      </c>
      <c r="K919" s="29">
        <f t="shared" si="322"/>
        <v>46203</v>
      </c>
      <c r="L919" s="2">
        <f t="shared" si="323"/>
        <v>8</v>
      </c>
      <c r="M919" s="17">
        <f t="shared" si="324"/>
        <v>8</v>
      </c>
      <c r="N919" s="12">
        <f t="shared" si="325"/>
        <v>1.000843039</v>
      </c>
      <c r="O919" s="12">
        <f t="shared" ca="1" si="326"/>
        <v>1.000843039</v>
      </c>
      <c r="P919" s="17">
        <f t="shared" si="327"/>
        <v>0</v>
      </c>
      <c r="Q919" s="14">
        <f t="shared" ca="1" si="328"/>
        <v>0.35903522999999998</v>
      </c>
      <c r="R919" s="20">
        <f t="shared" si="332"/>
        <v>0</v>
      </c>
      <c r="S919" s="14">
        <f t="shared" si="329"/>
        <v>0</v>
      </c>
      <c r="T919" s="4" t="str">
        <f t="shared" si="330"/>
        <v>A+J=</v>
      </c>
      <c r="U919" s="29">
        <f t="shared" si="331"/>
        <v>46233</v>
      </c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</row>
    <row r="920" spans="1:154" x14ac:dyDescent="0.15">
      <c r="A920" s="88">
        <f t="shared" si="335"/>
        <v>46216</v>
      </c>
      <c r="B920" s="89" t="str">
        <f t="shared" ca="1" si="316"/>
        <v>n.d</v>
      </c>
      <c r="C920" s="14">
        <f t="shared" si="317"/>
        <v>425.88212342000003</v>
      </c>
      <c r="D920" s="62">
        <f t="shared" si="333"/>
        <v>46211</v>
      </c>
      <c r="E920" s="60">
        <f ca="1">IF(D920&lt;$B$1,VLOOKUP(D920,[1]DI!$A$4:$B$15000,2,FALSE),0)</f>
        <v>0</v>
      </c>
      <c r="F920" s="14">
        <f t="shared" ca="1" si="318"/>
        <v>1</v>
      </c>
      <c r="G920" s="91">
        <f t="shared" ca="1" si="319"/>
        <v>1.30934010340701</v>
      </c>
      <c r="H920" s="91">
        <f t="shared" ca="1" si="320"/>
        <v>1.30934010340701</v>
      </c>
      <c r="I920" s="14">
        <f t="shared" ca="1" si="321"/>
        <v>1</v>
      </c>
      <c r="J920" s="13">
        <f t="shared" si="334"/>
        <v>2.69E-2</v>
      </c>
      <c r="K920" s="29">
        <f t="shared" si="322"/>
        <v>46203</v>
      </c>
      <c r="L920" s="2">
        <f t="shared" si="323"/>
        <v>9</v>
      </c>
      <c r="M920" s="17">
        <f t="shared" si="324"/>
        <v>9</v>
      </c>
      <c r="N920" s="12">
        <f t="shared" si="325"/>
        <v>1.0009484689999999</v>
      </c>
      <c r="O920" s="12">
        <f t="shared" ca="1" si="326"/>
        <v>1.0009484689999999</v>
      </c>
      <c r="P920" s="17">
        <f t="shared" si="327"/>
        <v>0</v>
      </c>
      <c r="Q920" s="14">
        <f t="shared" ca="1" si="328"/>
        <v>0.40393599000000002</v>
      </c>
      <c r="R920" s="20">
        <f t="shared" si="332"/>
        <v>0</v>
      </c>
      <c r="S920" s="14">
        <f t="shared" si="329"/>
        <v>0</v>
      </c>
      <c r="T920" s="4" t="str">
        <f t="shared" si="330"/>
        <v>A+J=</v>
      </c>
      <c r="U920" s="29">
        <f t="shared" si="331"/>
        <v>46233</v>
      </c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</row>
    <row r="921" spans="1:154" x14ac:dyDescent="0.15">
      <c r="A921" s="88">
        <f t="shared" si="335"/>
        <v>46217</v>
      </c>
      <c r="B921" s="89" t="str">
        <f t="shared" ca="1" si="316"/>
        <v>n.d</v>
      </c>
      <c r="C921" s="14">
        <f t="shared" si="317"/>
        <v>425.88212342000003</v>
      </c>
      <c r="D921" s="62">
        <f t="shared" si="333"/>
        <v>46212</v>
      </c>
      <c r="E921" s="60">
        <f ca="1">IF(D921&lt;$B$1,VLOOKUP(D921,[1]DI!$A$4:$B$15000,2,FALSE),0)</f>
        <v>0</v>
      </c>
      <c r="F921" s="14">
        <f t="shared" ca="1" si="318"/>
        <v>1</v>
      </c>
      <c r="G921" s="91">
        <f t="shared" ca="1" si="319"/>
        <v>1.30934010340701</v>
      </c>
      <c r="H921" s="91">
        <f t="shared" ca="1" si="320"/>
        <v>1.30934010340701</v>
      </c>
      <c r="I921" s="14">
        <f t="shared" ca="1" si="321"/>
        <v>1</v>
      </c>
      <c r="J921" s="13">
        <f t="shared" si="334"/>
        <v>2.69E-2</v>
      </c>
      <c r="K921" s="29">
        <f t="shared" si="322"/>
        <v>46203</v>
      </c>
      <c r="L921" s="2">
        <f t="shared" si="323"/>
        <v>10</v>
      </c>
      <c r="M921" s="17">
        <f t="shared" si="324"/>
        <v>10</v>
      </c>
      <c r="N921" s="12">
        <f t="shared" si="325"/>
        <v>1.00105391</v>
      </c>
      <c r="O921" s="12">
        <f t="shared" ca="1" si="326"/>
        <v>1.00105391</v>
      </c>
      <c r="P921" s="17">
        <f t="shared" si="327"/>
        <v>0</v>
      </c>
      <c r="Q921" s="14">
        <f t="shared" ca="1" si="328"/>
        <v>0.44884141999999999</v>
      </c>
      <c r="R921" s="20">
        <f t="shared" si="332"/>
        <v>0</v>
      </c>
      <c r="S921" s="14">
        <f t="shared" si="329"/>
        <v>0</v>
      </c>
      <c r="T921" s="4" t="str">
        <f t="shared" si="330"/>
        <v>A+J=</v>
      </c>
      <c r="U921" s="29">
        <f t="shared" si="331"/>
        <v>46233</v>
      </c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</row>
    <row r="922" spans="1:154" x14ac:dyDescent="0.15">
      <c r="A922" s="88">
        <f t="shared" si="335"/>
        <v>46218</v>
      </c>
      <c r="B922" s="89" t="str">
        <f t="shared" ca="1" si="316"/>
        <v>n.d</v>
      </c>
      <c r="C922" s="14">
        <f t="shared" si="317"/>
        <v>425.88212342000003</v>
      </c>
      <c r="D922" s="62">
        <f t="shared" si="333"/>
        <v>46213</v>
      </c>
      <c r="E922" s="60">
        <f ca="1">IF(D922&lt;$B$1,VLOOKUP(D922,[1]DI!$A$4:$B$15000,2,FALSE),0)</f>
        <v>0</v>
      </c>
      <c r="F922" s="14">
        <f t="shared" ca="1" si="318"/>
        <v>1</v>
      </c>
      <c r="G922" s="91">
        <f t="shared" ca="1" si="319"/>
        <v>1.30934010340701</v>
      </c>
      <c r="H922" s="91">
        <f t="shared" ca="1" si="320"/>
        <v>1.30934010340701</v>
      </c>
      <c r="I922" s="14">
        <f t="shared" ca="1" si="321"/>
        <v>1</v>
      </c>
      <c r="J922" s="13">
        <f t="shared" si="334"/>
        <v>2.69E-2</v>
      </c>
      <c r="K922" s="29">
        <f t="shared" si="322"/>
        <v>46203</v>
      </c>
      <c r="L922" s="2">
        <f t="shared" si="323"/>
        <v>11</v>
      </c>
      <c r="M922" s="17">
        <f t="shared" si="324"/>
        <v>11</v>
      </c>
      <c r="N922" s="12">
        <f t="shared" si="325"/>
        <v>1.0011593620000001</v>
      </c>
      <c r="O922" s="12">
        <f t="shared" ca="1" si="326"/>
        <v>1.0011593620000001</v>
      </c>
      <c r="P922" s="17">
        <f t="shared" si="327"/>
        <v>0</v>
      </c>
      <c r="Q922" s="14">
        <f t="shared" ca="1" si="328"/>
        <v>0.49375154999999998</v>
      </c>
      <c r="R922" s="20">
        <f t="shared" si="332"/>
        <v>0</v>
      </c>
      <c r="S922" s="14">
        <f t="shared" si="329"/>
        <v>0</v>
      </c>
      <c r="T922" s="4" t="str">
        <f t="shared" si="330"/>
        <v>A+J=</v>
      </c>
      <c r="U922" s="29">
        <f t="shared" si="331"/>
        <v>46233</v>
      </c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</row>
    <row r="923" spans="1:154" x14ac:dyDescent="0.15">
      <c r="A923" s="88">
        <f t="shared" si="335"/>
        <v>46219</v>
      </c>
      <c r="B923" s="89" t="str">
        <f t="shared" ca="1" si="316"/>
        <v>n.d</v>
      </c>
      <c r="C923" s="14">
        <f t="shared" si="317"/>
        <v>425.88212342000003</v>
      </c>
      <c r="D923" s="62">
        <f t="shared" si="333"/>
        <v>46216</v>
      </c>
      <c r="E923" s="60">
        <f ca="1">IF(D923&lt;$B$1,VLOOKUP(D923,[1]DI!$A$4:$B$15000,2,FALSE),0)</f>
        <v>0</v>
      </c>
      <c r="F923" s="14">
        <f t="shared" ca="1" si="318"/>
        <v>1</v>
      </c>
      <c r="G923" s="91">
        <f t="shared" ca="1" si="319"/>
        <v>1.30934010340701</v>
      </c>
      <c r="H923" s="91">
        <f t="shared" ca="1" si="320"/>
        <v>1.30934010340701</v>
      </c>
      <c r="I923" s="14">
        <f t="shared" ca="1" si="321"/>
        <v>1</v>
      </c>
      <c r="J923" s="13">
        <f t="shared" si="334"/>
        <v>2.69E-2</v>
      </c>
      <c r="K923" s="29">
        <f t="shared" si="322"/>
        <v>46203</v>
      </c>
      <c r="L923" s="2">
        <f t="shared" si="323"/>
        <v>12</v>
      </c>
      <c r="M923" s="17">
        <f t="shared" si="324"/>
        <v>12</v>
      </c>
      <c r="N923" s="12">
        <f t="shared" si="325"/>
        <v>1.0012648260000001</v>
      </c>
      <c r="O923" s="12">
        <f t="shared" ca="1" si="326"/>
        <v>1.0012648260000001</v>
      </c>
      <c r="P923" s="17">
        <f t="shared" si="327"/>
        <v>0</v>
      </c>
      <c r="Q923" s="14">
        <f t="shared" ca="1" si="328"/>
        <v>0.53866678000000001</v>
      </c>
      <c r="R923" s="20">
        <f t="shared" si="332"/>
        <v>0</v>
      </c>
      <c r="S923" s="14">
        <f t="shared" si="329"/>
        <v>0</v>
      </c>
      <c r="T923" s="4" t="str">
        <f t="shared" si="330"/>
        <v>A+J=</v>
      </c>
      <c r="U923" s="29">
        <f t="shared" si="331"/>
        <v>46233</v>
      </c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</row>
    <row r="924" spans="1:154" x14ac:dyDescent="0.15">
      <c r="A924" s="88">
        <f t="shared" si="335"/>
        <v>46220</v>
      </c>
      <c r="B924" s="89" t="str">
        <f t="shared" ca="1" si="316"/>
        <v>n.d</v>
      </c>
      <c r="C924" s="14">
        <f t="shared" si="317"/>
        <v>425.88212342000003</v>
      </c>
      <c r="D924" s="62">
        <f t="shared" si="333"/>
        <v>46217</v>
      </c>
      <c r="E924" s="60">
        <f ca="1">IF(D924&lt;$B$1,VLOOKUP(D924,[1]DI!$A$4:$B$15000,2,FALSE),0)</f>
        <v>0</v>
      </c>
      <c r="F924" s="14">
        <f t="shared" ca="1" si="318"/>
        <v>1</v>
      </c>
      <c r="G924" s="91">
        <f t="shared" ca="1" si="319"/>
        <v>1.30934010340701</v>
      </c>
      <c r="H924" s="91">
        <f t="shared" ca="1" si="320"/>
        <v>1.30934010340701</v>
      </c>
      <c r="I924" s="14">
        <f t="shared" ca="1" si="321"/>
        <v>1</v>
      </c>
      <c r="J924" s="13">
        <f t="shared" si="334"/>
        <v>2.69E-2</v>
      </c>
      <c r="K924" s="29">
        <f t="shared" si="322"/>
        <v>46203</v>
      </c>
      <c r="L924" s="2">
        <f t="shared" si="323"/>
        <v>13</v>
      </c>
      <c r="M924" s="17">
        <f t="shared" si="324"/>
        <v>13</v>
      </c>
      <c r="N924" s="12">
        <f t="shared" si="325"/>
        <v>1.0013703</v>
      </c>
      <c r="O924" s="12">
        <f t="shared" ca="1" si="326"/>
        <v>1.0013703</v>
      </c>
      <c r="P924" s="17">
        <f t="shared" si="327"/>
        <v>0</v>
      </c>
      <c r="Q924" s="14">
        <f t="shared" ca="1" si="328"/>
        <v>0.58358626999999996</v>
      </c>
      <c r="R924" s="20">
        <f t="shared" si="332"/>
        <v>0</v>
      </c>
      <c r="S924" s="14">
        <f t="shared" si="329"/>
        <v>0</v>
      </c>
      <c r="T924" s="4" t="str">
        <f t="shared" si="330"/>
        <v>A+J=</v>
      </c>
      <c r="U924" s="29">
        <f t="shared" si="331"/>
        <v>46233</v>
      </c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</row>
    <row r="925" spans="1:154" x14ac:dyDescent="0.15">
      <c r="A925" s="88">
        <f t="shared" si="335"/>
        <v>46223</v>
      </c>
      <c r="B925" s="89" t="str">
        <f t="shared" ca="1" si="316"/>
        <v>n.d</v>
      </c>
      <c r="C925" s="14">
        <f t="shared" si="317"/>
        <v>425.88212342000003</v>
      </c>
      <c r="D925" s="62">
        <f t="shared" si="333"/>
        <v>46218</v>
      </c>
      <c r="E925" s="60">
        <f ca="1">IF(D925&lt;$B$1,VLOOKUP(D925,[1]DI!$A$4:$B$15000,2,FALSE),0)</f>
        <v>0</v>
      </c>
      <c r="F925" s="14">
        <f t="shared" ca="1" si="318"/>
        <v>1</v>
      </c>
      <c r="G925" s="91">
        <f t="shared" ca="1" si="319"/>
        <v>1.30934010340701</v>
      </c>
      <c r="H925" s="91">
        <f t="shared" ca="1" si="320"/>
        <v>1.30934010340701</v>
      </c>
      <c r="I925" s="14">
        <f t="shared" ca="1" si="321"/>
        <v>1</v>
      </c>
      <c r="J925" s="13">
        <f t="shared" si="334"/>
        <v>2.69E-2</v>
      </c>
      <c r="K925" s="29">
        <f t="shared" si="322"/>
        <v>46203</v>
      </c>
      <c r="L925" s="2">
        <f t="shared" si="323"/>
        <v>14</v>
      </c>
      <c r="M925" s="17">
        <f t="shared" si="324"/>
        <v>14</v>
      </c>
      <c r="N925" s="12">
        <f t="shared" si="325"/>
        <v>1.001475785</v>
      </c>
      <c r="O925" s="12">
        <f t="shared" ca="1" si="326"/>
        <v>1.001475785</v>
      </c>
      <c r="P925" s="17">
        <f t="shared" si="327"/>
        <v>0</v>
      </c>
      <c r="Q925" s="14">
        <f t="shared" ca="1" si="328"/>
        <v>0.62851044</v>
      </c>
      <c r="R925" s="20">
        <f t="shared" si="332"/>
        <v>0</v>
      </c>
      <c r="S925" s="14">
        <f t="shared" si="329"/>
        <v>0</v>
      </c>
      <c r="T925" s="4" t="str">
        <f t="shared" si="330"/>
        <v>A+J=</v>
      </c>
      <c r="U925" s="29">
        <f t="shared" si="331"/>
        <v>46233</v>
      </c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</row>
    <row r="926" spans="1:154" x14ac:dyDescent="0.15">
      <c r="A926" s="88">
        <f t="shared" si="335"/>
        <v>46224</v>
      </c>
      <c r="B926" s="89" t="str">
        <f t="shared" ca="1" si="316"/>
        <v>n.d</v>
      </c>
      <c r="C926" s="14">
        <f t="shared" si="317"/>
        <v>425.88212342000003</v>
      </c>
      <c r="D926" s="62">
        <f t="shared" si="333"/>
        <v>46219</v>
      </c>
      <c r="E926" s="60">
        <f ca="1">IF(D926&lt;$B$1,VLOOKUP(D926,[1]DI!$A$4:$B$15000,2,FALSE),0)</f>
        <v>0</v>
      </c>
      <c r="F926" s="14">
        <f t="shared" ca="1" si="318"/>
        <v>1</v>
      </c>
      <c r="G926" s="91">
        <f t="shared" ca="1" si="319"/>
        <v>1.30934010340701</v>
      </c>
      <c r="H926" s="91">
        <f t="shared" ca="1" si="320"/>
        <v>1.30934010340701</v>
      </c>
      <c r="I926" s="14">
        <f t="shared" ca="1" si="321"/>
        <v>1</v>
      </c>
      <c r="J926" s="13">
        <f t="shared" si="334"/>
        <v>2.69E-2</v>
      </c>
      <c r="K926" s="29">
        <f t="shared" si="322"/>
        <v>46203</v>
      </c>
      <c r="L926" s="2">
        <f t="shared" si="323"/>
        <v>15</v>
      </c>
      <c r="M926" s="17">
        <f t="shared" si="324"/>
        <v>15</v>
      </c>
      <c r="N926" s="12">
        <f t="shared" si="325"/>
        <v>1.0015812820000001</v>
      </c>
      <c r="O926" s="12">
        <f t="shared" ca="1" si="326"/>
        <v>1.0015812820000001</v>
      </c>
      <c r="P926" s="17">
        <f t="shared" si="327"/>
        <v>0</v>
      </c>
      <c r="Q926" s="14">
        <f t="shared" ca="1" si="328"/>
        <v>0.67343973000000001</v>
      </c>
      <c r="R926" s="20">
        <f t="shared" si="332"/>
        <v>0</v>
      </c>
      <c r="S926" s="14">
        <f t="shared" si="329"/>
        <v>0</v>
      </c>
      <c r="T926" s="4" t="str">
        <f t="shared" si="330"/>
        <v>A+J=</v>
      </c>
      <c r="U926" s="29">
        <f t="shared" si="331"/>
        <v>46233</v>
      </c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</row>
    <row r="927" spans="1:154" x14ac:dyDescent="0.15">
      <c r="A927" s="88">
        <f t="shared" si="335"/>
        <v>46225</v>
      </c>
      <c r="B927" s="89" t="str">
        <f t="shared" ca="1" si="316"/>
        <v>n.d</v>
      </c>
      <c r="C927" s="14">
        <f t="shared" si="317"/>
        <v>425.88212342000003</v>
      </c>
      <c r="D927" s="62">
        <f t="shared" si="333"/>
        <v>46220</v>
      </c>
      <c r="E927" s="60">
        <f ca="1">IF(D927&lt;$B$1,VLOOKUP(D927,[1]DI!$A$4:$B$15000,2,FALSE),0)</f>
        <v>0</v>
      </c>
      <c r="F927" s="14">
        <f t="shared" ca="1" si="318"/>
        <v>1</v>
      </c>
      <c r="G927" s="91">
        <f t="shared" ca="1" si="319"/>
        <v>1.30934010340701</v>
      </c>
      <c r="H927" s="91">
        <f t="shared" ca="1" si="320"/>
        <v>1.30934010340701</v>
      </c>
      <c r="I927" s="14">
        <f t="shared" ca="1" si="321"/>
        <v>1</v>
      </c>
      <c r="J927" s="13">
        <f t="shared" si="334"/>
        <v>2.69E-2</v>
      </c>
      <c r="K927" s="29">
        <f t="shared" si="322"/>
        <v>46203</v>
      </c>
      <c r="L927" s="2">
        <f t="shared" si="323"/>
        <v>16</v>
      </c>
      <c r="M927" s="17">
        <f t="shared" si="324"/>
        <v>16</v>
      </c>
      <c r="N927" s="12">
        <f t="shared" si="325"/>
        <v>1.0016867899999999</v>
      </c>
      <c r="O927" s="12">
        <f t="shared" ca="1" si="326"/>
        <v>1.0016867899999999</v>
      </c>
      <c r="P927" s="17">
        <f t="shared" si="327"/>
        <v>0</v>
      </c>
      <c r="Q927" s="14">
        <f t="shared" ca="1" si="328"/>
        <v>0.7183737</v>
      </c>
      <c r="R927" s="20">
        <f t="shared" si="332"/>
        <v>0</v>
      </c>
      <c r="S927" s="14">
        <f t="shared" si="329"/>
        <v>0</v>
      </c>
      <c r="T927" s="4" t="str">
        <f t="shared" si="330"/>
        <v>A+J=</v>
      </c>
      <c r="U927" s="29">
        <f t="shared" si="331"/>
        <v>46233</v>
      </c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</row>
    <row r="928" spans="1:154" x14ac:dyDescent="0.15">
      <c r="A928" s="88">
        <f t="shared" si="335"/>
        <v>46226</v>
      </c>
      <c r="B928" s="89" t="str">
        <f t="shared" ca="1" si="316"/>
        <v>n.d</v>
      </c>
      <c r="C928" s="14">
        <f t="shared" si="317"/>
        <v>425.88212342000003</v>
      </c>
      <c r="D928" s="62">
        <f t="shared" si="333"/>
        <v>46223</v>
      </c>
      <c r="E928" s="60">
        <f ca="1">IF(D928&lt;$B$1,VLOOKUP(D928,[1]DI!$A$4:$B$15000,2,FALSE),0)</f>
        <v>0</v>
      </c>
      <c r="F928" s="14">
        <f t="shared" ca="1" si="318"/>
        <v>1</v>
      </c>
      <c r="G928" s="91">
        <f t="shared" ca="1" si="319"/>
        <v>1.30934010340701</v>
      </c>
      <c r="H928" s="91">
        <f t="shared" ca="1" si="320"/>
        <v>1.30934010340701</v>
      </c>
      <c r="I928" s="14">
        <f t="shared" ca="1" si="321"/>
        <v>1</v>
      </c>
      <c r="J928" s="13">
        <f t="shared" si="334"/>
        <v>2.69E-2</v>
      </c>
      <c r="K928" s="29">
        <f t="shared" si="322"/>
        <v>46203</v>
      </c>
      <c r="L928" s="2">
        <f t="shared" si="323"/>
        <v>17</v>
      </c>
      <c r="M928" s="17">
        <f t="shared" si="324"/>
        <v>17</v>
      </c>
      <c r="N928" s="12">
        <f t="shared" si="325"/>
        <v>1.001792308</v>
      </c>
      <c r="O928" s="12">
        <f t="shared" ca="1" si="326"/>
        <v>1.001792308</v>
      </c>
      <c r="P928" s="17">
        <f t="shared" si="327"/>
        <v>0</v>
      </c>
      <c r="Q928" s="14">
        <f t="shared" ca="1" si="328"/>
        <v>0.76331192999999997</v>
      </c>
      <c r="R928" s="20">
        <f t="shared" si="332"/>
        <v>0</v>
      </c>
      <c r="S928" s="14">
        <f t="shared" si="329"/>
        <v>0</v>
      </c>
      <c r="T928" s="4" t="str">
        <f t="shared" si="330"/>
        <v>A+J=</v>
      </c>
      <c r="U928" s="29">
        <f t="shared" si="331"/>
        <v>46233</v>
      </c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</row>
    <row r="929" spans="1:154" x14ac:dyDescent="0.15">
      <c r="A929" s="88">
        <f t="shared" si="335"/>
        <v>46227</v>
      </c>
      <c r="B929" s="89" t="str">
        <f t="shared" ca="1" si="316"/>
        <v>n.d</v>
      </c>
      <c r="C929" s="14">
        <f t="shared" si="317"/>
        <v>425.88212342000003</v>
      </c>
      <c r="D929" s="62">
        <f t="shared" si="333"/>
        <v>46224</v>
      </c>
      <c r="E929" s="60">
        <f ca="1">IF(D929&lt;$B$1,VLOOKUP(D929,[1]DI!$A$4:$B$15000,2,FALSE),0)</f>
        <v>0</v>
      </c>
      <c r="F929" s="14">
        <f t="shared" ca="1" si="318"/>
        <v>1</v>
      </c>
      <c r="G929" s="91">
        <f t="shared" ca="1" si="319"/>
        <v>1.30934010340701</v>
      </c>
      <c r="H929" s="91">
        <f t="shared" ca="1" si="320"/>
        <v>1.30934010340701</v>
      </c>
      <c r="I929" s="14">
        <f t="shared" ca="1" si="321"/>
        <v>1</v>
      </c>
      <c r="J929" s="13">
        <f t="shared" si="334"/>
        <v>2.69E-2</v>
      </c>
      <c r="K929" s="29">
        <f t="shared" si="322"/>
        <v>46203</v>
      </c>
      <c r="L929" s="2">
        <f t="shared" si="323"/>
        <v>18</v>
      </c>
      <c r="M929" s="17">
        <f t="shared" si="324"/>
        <v>18</v>
      </c>
      <c r="N929" s="12">
        <f t="shared" si="325"/>
        <v>1.0018978380000001</v>
      </c>
      <c r="O929" s="12">
        <f t="shared" ca="1" si="326"/>
        <v>1.0018978380000001</v>
      </c>
      <c r="P929" s="17">
        <f t="shared" si="327"/>
        <v>0</v>
      </c>
      <c r="Q929" s="14">
        <f t="shared" ca="1" si="328"/>
        <v>0.80825526999999997</v>
      </c>
      <c r="R929" s="20">
        <f t="shared" si="332"/>
        <v>0</v>
      </c>
      <c r="S929" s="14">
        <f t="shared" si="329"/>
        <v>0</v>
      </c>
      <c r="T929" s="4" t="str">
        <f t="shared" si="330"/>
        <v>A+J=</v>
      </c>
      <c r="U929" s="29">
        <f t="shared" si="331"/>
        <v>46233</v>
      </c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</row>
    <row r="930" spans="1:154" x14ac:dyDescent="0.15">
      <c r="A930" s="88">
        <f t="shared" si="335"/>
        <v>46230</v>
      </c>
      <c r="B930" s="89" t="str">
        <f t="shared" ca="1" si="316"/>
        <v>n.d</v>
      </c>
      <c r="C930" s="14">
        <f t="shared" si="317"/>
        <v>425.88212342000003</v>
      </c>
      <c r="D930" s="62">
        <f t="shared" si="333"/>
        <v>46225</v>
      </c>
      <c r="E930" s="60">
        <f ca="1">IF(D930&lt;$B$1,VLOOKUP(D930,[1]DI!$A$4:$B$15000,2,FALSE),0)</f>
        <v>0</v>
      </c>
      <c r="F930" s="14">
        <f t="shared" ca="1" si="318"/>
        <v>1</v>
      </c>
      <c r="G930" s="91">
        <f t="shared" ca="1" si="319"/>
        <v>1.30934010340701</v>
      </c>
      <c r="H930" s="91">
        <f t="shared" ca="1" si="320"/>
        <v>1.30934010340701</v>
      </c>
      <c r="I930" s="14">
        <f t="shared" ca="1" si="321"/>
        <v>1</v>
      </c>
      <c r="J930" s="13">
        <f t="shared" si="334"/>
        <v>2.69E-2</v>
      </c>
      <c r="K930" s="29">
        <f t="shared" si="322"/>
        <v>46203</v>
      </c>
      <c r="L930" s="2">
        <f t="shared" si="323"/>
        <v>19</v>
      </c>
      <c r="M930" s="17">
        <f t="shared" si="324"/>
        <v>19</v>
      </c>
      <c r="N930" s="12">
        <f t="shared" si="325"/>
        <v>1.002003379</v>
      </c>
      <c r="O930" s="12">
        <f t="shared" ca="1" si="326"/>
        <v>1.002003379</v>
      </c>
      <c r="P930" s="17">
        <f t="shared" si="327"/>
        <v>0</v>
      </c>
      <c r="Q930" s="14">
        <f t="shared" ca="1" si="328"/>
        <v>0.8532033</v>
      </c>
      <c r="R930" s="20">
        <f t="shared" si="332"/>
        <v>0</v>
      </c>
      <c r="S930" s="14">
        <f t="shared" si="329"/>
        <v>0</v>
      </c>
      <c r="T930" s="4" t="str">
        <f t="shared" si="330"/>
        <v>A+J=</v>
      </c>
      <c r="U930" s="29">
        <f t="shared" si="331"/>
        <v>46233</v>
      </c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</row>
    <row r="931" spans="1:154" x14ac:dyDescent="0.15">
      <c r="A931" s="88">
        <f t="shared" si="335"/>
        <v>46231</v>
      </c>
      <c r="B931" s="89" t="str">
        <f t="shared" ca="1" si="316"/>
        <v>n.d</v>
      </c>
      <c r="C931" s="14">
        <f t="shared" si="317"/>
        <v>425.88212342000003</v>
      </c>
      <c r="D931" s="62">
        <f t="shared" si="333"/>
        <v>46226</v>
      </c>
      <c r="E931" s="60">
        <f ca="1">IF(D931&lt;$B$1,VLOOKUP(D931,[1]DI!$A$4:$B$15000,2,FALSE),0)</f>
        <v>0</v>
      </c>
      <c r="F931" s="14">
        <f t="shared" ca="1" si="318"/>
        <v>1</v>
      </c>
      <c r="G931" s="91">
        <f t="shared" ca="1" si="319"/>
        <v>1.30934010340701</v>
      </c>
      <c r="H931" s="91">
        <f t="shared" ca="1" si="320"/>
        <v>1.30934010340701</v>
      </c>
      <c r="I931" s="14">
        <f t="shared" ca="1" si="321"/>
        <v>1</v>
      </c>
      <c r="J931" s="13">
        <f t="shared" si="334"/>
        <v>2.69E-2</v>
      </c>
      <c r="K931" s="29">
        <f t="shared" si="322"/>
        <v>46203</v>
      </c>
      <c r="L931" s="2">
        <f t="shared" si="323"/>
        <v>20</v>
      </c>
      <c r="M931" s="17">
        <f t="shared" si="324"/>
        <v>20</v>
      </c>
      <c r="N931" s="12">
        <f t="shared" si="325"/>
        <v>1.002108931</v>
      </c>
      <c r="O931" s="12">
        <f t="shared" ca="1" si="326"/>
        <v>1.002108931</v>
      </c>
      <c r="P931" s="17">
        <f t="shared" si="327"/>
        <v>0</v>
      </c>
      <c r="Q931" s="14">
        <f t="shared" ca="1" si="328"/>
        <v>0.89815601</v>
      </c>
      <c r="R931" s="20">
        <f t="shared" si="332"/>
        <v>0</v>
      </c>
      <c r="S931" s="14">
        <f t="shared" si="329"/>
        <v>0</v>
      </c>
      <c r="T931" s="4" t="str">
        <f t="shared" si="330"/>
        <v>A+J=</v>
      </c>
      <c r="U931" s="29">
        <f t="shared" si="331"/>
        <v>46233</v>
      </c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</row>
    <row r="932" spans="1:154" x14ac:dyDescent="0.15">
      <c r="A932" s="88">
        <f t="shared" si="335"/>
        <v>46232</v>
      </c>
      <c r="B932" s="89" t="str">
        <f t="shared" ca="1" si="316"/>
        <v>n.d</v>
      </c>
      <c r="C932" s="14">
        <f t="shared" si="317"/>
        <v>425.88212342000003</v>
      </c>
      <c r="D932" s="62">
        <f t="shared" si="333"/>
        <v>46227</v>
      </c>
      <c r="E932" s="60">
        <f ca="1">IF(D932&lt;$B$1,VLOOKUP(D932,[1]DI!$A$4:$B$15000,2,FALSE),0)</f>
        <v>0</v>
      </c>
      <c r="F932" s="14">
        <f t="shared" ca="1" si="318"/>
        <v>1</v>
      </c>
      <c r="G932" s="91">
        <f t="shared" ca="1" si="319"/>
        <v>1.30934010340701</v>
      </c>
      <c r="H932" s="91">
        <f t="shared" ca="1" si="320"/>
        <v>1.30934010340701</v>
      </c>
      <c r="I932" s="14">
        <f t="shared" ca="1" si="321"/>
        <v>1</v>
      </c>
      <c r="J932" s="13">
        <f t="shared" si="334"/>
        <v>2.69E-2</v>
      </c>
      <c r="K932" s="29">
        <f t="shared" si="322"/>
        <v>46203</v>
      </c>
      <c r="L932" s="2">
        <f t="shared" si="323"/>
        <v>21</v>
      </c>
      <c r="M932" s="17">
        <f t="shared" si="324"/>
        <v>21</v>
      </c>
      <c r="N932" s="12">
        <f t="shared" si="325"/>
        <v>1.002214495</v>
      </c>
      <c r="O932" s="12">
        <f t="shared" ca="1" si="326"/>
        <v>1.002214495</v>
      </c>
      <c r="P932" s="17">
        <f t="shared" si="327"/>
        <v>0</v>
      </c>
      <c r="Q932" s="14">
        <f t="shared" ca="1" si="328"/>
        <v>0.94311383000000004</v>
      </c>
      <c r="R932" s="20">
        <f t="shared" si="332"/>
        <v>0</v>
      </c>
      <c r="S932" s="14">
        <f t="shared" si="329"/>
        <v>0</v>
      </c>
      <c r="T932" s="4" t="str">
        <f t="shared" si="330"/>
        <v>A+J=</v>
      </c>
      <c r="U932" s="29">
        <f t="shared" si="331"/>
        <v>46233</v>
      </c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</row>
    <row r="933" spans="1:154" x14ac:dyDescent="0.15">
      <c r="A933" s="88">
        <f t="shared" si="335"/>
        <v>46233</v>
      </c>
      <c r="B933" s="89" t="str">
        <f t="shared" ca="1" si="316"/>
        <v>n.d</v>
      </c>
      <c r="C933" s="14">
        <f t="shared" si="317"/>
        <v>425.88212342000003</v>
      </c>
      <c r="D933" s="62">
        <f t="shared" si="333"/>
        <v>46230</v>
      </c>
      <c r="E933" s="60">
        <f ca="1">IF(D933&lt;$B$1,VLOOKUP(D933,[1]DI!$A$4:$B$15000,2,FALSE),0)</f>
        <v>0</v>
      </c>
      <c r="F933" s="14">
        <f t="shared" ca="1" si="318"/>
        <v>1</v>
      </c>
      <c r="G933" s="91">
        <f t="shared" ca="1" si="319"/>
        <v>1.30934010340701</v>
      </c>
      <c r="H933" s="91">
        <f t="shared" ca="1" si="320"/>
        <v>1.30934010340701</v>
      </c>
      <c r="I933" s="14">
        <f t="shared" ca="1" si="321"/>
        <v>1</v>
      </c>
      <c r="J933" s="13">
        <f t="shared" si="334"/>
        <v>2.69E-2</v>
      </c>
      <c r="K933" s="29">
        <f t="shared" si="322"/>
        <v>46203</v>
      </c>
      <c r="L933" s="2">
        <f t="shared" si="323"/>
        <v>22</v>
      </c>
      <c r="M933" s="17">
        <f t="shared" si="324"/>
        <v>22</v>
      </c>
      <c r="N933" s="12">
        <f t="shared" si="325"/>
        <v>1.002320069</v>
      </c>
      <c r="O933" s="12">
        <f t="shared" ca="1" si="326"/>
        <v>1.002320069</v>
      </c>
      <c r="P933" s="17">
        <f t="shared" si="327"/>
        <v>44</v>
      </c>
      <c r="Q933" s="14">
        <f t="shared" ca="1" si="328"/>
        <v>0.98807590999999995</v>
      </c>
      <c r="R933" s="20">
        <f t="shared" si="332"/>
        <v>5.296E-2</v>
      </c>
      <c r="S933" s="14">
        <f t="shared" si="329"/>
        <v>22.554717249999999</v>
      </c>
      <c r="T933" s="4" t="str">
        <f t="shared" si="330"/>
        <v>A+J=</v>
      </c>
      <c r="U933" s="29">
        <f t="shared" si="331"/>
        <v>46233</v>
      </c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</row>
    <row r="934" spans="1:154" x14ac:dyDescent="0.15">
      <c r="A934" s="88">
        <f t="shared" si="335"/>
        <v>46234</v>
      </c>
      <c r="B934" s="89" t="str">
        <f t="shared" ca="1" si="316"/>
        <v>n.d</v>
      </c>
      <c r="C934" s="14">
        <f t="shared" si="317"/>
        <v>403.32740617000002</v>
      </c>
      <c r="D934" s="62">
        <f t="shared" si="333"/>
        <v>46231</v>
      </c>
      <c r="E934" s="60">
        <f ca="1">IF(D934&lt;$B$1,VLOOKUP(D934,[1]DI!$A$4:$B$15000,2,FALSE),0)</f>
        <v>0</v>
      </c>
      <c r="F934" s="14">
        <f t="shared" ca="1" si="318"/>
        <v>1</v>
      </c>
      <c r="G934" s="91">
        <f t="shared" ca="1" si="319"/>
        <v>1.30934010340701</v>
      </c>
      <c r="H934" s="91">
        <f t="shared" ca="1" si="320"/>
        <v>1.30934010340701</v>
      </c>
      <c r="I934" s="14">
        <f t="shared" ca="1" si="321"/>
        <v>1</v>
      </c>
      <c r="J934" s="13">
        <f t="shared" si="334"/>
        <v>2.69E-2</v>
      </c>
      <c r="K934" s="29">
        <f t="shared" si="322"/>
        <v>46233</v>
      </c>
      <c r="L934" s="2">
        <f t="shared" si="323"/>
        <v>1</v>
      </c>
      <c r="M934" s="17">
        <f t="shared" si="324"/>
        <v>1</v>
      </c>
      <c r="N934" s="12">
        <f t="shared" si="325"/>
        <v>1.000105341</v>
      </c>
      <c r="O934" s="12">
        <f t="shared" ca="1" si="326"/>
        <v>1.000105341</v>
      </c>
      <c r="P934" s="17">
        <f t="shared" si="327"/>
        <v>0</v>
      </c>
      <c r="Q934" s="14">
        <f t="shared" ca="1" si="328"/>
        <v>4.2486910000000003E-2</v>
      </c>
      <c r="R934" s="20">
        <f t="shared" si="332"/>
        <v>0</v>
      </c>
      <c r="S934" s="14">
        <f t="shared" si="329"/>
        <v>0</v>
      </c>
      <c r="T934" s="4" t="str">
        <f t="shared" si="330"/>
        <v>A+J=</v>
      </c>
      <c r="U934" s="29">
        <f t="shared" si="331"/>
        <v>46265</v>
      </c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</row>
    <row r="935" spans="1:154" x14ac:dyDescent="0.15">
      <c r="A935" s="88">
        <f t="shared" si="335"/>
        <v>46237</v>
      </c>
      <c r="B935" s="89" t="str">
        <f t="shared" ca="1" si="316"/>
        <v>n.d</v>
      </c>
      <c r="C935" s="14">
        <f t="shared" si="317"/>
        <v>403.32740617000002</v>
      </c>
      <c r="D935" s="62">
        <f t="shared" si="333"/>
        <v>46232</v>
      </c>
      <c r="E935" s="60">
        <f ca="1">IF(D935&lt;$B$1,VLOOKUP(D935,[1]DI!$A$4:$B$15000,2,FALSE),0)</f>
        <v>0</v>
      </c>
      <c r="F935" s="14">
        <f t="shared" ca="1" si="318"/>
        <v>1</v>
      </c>
      <c r="G935" s="91">
        <f t="shared" ca="1" si="319"/>
        <v>1.30934010340701</v>
      </c>
      <c r="H935" s="91">
        <f t="shared" ca="1" si="320"/>
        <v>1.30934010340701</v>
      </c>
      <c r="I935" s="14">
        <f t="shared" ca="1" si="321"/>
        <v>1</v>
      </c>
      <c r="J935" s="13">
        <f t="shared" si="334"/>
        <v>2.69E-2</v>
      </c>
      <c r="K935" s="29">
        <f t="shared" si="322"/>
        <v>46233</v>
      </c>
      <c r="L935" s="2">
        <f t="shared" si="323"/>
        <v>2</v>
      </c>
      <c r="M935" s="17">
        <f t="shared" si="324"/>
        <v>2</v>
      </c>
      <c r="N935" s="12">
        <f t="shared" si="325"/>
        <v>1.0002106930000001</v>
      </c>
      <c r="O935" s="12">
        <f t="shared" ca="1" si="326"/>
        <v>1.0002106930000001</v>
      </c>
      <c r="P935" s="17">
        <f t="shared" si="327"/>
        <v>0</v>
      </c>
      <c r="Q935" s="14">
        <f t="shared" ca="1" si="328"/>
        <v>8.497826E-2</v>
      </c>
      <c r="R935" s="20">
        <f t="shared" si="332"/>
        <v>0</v>
      </c>
      <c r="S935" s="14">
        <f t="shared" si="329"/>
        <v>0</v>
      </c>
      <c r="T935" s="4" t="str">
        <f t="shared" si="330"/>
        <v>A+J=</v>
      </c>
      <c r="U935" s="29">
        <f t="shared" si="331"/>
        <v>46265</v>
      </c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</row>
    <row r="936" spans="1:154" x14ac:dyDescent="0.15">
      <c r="A936" s="88">
        <f t="shared" si="335"/>
        <v>46238</v>
      </c>
      <c r="B936" s="89" t="str">
        <f t="shared" ca="1" si="316"/>
        <v>n.d</v>
      </c>
      <c r="C936" s="14">
        <f t="shared" si="317"/>
        <v>403.32740617000002</v>
      </c>
      <c r="D936" s="62">
        <f t="shared" si="333"/>
        <v>46233</v>
      </c>
      <c r="E936" s="60">
        <f ca="1">IF(D936&lt;$B$1,VLOOKUP(D936,[1]DI!$A$4:$B$15000,2,FALSE),0)</f>
        <v>0</v>
      </c>
      <c r="F936" s="14">
        <f t="shared" ca="1" si="318"/>
        <v>1</v>
      </c>
      <c r="G936" s="91">
        <f t="shared" ca="1" si="319"/>
        <v>1.30934010340701</v>
      </c>
      <c r="H936" s="91">
        <f t="shared" ca="1" si="320"/>
        <v>1.30934010340701</v>
      </c>
      <c r="I936" s="14">
        <f t="shared" ca="1" si="321"/>
        <v>1</v>
      </c>
      <c r="J936" s="13">
        <f t="shared" si="334"/>
        <v>2.69E-2</v>
      </c>
      <c r="K936" s="29">
        <f t="shared" si="322"/>
        <v>46233</v>
      </c>
      <c r="L936" s="2">
        <f t="shared" si="323"/>
        <v>3</v>
      </c>
      <c r="M936" s="17">
        <f t="shared" si="324"/>
        <v>3</v>
      </c>
      <c r="N936" s="12">
        <f t="shared" si="325"/>
        <v>1.000316057</v>
      </c>
      <c r="O936" s="12">
        <f t="shared" ca="1" si="326"/>
        <v>1.000316057</v>
      </c>
      <c r="P936" s="17">
        <f t="shared" si="327"/>
        <v>0</v>
      </c>
      <c r="Q936" s="14">
        <f t="shared" ca="1" si="328"/>
        <v>0.12747444999999999</v>
      </c>
      <c r="R936" s="20">
        <f t="shared" si="332"/>
        <v>0</v>
      </c>
      <c r="S936" s="14">
        <f t="shared" si="329"/>
        <v>0</v>
      </c>
      <c r="T936" s="4" t="str">
        <f t="shared" si="330"/>
        <v>A+J=</v>
      </c>
      <c r="U936" s="29">
        <f t="shared" si="331"/>
        <v>46265</v>
      </c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</row>
    <row r="937" spans="1:154" x14ac:dyDescent="0.15">
      <c r="A937" s="88">
        <f t="shared" si="335"/>
        <v>46239</v>
      </c>
      <c r="B937" s="89" t="str">
        <f t="shared" ca="1" si="316"/>
        <v>n.d</v>
      </c>
      <c r="C937" s="14">
        <f t="shared" si="317"/>
        <v>403.32740617000002</v>
      </c>
      <c r="D937" s="62">
        <f t="shared" si="333"/>
        <v>46234</v>
      </c>
      <c r="E937" s="60">
        <f ca="1">IF(D937&lt;$B$1,VLOOKUP(D937,[1]DI!$A$4:$B$15000,2,FALSE),0)</f>
        <v>0</v>
      </c>
      <c r="F937" s="14">
        <f t="shared" ca="1" si="318"/>
        <v>1</v>
      </c>
      <c r="G937" s="91">
        <f t="shared" ca="1" si="319"/>
        <v>1.30934010340701</v>
      </c>
      <c r="H937" s="91">
        <f t="shared" ca="1" si="320"/>
        <v>1.30934010340701</v>
      </c>
      <c r="I937" s="14">
        <f t="shared" ca="1" si="321"/>
        <v>1</v>
      </c>
      <c r="J937" s="13">
        <f t="shared" si="334"/>
        <v>2.69E-2</v>
      </c>
      <c r="K937" s="29">
        <f t="shared" si="322"/>
        <v>46233</v>
      </c>
      <c r="L937" s="2">
        <f t="shared" si="323"/>
        <v>4</v>
      </c>
      <c r="M937" s="17">
        <f t="shared" si="324"/>
        <v>4</v>
      </c>
      <c r="N937" s="12">
        <f t="shared" si="325"/>
        <v>1.0004214309999999</v>
      </c>
      <c r="O937" s="12">
        <f t="shared" ca="1" si="326"/>
        <v>1.0004214309999999</v>
      </c>
      <c r="P937" s="17">
        <f t="shared" si="327"/>
        <v>0</v>
      </c>
      <c r="Q937" s="14">
        <f t="shared" ca="1" si="328"/>
        <v>0.16997466999999999</v>
      </c>
      <c r="R937" s="20">
        <f t="shared" si="332"/>
        <v>0</v>
      </c>
      <c r="S937" s="14">
        <f t="shared" si="329"/>
        <v>0</v>
      </c>
      <c r="T937" s="4" t="str">
        <f t="shared" si="330"/>
        <v>A+J=</v>
      </c>
      <c r="U937" s="29">
        <f t="shared" si="331"/>
        <v>46265</v>
      </c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</row>
    <row r="938" spans="1:154" x14ac:dyDescent="0.15">
      <c r="A938" s="88">
        <f t="shared" si="335"/>
        <v>46240</v>
      </c>
      <c r="B938" s="89" t="str">
        <f t="shared" ca="1" si="316"/>
        <v>n.d</v>
      </c>
      <c r="C938" s="14">
        <f t="shared" si="317"/>
        <v>403.32740617000002</v>
      </c>
      <c r="D938" s="62">
        <f t="shared" si="333"/>
        <v>46237</v>
      </c>
      <c r="E938" s="60">
        <f ca="1">IF(D938&lt;$B$1,VLOOKUP(D938,[1]DI!$A$4:$B$15000,2,FALSE),0)</f>
        <v>0</v>
      </c>
      <c r="F938" s="14">
        <f t="shared" ca="1" si="318"/>
        <v>1</v>
      </c>
      <c r="G938" s="91">
        <f t="shared" ca="1" si="319"/>
        <v>1.30934010340701</v>
      </c>
      <c r="H938" s="91">
        <f t="shared" ca="1" si="320"/>
        <v>1.30934010340701</v>
      </c>
      <c r="I938" s="14">
        <f t="shared" ca="1" si="321"/>
        <v>1</v>
      </c>
      <c r="J938" s="13">
        <f t="shared" si="334"/>
        <v>2.69E-2</v>
      </c>
      <c r="K938" s="29">
        <f t="shared" si="322"/>
        <v>46233</v>
      </c>
      <c r="L938" s="2">
        <f t="shared" si="323"/>
        <v>5</v>
      </c>
      <c r="M938" s="17">
        <f t="shared" si="324"/>
        <v>5</v>
      </c>
      <c r="N938" s="12">
        <f t="shared" si="325"/>
        <v>1.000526816</v>
      </c>
      <c r="O938" s="12">
        <f t="shared" ca="1" si="326"/>
        <v>1.000526816</v>
      </c>
      <c r="P938" s="17">
        <f t="shared" si="327"/>
        <v>0</v>
      </c>
      <c r="Q938" s="14">
        <f t="shared" ca="1" si="328"/>
        <v>0.21247932999999999</v>
      </c>
      <c r="R938" s="20">
        <f t="shared" si="332"/>
        <v>0</v>
      </c>
      <c r="S938" s="14">
        <f t="shared" si="329"/>
        <v>0</v>
      </c>
      <c r="T938" s="4" t="str">
        <f t="shared" si="330"/>
        <v>A+J=</v>
      </c>
      <c r="U938" s="29">
        <f t="shared" si="331"/>
        <v>46265</v>
      </c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</row>
    <row r="939" spans="1:154" x14ac:dyDescent="0.15">
      <c r="A939" s="88">
        <f t="shared" si="335"/>
        <v>46241</v>
      </c>
      <c r="B939" s="89" t="str">
        <f t="shared" ca="1" si="316"/>
        <v>n.d</v>
      </c>
      <c r="C939" s="14">
        <f t="shared" si="317"/>
        <v>403.32740617000002</v>
      </c>
      <c r="D939" s="62">
        <f t="shared" si="333"/>
        <v>46238</v>
      </c>
      <c r="E939" s="60">
        <f ca="1">IF(D939&lt;$B$1,VLOOKUP(D939,[1]DI!$A$4:$B$15000,2,FALSE),0)</f>
        <v>0</v>
      </c>
      <c r="F939" s="14">
        <f t="shared" ca="1" si="318"/>
        <v>1</v>
      </c>
      <c r="G939" s="91">
        <f t="shared" ca="1" si="319"/>
        <v>1.30934010340701</v>
      </c>
      <c r="H939" s="91">
        <f t="shared" ca="1" si="320"/>
        <v>1.30934010340701</v>
      </c>
      <c r="I939" s="14">
        <f t="shared" ca="1" si="321"/>
        <v>1</v>
      </c>
      <c r="J939" s="13">
        <f t="shared" si="334"/>
        <v>2.69E-2</v>
      </c>
      <c r="K939" s="29">
        <f t="shared" si="322"/>
        <v>46233</v>
      </c>
      <c r="L939" s="2">
        <f t="shared" si="323"/>
        <v>6</v>
      </c>
      <c r="M939" s="17">
        <f t="shared" si="324"/>
        <v>6</v>
      </c>
      <c r="N939" s="12">
        <f t="shared" si="325"/>
        <v>1.000632213</v>
      </c>
      <c r="O939" s="12">
        <f t="shared" ca="1" si="326"/>
        <v>1.000632213</v>
      </c>
      <c r="P939" s="17">
        <f t="shared" si="327"/>
        <v>0</v>
      </c>
      <c r="Q939" s="14">
        <f t="shared" ca="1" si="328"/>
        <v>0.25498882</v>
      </c>
      <c r="R939" s="20">
        <f t="shared" si="332"/>
        <v>0</v>
      </c>
      <c r="S939" s="14">
        <f t="shared" si="329"/>
        <v>0</v>
      </c>
      <c r="T939" s="4" t="str">
        <f t="shared" si="330"/>
        <v>A+J=</v>
      </c>
      <c r="U939" s="29">
        <f t="shared" si="331"/>
        <v>46265</v>
      </c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</row>
    <row r="940" spans="1:154" x14ac:dyDescent="0.15">
      <c r="A940" s="88">
        <f t="shared" si="335"/>
        <v>46244</v>
      </c>
      <c r="B940" s="89" t="str">
        <f t="shared" ca="1" si="316"/>
        <v>n.d</v>
      </c>
      <c r="C940" s="14">
        <f t="shared" si="317"/>
        <v>403.32740617000002</v>
      </c>
      <c r="D940" s="62">
        <f t="shared" si="333"/>
        <v>46239</v>
      </c>
      <c r="E940" s="60">
        <f ca="1">IF(D940&lt;$B$1,VLOOKUP(D940,[1]DI!$A$4:$B$15000,2,FALSE),0)</f>
        <v>0</v>
      </c>
      <c r="F940" s="14">
        <f t="shared" ca="1" si="318"/>
        <v>1</v>
      </c>
      <c r="G940" s="91">
        <f t="shared" ca="1" si="319"/>
        <v>1.30934010340701</v>
      </c>
      <c r="H940" s="91">
        <f t="shared" ca="1" si="320"/>
        <v>1.30934010340701</v>
      </c>
      <c r="I940" s="14">
        <f t="shared" ca="1" si="321"/>
        <v>1</v>
      </c>
      <c r="J940" s="13">
        <f t="shared" si="334"/>
        <v>2.69E-2</v>
      </c>
      <c r="K940" s="29">
        <f t="shared" si="322"/>
        <v>46233</v>
      </c>
      <c r="L940" s="2">
        <f t="shared" si="323"/>
        <v>7</v>
      </c>
      <c r="M940" s="17">
        <f t="shared" si="324"/>
        <v>7</v>
      </c>
      <c r="N940" s="12">
        <f t="shared" si="325"/>
        <v>1.0007376210000001</v>
      </c>
      <c r="O940" s="12">
        <f t="shared" ca="1" si="326"/>
        <v>1.0007376210000001</v>
      </c>
      <c r="P940" s="17">
        <f t="shared" si="327"/>
        <v>0</v>
      </c>
      <c r="Q940" s="14">
        <f t="shared" ca="1" si="328"/>
        <v>0.29750275999999998</v>
      </c>
      <c r="R940" s="20">
        <f t="shared" si="332"/>
        <v>0</v>
      </c>
      <c r="S940" s="14">
        <f t="shared" si="329"/>
        <v>0</v>
      </c>
      <c r="T940" s="4" t="str">
        <f t="shared" si="330"/>
        <v>A+J=</v>
      </c>
      <c r="U940" s="29">
        <f t="shared" si="331"/>
        <v>46265</v>
      </c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</row>
    <row r="941" spans="1:154" x14ac:dyDescent="0.15">
      <c r="A941" s="88">
        <f t="shared" si="335"/>
        <v>46245</v>
      </c>
      <c r="B941" s="89" t="str">
        <f t="shared" ca="1" si="316"/>
        <v>n.d</v>
      </c>
      <c r="C941" s="14">
        <f t="shared" si="317"/>
        <v>403.32740617000002</v>
      </c>
      <c r="D941" s="62">
        <f t="shared" si="333"/>
        <v>46240</v>
      </c>
      <c r="E941" s="60">
        <f ca="1">IF(D941&lt;$B$1,VLOOKUP(D941,[1]DI!$A$4:$B$15000,2,FALSE),0)</f>
        <v>0</v>
      </c>
      <c r="F941" s="14">
        <f t="shared" ca="1" si="318"/>
        <v>1</v>
      </c>
      <c r="G941" s="91">
        <f t="shared" ca="1" si="319"/>
        <v>1.30934010340701</v>
      </c>
      <c r="H941" s="91">
        <f t="shared" ca="1" si="320"/>
        <v>1.30934010340701</v>
      </c>
      <c r="I941" s="14">
        <f t="shared" ca="1" si="321"/>
        <v>1</v>
      </c>
      <c r="J941" s="13">
        <f t="shared" si="334"/>
        <v>2.69E-2</v>
      </c>
      <c r="K941" s="29">
        <f t="shared" si="322"/>
        <v>46233</v>
      </c>
      <c r="L941" s="2">
        <f t="shared" si="323"/>
        <v>8</v>
      </c>
      <c r="M941" s="17">
        <f t="shared" si="324"/>
        <v>8</v>
      </c>
      <c r="N941" s="12">
        <f t="shared" si="325"/>
        <v>1.000843039</v>
      </c>
      <c r="O941" s="12">
        <f t="shared" ca="1" si="326"/>
        <v>1.000843039</v>
      </c>
      <c r="P941" s="17">
        <f t="shared" si="327"/>
        <v>0</v>
      </c>
      <c r="Q941" s="14">
        <f t="shared" ca="1" si="328"/>
        <v>0.34002072999999999</v>
      </c>
      <c r="R941" s="20">
        <f t="shared" si="332"/>
        <v>0</v>
      </c>
      <c r="S941" s="14">
        <f t="shared" si="329"/>
        <v>0</v>
      </c>
      <c r="T941" s="4" t="str">
        <f t="shared" si="330"/>
        <v>A+J=</v>
      </c>
      <c r="U941" s="29">
        <f t="shared" si="331"/>
        <v>46265</v>
      </c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</row>
    <row r="942" spans="1:154" x14ac:dyDescent="0.15">
      <c r="A942" s="88">
        <f t="shared" si="335"/>
        <v>46246</v>
      </c>
      <c r="B942" s="89" t="str">
        <f t="shared" ca="1" si="316"/>
        <v>n.d</v>
      </c>
      <c r="C942" s="14">
        <f t="shared" si="317"/>
        <v>403.32740617000002</v>
      </c>
      <c r="D942" s="62">
        <f t="shared" si="333"/>
        <v>46241</v>
      </c>
      <c r="E942" s="60">
        <f ca="1">IF(D942&lt;$B$1,VLOOKUP(D942,[1]DI!$A$4:$B$15000,2,FALSE),0)</f>
        <v>0</v>
      </c>
      <c r="F942" s="14">
        <f t="shared" ca="1" si="318"/>
        <v>1</v>
      </c>
      <c r="G942" s="91">
        <f t="shared" ca="1" si="319"/>
        <v>1.30934010340701</v>
      </c>
      <c r="H942" s="91">
        <f t="shared" ca="1" si="320"/>
        <v>1.30934010340701</v>
      </c>
      <c r="I942" s="14">
        <f t="shared" ca="1" si="321"/>
        <v>1</v>
      </c>
      <c r="J942" s="13">
        <f t="shared" si="334"/>
        <v>2.69E-2</v>
      </c>
      <c r="K942" s="29">
        <f t="shared" si="322"/>
        <v>46233</v>
      </c>
      <c r="L942" s="2">
        <f t="shared" si="323"/>
        <v>9</v>
      </c>
      <c r="M942" s="17">
        <f t="shared" si="324"/>
        <v>9</v>
      </c>
      <c r="N942" s="12">
        <f t="shared" si="325"/>
        <v>1.0009484689999999</v>
      </c>
      <c r="O942" s="12">
        <f t="shared" ca="1" si="326"/>
        <v>1.0009484689999999</v>
      </c>
      <c r="P942" s="17">
        <f t="shared" si="327"/>
        <v>0</v>
      </c>
      <c r="Q942" s="14">
        <f t="shared" ca="1" si="328"/>
        <v>0.38254354000000002</v>
      </c>
      <c r="R942" s="20">
        <f t="shared" si="332"/>
        <v>0</v>
      </c>
      <c r="S942" s="14">
        <f t="shared" si="329"/>
        <v>0</v>
      </c>
      <c r="T942" s="4" t="str">
        <f t="shared" si="330"/>
        <v>A+J=</v>
      </c>
      <c r="U942" s="29">
        <f t="shared" si="331"/>
        <v>46265</v>
      </c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</row>
    <row r="943" spans="1:154" x14ac:dyDescent="0.15">
      <c r="A943" s="88">
        <f t="shared" si="335"/>
        <v>46247</v>
      </c>
      <c r="B943" s="89" t="str">
        <f t="shared" ca="1" si="316"/>
        <v>n.d</v>
      </c>
      <c r="C943" s="14">
        <f t="shared" si="317"/>
        <v>403.32740617000002</v>
      </c>
      <c r="D943" s="62">
        <f t="shared" si="333"/>
        <v>46244</v>
      </c>
      <c r="E943" s="60">
        <f ca="1">IF(D943&lt;$B$1,VLOOKUP(D943,[1]DI!$A$4:$B$15000,2,FALSE),0)</f>
        <v>0</v>
      </c>
      <c r="F943" s="14">
        <f t="shared" ca="1" si="318"/>
        <v>1</v>
      </c>
      <c r="G943" s="91">
        <f t="shared" ca="1" si="319"/>
        <v>1.30934010340701</v>
      </c>
      <c r="H943" s="91">
        <f t="shared" ca="1" si="320"/>
        <v>1.30934010340701</v>
      </c>
      <c r="I943" s="14">
        <f t="shared" ca="1" si="321"/>
        <v>1</v>
      </c>
      <c r="J943" s="13">
        <f t="shared" si="334"/>
        <v>2.69E-2</v>
      </c>
      <c r="K943" s="29">
        <f t="shared" si="322"/>
        <v>46233</v>
      </c>
      <c r="L943" s="2">
        <f t="shared" si="323"/>
        <v>10</v>
      </c>
      <c r="M943" s="17">
        <f t="shared" si="324"/>
        <v>10</v>
      </c>
      <c r="N943" s="12">
        <f t="shared" si="325"/>
        <v>1.00105391</v>
      </c>
      <c r="O943" s="12">
        <f t="shared" ca="1" si="326"/>
        <v>1.00105391</v>
      </c>
      <c r="P943" s="17">
        <f t="shared" si="327"/>
        <v>0</v>
      </c>
      <c r="Q943" s="14">
        <f t="shared" ca="1" si="328"/>
        <v>0.42507077999999998</v>
      </c>
      <c r="R943" s="20">
        <f t="shared" si="332"/>
        <v>0</v>
      </c>
      <c r="S943" s="14">
        <f t="shared" si="329"/>
        <v>0</v>
      </c>
      <c r="T943" s="4" t="str">
        <f t="shared" si="330"/>
        <v>A+J=</v>
      </c>
      <c r="U943" s="29">
        <f t="shared" si="331"/>
        <v>46265</v>
      </c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</row>
    <row r="944" spans="1:154" x14ac:dyDescent="0.15">
      <c r="A944" s="88">
        <f t="shared" si="335"/>
        <v>46248</v>
      </c>
      <c r="B944" s="89" t="str">
        <f t="shared" ca="1" si="316"/>
        <v>n.d</v>
      </c>
      <c r="C944" s="14">
        <f t="shared" si="317"/>
        <v>403.32740617000002</v>
      </c>
      <c r="D944" s="62">
        <f t="shared" si="333"/>
        <v>46245</v>
      </c>
      <c r="E944" s="60">
        <f ca="1">IF(D944&lt;$B$1,VLOOKUP(D944,[1]DI!$A$4:$B$15000,2,FALSE),0)</f>
        <v>0</v>
      </c>
      <c r="F944" s="14">
        <f t="shared" ca="1" si="318"/>
        <v>1</v>
      </c>
      <c r="G944" s="91">
        <f t="shared" ca="1" si="319"/>
        <v>1.30934010340701</v>
      </c>
      <c r="H944" s="91">
        <f t="shared" ca="1" si="320"/>
        <v>1.30934010340701</v>
      </c>
      <c r="I944" s="14">
        <f t="shared" ca="1" si="321"/>
        <v>1</v>
      </c>
      <c r="J944" s="13">
        <f t="shared" si="334"/>
        <v>2.69E-2</v>
      </c>
      <c r="K944" s="29">
        <f t="shared" si="322"/>
        <v>46233</v>
      </c>
      <c r="L944" s="2">
        <f t="shared" si="323"/>
        <v>11</v>
      </c>
      <c r="M944" s="17">
        <f t="shared" si="324"/>
        <v>11</v>
      </c>
      <c r="N944" s="12">
        <f t="shared" si="325"/>
        <v>1.0011593620000001</v>
      </c>
      <c r="O944" s="12">
        <f t="shared" ca="1" si="326"/>
        <v>1.0011593620000001</v>
      </c>
      <c r="P944" s="17">
        <f t="shared" si="327"/>
        <v>0</v>
      </c>
      <c r="Q944" s="14">
        <f t="shared" ca="1" si="328"/>
        <v>0.46760246</v>
      </c>
      <c r="R944" s="20">
        <f t="shared" si="332"/>
        <v>0</v>
      </c>
      <c r="S944" s="14">
        <f t="shared" si="329"/>
        <v>0</v>
      </c>
      <c r="T944" s="4" t="str">
        <f t="shared" si="330"/>
        <v>A+J=</v>
      </c>
      <c r="U944" s="29">
        <f t="shared" si="331"/>
        <v>46265</v>
      </c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</row>
    <row r="945" spans="1:154" x14ac:dyDescent="0.15">
      <c r="A945" s="88">
        <f t="shared" si="335"/>
        <v>46251</v>
      </c>
      <c r="B945" s="89" t="str">
        <f t="shared" ca="1" si="316"/>
        <v>n.d</v>
      </c>
      <c r="C945" s="14">
        <f t="shared" si="317"/>
        <v>403.32740617000002</v>
      </c>
      <c r="D945" s="62">
        <f t="shared" si="333"/>
        <v>46246</v>
      </c>
      <c r="E945" s="60">
        <f ca="1">IF(D945&lt;$B$1,VLOOKUP(D945,[1]DI!$A$4:$B$15000,2,FALSE),0)</f>
        <v>0</v>
      </c>
      <c r="F945" s="14">
        <f t="shared" ca="1" si="318"/>
        <v>1</v>
      </c>
      <c r="G945" s="91">
        <f t="shared" ca="1" si="319"/>
        <v>1.30934010340701</v>
      </c>
      <c r="H945" s="91">
        <f t="shared" ca="1" si="320"/>
        <v>1.30934010340701</v>
      </c>
      <c r="I945" s="14">
        <f t="shared" ca="1" si="321"/>
        <v>1</v>
      </c>
      <c r="J945" s="13">
        <f t="shared" si="334"/>
        <v>2.69E-2</v>
      </c>
      <c r="K945" s="29">
        <f t="shared" si="322"/>
        <v>46233</v>
      </c>
      <c r="L945" s="2">
        <f t="shared" si="323"/>
        <v>12</v>
      </c>
      <c r="M945" s="17">
        <f t="shared" si="324"/>
        <v>12</v>
      </c>
      <c r="N945" s="12">
        <f t="shared" si="325"/>
        <v>1.0012648260000001</v>
      </c>
      <c r="O945" s="12">
        <f t="shared" ca="1" si="326"/>
        <v>1.0012648260000001</v>
      </c>
      <c r="P945" s="17">
        <f t="shared" si="327"/>
        <v>0</v>
      </c>
      <c r="Q945" s="14">
        <f t="shared" ca="1" si="328"/>
        <v>0.51013898000000002</v>
      </c>
      <c r="R945" s="20">
        <f t="shared" si="332"/>
        <v>0</v>
      </c>
      <c r="S945" s="14">
        <f t="shared" si="329"/>
        <v>0</v>
      </c>
      <c r="T945" s="4" t="str">
        <f t="shared" si="330"/>
        <v>A+J=</v>
      </c>
      <c r="U945" s="29">
        <f t="shared" si="331"/>
        <v>46265</v>
      </c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</row>
    <row r="946" spans="1:154" x14ac:dyDescent="0.15">
      <c r="A946" s="88">
        <f t="shared" si="335"/>
        <v>46252</v>
      </c>
      <c r="B946" s="89" t="str">
        <f t="shared" ca="1" si="316"/>
        <v>n.d</v>
      </c>
      <c r="C946" s="14">
        <f t="shared" si="317"/>
        <v>403.32740617000002</v>
      </c>
      <c r="D946" s="62">
        <f t="shared" si="333"/>
        <v>46247</v>
      </c>
      <c r="E946" s="60">
        <f ca="1">IF(D946&lt;$B$1,VLOOKUP(D946,[1]DI!$A$4:$B$15000,2,FALSE),0)</f>
        <v>0</v>
      </c>
      <c r="F946" s="14">
        <f t="shared" ca="1" si="318"/>
        <v>1</v>
      </c>
      <c r="G946" s="91">
        <f t="shared" ca="1" si="319"/>
        <v>1.30934010340701</v>
      </c>
      <c r="H946" s="91">
        <f t="shared" ca="1" si="320"/>
        <v>1.30934010340701</v>
      </c>
      <c r="I946" s="14">
        <f t="shared" ca="1" si="321"/>
        <v>1</v>
      </c>
      <c r="J946" s="13">
        <f t="shared" si="334"/>
        <v>2.69E-2</v>
      </c>
      <c r="K946" s="29">
        <f t="shared" si="322"/>
        <v>46233</v>
      </c>
      <c r="L946" s="2">
        <f t="shared" si="323"/>
        <v>13</v>
      </c>
      <c r="M946" s="17">
        <f t="shared" si="324"/>
        <v>13</v>
      </c>
      <c r="N946" s="12">
        <f t="shared" si="325"/>
        <v>1.0013703</v>
      </c>
      <c r="O946" s="12">
        <f t="shared" ca="1" si="326"/>
        <v>1.0013703</v>
      </c>
      <c r="P946" s="17">
        <f t="shared" si="327"/>
        <v>0</v>
      </c>
      <c r="Q946" s="14">
        <f t="shared" ca="1" si="328"/>
        <v>0.55267953999999997</v>
      </c>
      <c r="R946" s="20">
        <f t="shared" si="332"/>
        <v>0</v>
      </c>
      <c r="S946" s="14">
        <f t="shared" si="329"/>
        <v>0</v>
      </c>
      <c r="T946" s="4" t="str">
        <f t="shared" si="330"/>
        <v>A+J=</v>
      </c>
      <c r="U946" s="29">
        <f t="shared" si="331"/>
        <v>46265</v>
      </c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</row>
    <row r="947" spans="1:154" x14ac:dyDescent="0.15">
      <c r="A947" s="88">
        <f t="shared" si="335"/>
        <v>46253</v>
      </c>
      <c r="B947" s="89" t="str">
        <f t="shared" ca="1" si="316"/>
        <v>n.d</v>
      </c>
      <c r="C947" s="14">
        <f t="shared" si="317"/>
        <v>403.32740617000002</v>
      </c>
      <c r="D947" s="62">
        <f t="shared" si="333"/>
        <v>46248</v>
      </c>
      <c r="E947" s="60">
        <f ca="1">IF(D947&lt;$B$1,VLOOKUP(D947,[1]DI!$A$4:$B$15000,2,FALSE),0)</f>
        <v>0</v>
      </c>
      <c r="F947" s="14">
        <f t="shared" ca="1" si="318"/>
        <v>1</v>
      </c>
      <c r="G947" s="91">
        <f t="shared" ca="1" si="319"/>
        <v>1.30934010340701</v>
      </c>
      <c r="H947" s="91">
        <f t="shared" ca="1" si="320"/>
        <v>1.30934010340701</v>
      </c>
      <c r="I947" s="14">
        <f t="shared" ca="1" si="321"/>
        <v>1</v>
      </c>
      <c r="J947" s="13">
        <f t="shared" si="334"/>
        <v>2.69E-2</v>
      </c>
      <c r="K947" s="29">
        <f t="shared" si="322"/>
        <v>46233</v>
      </c>
      <c r="L947" s="2">
        <f t="shared" si="323"/>
        <v>14</v>
      </c>
      <c r="M947" s="17">
        <f t="shared" si="324"/>
        <v>14</v>
      </c>
      <c r="N947" s="12">
        <f t="shared" si="325"/>
        <v>1.001475785</v>
      </c>
      <c r="O947" s="12">
        <f t="shared" ca="1" si="326"/>
        <v>1.001475785</v>
      </c>
      <c r="P947" s="17">
        <f t="shared" si="327"/>
        <v>0</v>
      </c>
      <c r="Q947" s="14">
        <f t="shared" ca="1" si="328"/>
        <v>0.59522452999999997</v>
      </c>
      <c r="R947" s="20">
        <f t="shared" si="332"/>
        <v>0</v>
      </c>
      <c r="S947" s="14">
        <f t="shared" si="329"/>
        <v>0</v>
      </c>
      <c r="T947" s="4" t="str">
        <f t="shared" si="330"/>
        <v>A+J=</v>
      </c>
      <c r="U947" s="29">
        <f t="shared" si="331"/>
        <v>46265</v>
      </c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</row>
    <row r="948" spans="1:154" x14ac:dyDescent="0.15">
      <c r="A948" s="88">
        <f t="shared" si="335"/>
        <v>46254</v>
      </c>
      <c r="B948" s="89" t="str">
        <f t="shared" ca="1" si="316"/>
        <v>n.d</v>
      </c>
      <c r="C948" s="14">
        <f t="shared" si="317"/>
        <v>403.32740617000002</v>
      </c>
      <c r="D948" s="62">
        <f t="shared" si="333"/>
        <v>46251</v>
      </c>
      <c r="E948" s="60">
        <f ca="1">IF(D948&lt;$B$1,VLOOKUP(D948,[1]DI!$A$4:$B$15000,2,FALSE),0)</f>
        <v>0</v>
      </c>
      <c r="F948" s="14">
        <f t="shared" ca="1" si="318"/>
        <v>1</v>
      </c>
      <c r="G948" s="91">
        <f t="shared" ca="1" si="319"/>
        <v>1.30934010340701</v>
      </c>
      <c r="H948" s="91">
        <f t="shared" ca="1" si="320"/>
        <v>1.30934010340701</v>
      </c>
      <c r="I948" s="14">
        <f t="shared" ca="1" si="321"/>
        <v>1</v>
      </c>
      <c r="J948" s="13">
        <f t="shared" si="334"/>
        <v>2.69E-2</v>
      </c>
      <c r="K948" s="29">
        <f t="shared" si="322"/>
        <v>46233</v>
      </c>
      <c r="L948" s="2">
        <f t="shared" si="323"/>
        <v>15</v>
      </c>
      <c r="M948" s="17">
        <f t="shared" si="324"/>
        <v>15</v>
      </c>
      <c r="N948" s="12">
        <f t="shared" si="325"/>
        <v>1.0015812820000001</v>
      </c>
      <c r="O948" s="12">
        <f t="shared" ca="1" si="326"/>
        <v>1.0015812820000001</v>
      </c>
      <c r="P948" s="17">
        <f t="shared" si="327"/>
        <v>0</v>
      </c>
      <c r="Q948" s="14">
        <f t="shared" ca="1" si="328"/>
        <v>0.63777435999999998</v>
      </c>
      <c r="R948" s="20">
        <f t="shared" si="332"/>
        <v>0</v>
      </c>
      <c r="S948" s="14">
        <f t="shared" si="329"/>
        <v>0</v>
      </c>
      <c r="T948" s="4" t="str">
        <f t="shared" si="330"/>
        <v>A+J=</v>
      </c>
      <c r="U948" s="29">
        <f t="shared" si="331"/>
        <v>46265</v>
      </c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</row>
    <row r="949" spans="1:154" x14ac:dyDescent="0.15">
      <c r="A949" s="88">
        <f t="shared" si="335"/>
        <v>46255</v>
      </c>
      <c r="B949" s="89" t="str">
        <f t="shared" ca="1" si="316"/>
        <v>n.d</v>
      </c>
      <c r="C949" s="14">
        <f t="shared" si="317"/>
        <v>403.32740617000002</v>
      </c>
      <c r="D949" s="62">
        <f t="shared" si="333"/>
        <v>46252</v>
      </c>
      <c r="E949" s="60">
        <f ca="1">IF(D949&lt;$B$1,VLOOKUP(D949,[1]DI!$A$4:$B$15000,2,FALSE),0)</f>
        <v>0</v>
      </c>
      <c r="F949" s="14">
        <f t="shared" ca="1" si="318"/>
        <v>1</v>
      </c>
      <c r="G949" s="91">
        <f t="shared" ca="1" si="319"/>
        <v>1.30934010340701</v>
      </c>
      <c r="H949" s="91">
        <f t="shared" ca="1" si="320"/>
        <v>1.30934010340701</v>
      </c>
      <c r="I949" s="14">
        <f t="shared" ca="1" si="321"/>
        <v>1</v>
      </c>
      <c r="J949" s="13">
        <f t="shared" si="334"/>
        <v>2.69E-2</v>
      </c>
      <c r="K949" s="29">
        <f t="shared" si="322"/>
        <v>46233</v>
      </c>
      <c r="L949" s="2">
        <f t="shared" si="323"/>
        <v>16</v>
      </c>
      <c r="M949" s="17">
        <f t="shared" si="324"/>
        <v>16</v>
      </c>
      <c r="N949" s="12">
        <f t="shared" si="325"/>
        <v>1.0016867899999999</v>
      </c>
      <c r="O949" s="12">
        <f t="shared" ca="1" si="326"/>
        <v>1.0016867899999999</v>
      </c>
      <c r="P949" s="17">
        <f t="shared" si="327"/>
        <v>0</v>
      </c>
      <c r="Q949" s="14">
        <f t="shared" ca="1" si="328"/>
        <v>0.68032862999999999</v>
      </c>
      <c r="R949" s="20">
        <f t="shared" si="332"/>
        <v>0</v>
      </c>
      <c r="S949" s="14">
        <f t="shared" si="329"/>
        <v>0</v>
      </c>
      <c r="T949" s="4" t="str">
        <f t="shared" si="330"/>
        <v>A+J=</v>
      </c>
      <c r="U949" s="29">
        <f t="shared" si="331"/>
        <v>46265</v>
      </c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</row>
    <row r="950" spans="1:154" x14ac:dyDescent="0.15">
      <c r="A950" s="88">
        <f t="shared" si="335"/>
        <v>46258</v>
      </c>
      <c r="B950" s="89" t="str">
        <f t="shared" ca="1" si="316"/>
        <v>n.d</v>
      </c>
      <c r="C950" s="14">
        <f t="shared" si="317"/>
        <v>403.32740617000002</v>
      </c>
      <c r="D950" s="62">
        <f t="shared" si="333"/>
        <v>46253</v>
      </c>
      <c r="E950" s="60">
        <f ca="1">IF(D950&lt;$B$1,VLOOKUP(D950,[1]DI!$A$4:$B$15000,2,FALSE),0)</f>
        <v>0</v>
      </c>
      <c r="F950" s="14">
        <f t="shared" ca="1" si="318"/>
        <v>1</v>
      </c>
      <c r="G950" s="91">
        <f t="shared" ca="1" si="319"/>
        <v>1.30934010340701</v>
      </c>
      <c r="H950" s="91">
        <f t="shared" ca="1" si="320"/>
        <v>1.30934010340701</v>
      </c>
      <c r="I950" s="14">
        <f t="shared" ca="1" si="321"/>
        <v>1</v>
      </c>
      <c r="J950" s="13">
        <f t="shared" si="334"/>
        <v>2.69E-2</v>
      </c>
      <c r="K950" s="29">
        <f t="shared" si="322"/>
        <v>46233</v>
      </c>
      <c r="L950" s="2">
        <f t="shared" si="323"/>
        <v>17</v>
      </c>
      <c r="M950" s="17">
        <f t="shared" si="324"/>
        <v>17</v>
      </c>
      <c r="N950" s="12">
        <f t="shared" si="325"/>
        <v>1.001792308</v>
      </c>
      <c r="O950" s="12">
        <f t="shared" ca="1" si="326"/>
        <v>1.001792308</v>
      </c>
      <c r="P950" s="17">
        <f t="shared" si="327"/>
        <v>0</v>
      </c>
      <c r="Q950" s="14">
        <f t="shared" ca="1" si="328"/>
        <v>0.72288693000000004</v>
      </c>
      <c r="R950" s="20">
        <f t="shared" si="332"/>
        <v>0</v>
      </c>
      <c r="S950" s="14">
        <f t="shared" si="329"/>
        <v>0</v>
      </c>
      <c r="T950" s="4" t="str">
        <f t="shared" si="330"/>
        <v>A+J=</v>
      </c>
      <c r="U950" s="29">
        <f t="shared" si="331"/>
        <v>46265</v>
      </c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</row>
    <row r="951" spans="1:154" x14ac:dyDescent="0.15">
      <c r="A951" s="88">
        <f t="shared" si="335"/>
        <v>46259</v>
      </c>
      <c r="B951" s="89" t="str">
        <f t="shared" ca="1" si="316"/>
        <v>n.d</v>
      </c>
      <c r="C951" s="14">
        <f t="shared" si="317"/>
        <v>403.32740617000002</v>
      </c>
      <c r="D951" s="62">
        <f t="shared" si="333"/>
        <v>46254</v>
      </c>
      <c r="E951" s="60">
        <f ca="1">IF(D951&lt;$B$1,VLOOKUP(D951,[1]DI!$A$4:$B$15000,2,FALSE),0)</f>
        <v>0</v>
      </c>
      <c r="F951" s="14">
        <f t="shared" ca="1" si="318"/>
        <v>1</v>
      </c>
      <c r="G951" s="91">
        <f t="shared" ca="1" si="319"/>
        <v>1.30934010340701</v>
      </c>
      <c r="H951" s="91">
        <f t="shared" ca="1" si="320"/>
        <v>1.30934010340701</v>
      </c>
      <c r="I951" s="14">
        <f t="shared" ca="1" si="321"/>
        <v>1</v>
      </c>
      <c r="J951" s="13">
        <f t="shared" si="334"/>
        <v>2.69E-2</v>
      </c>
      <c r="K951" s="29">
        <f t="shared" si="322"/>
        <v>46233</v>
      </c>
      <c r="L951" s="2">
        <f t="shared" si="323"/>
        <v>18</v>
      </c>
      <c r="M951" s="17">
        <f t="shared" si="324"/>
        <v>18</v>
      </c>
      <c r="N951" s="12">
        <f t="shared" si="325"/>
        <v>1.0018978380000001</v>
      </c>
      <c r="O951" s="12">
        <f t="shared" ca="1" si="326"/>
        <v>1.0018978380000001</v>
      </c>
      <c r="P951" s="17">
        <f t="shared" si="327"/>
        <v>0</v>
      </c>
      <c r="Q951" s="14">
        <f t="shared" ca="1" si="328"/>
        <v>0.76545006999999998</v>
      </c>
      <c r="R951" s="20">
        <f t="shared" si="332"/>
        <v>0</v>
      </c>
      <c r="S951" s="14">
        <f t="shared" si="329"/>
        <v>0</v>
      </c>
      <c r="T951" s="4" t="str">
        <f t="shared" si="330"/>
        <v>A+J=</v>
      </c>
      <c r="U951" s="29">
        <f t="shared" si="331"/>
        <v>46265</v>
      </c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</row>
    <row r="952" spans="1:154" x14ac:dyDescent="0.15">
      <c r="A952" s="88">
        <f t="shared" si="335"/>
        <v>46260</v>
      </c>
      <c r="B952" s="89" t="str">
        <f t="shared" ca="1" si="316"/>
        <v>n.d</v>
      </c>
      <c r="C952" s="14">
        <f t="shared" si="317"/>
        <v>403.32740617000002</v>
      </c>
      <c r="D952" s="62">
        <f t="shared" si="333"/>
        <v>46255</v>
      </c>
      <c r="E952" s="60">
        <f ca="1">IF(D952&lt;$B$1,VLOOKUP(D952,[1]DI!$A$4:$B$15000,2,FALSE),0)</f>
        <v>0</v>
      </c>
      <c r="F952" s="14">
        <f t="shared" ca="1" si="318"/>
        <v>1</v>
      </c>
      <c r="G952" s="91">
        <f t="shared" ca="1" si="319"/>
        <v>1.30934010340701</v>
      </c>
      <c r="H952" s="91">
        <f t="shared" ca="1" si="320"/>
        <v>1.30934010340701</v>
      </c>
      <c r="I952" s="14">
        <f t="shared" ca="1" si="321"/>
        <v>1</v>
      </c>
      <c r="J952" s="13">
        <f t="shared" si="334"/>
        <v>2.69E-2</v>
      </c>
      <c r="K952" s="29">
        <f t="shared" si="322"/>
        <v>46233</v>
      </c>
      <c r="L952" s="2">
        <f t="shared" si="323"/>
        <v>19</v>
      </c>
      <c r="M952" s="17">
        <f t="shared" si="324"/>
        <v>19</v>
      </c>
      <c r="N952" s="12">
        <f t="shared" si="325"/>
        <v>1.002003379</v>
      </c>
      <c r="O952" s="12">
        <f t="shared" ca="1" si="326"/>
        <v>1.002003379</v>
      </c>
      <c r="P952" s="17">
        <f t="shared" si="327"/>
        <v>0</v>
      </c>
      <c r="Q952" s="14">
        <f t="shared" ca="1" si="328"/>
        <v>0.80801765000000003</v>
      </c>
      <c r="R952" s="20">
        <f t="shared" si="332"/>
        <v>0</v>
      </c>
      <c r="S952" s="14">
        <f t="shared" si="329"/>
        <v>0</v>
      </c>
      <c r="T952" s="4" t="str">
        <f t="shared" si="330"/>
        <v>A+J=</v>
      </c>
      <c r="U952" s="29">
        <f t="shared" si="331"/>
        <v>46265</v>
      </c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</row>
    <row r="953" spans="1:154" x14ac:dyDescent="0.15">
      <c r="A953" s="88">
        <f t="shared" si="335"/>
        <v>46261</v>
      </c>
      <c r="B953" s="89" t="str">
        <f t="shared" ca="1" si="316"/>
        <v>n.d</v>
      </c>
      <c r="C953" s="14">
        <f t="shared" si="317"/>
        <v>403.32740617000002</v>
      </c>
      <c r="D953" s="62">
        <f t="shared" si="333"/>
        <v>46258</v>
      </c>
      <c r="E953" s="60">
        <f ca="1">IF(D953&lt;$B$1,VLOOKUP(D953,[1]DI!$A$4:$B$15000,2,FALSE),0)</f>
        <v>0</v>
      </c>
      <c r="F953" s="14">
        <f t="shared" ca="1" si="318"/>
        <v>1</v>
      </c>
      <c r="G953" s="91">
        <f t="shared" ca="1" si="319"/>
        <v>1.30934010340701</v>
      </c>
      <c r="H953" s="91">
        <f t="shared" ca="1" si="320"/>
        <v>1.30934010340701</v>
      </c>
      <c r="I953" s="14">
        <f t="shared" ca="1" si="321"/>
        <v>1</v>
      </c>
      <c r="J953" s="13">
        <f t="shared" si="334"/>
        <v>2.69E-2</v>
      </c>
      <c r="K953" s="29">
        <f t="shared" si="322"/>
        <v>46233</v>
      </c>
      <c r="L953" s="2">
        <f t="shared" si="323"/>
        <v>20</v>
      </c>
      <c r="M953" s="17">
        <f t="shared" si="324"/>
        <v>20</v>
      </c>
      <c r="N953" s="12">
        <f t="shared" si="325"/>
        <v>1.002108931</v>
      </c>
      <c r="O953" s="12">
        <f t="shared" ca="1" si="326"/>
        <v>1.002108931</v>
      </c>
      <c r="P953" s="17">
        <f t="shared" si="327"/>
        <v>0</v>
      </c>
      <c r="Q953" s="14">
        <f t="shared" ca="1" si="328"/>
        <v>0.85058966999999996</v>
      </c>
      <c r="R953" s="20">
        <f t="shared" si="332"/>
        <v>0</v>
      </c>
      <c r="S953" s="14">
        <f t="shared" si="329"/>
        <v>0</v>
      </c>
      <c r="T953" s="4" t="str">
        <f t="shared" si="330"/>
        <v>A+J=</v>
      </c>
      <c r="U953" s="29">
        <f t="shared" si="331"/>
        <v>46265</v>
      </c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</row>
    <row r="954" spans="1:154" x14ac:dyDescent="0.15">
      <c r="A954" s="88">
        <f t="shared" si="335"/>
        <v>46262</v>
      </c>
      <c r="B954" s="89" t="str">
        <f t="shared" ca="1" si="316"/>
        <v>n.d</v>
      </c>
      <c r="C954" s="14">
        <f t="shared" si="317"/>
        <v>403.32740617000002</v>
      </c>
      <c r="D954" s="62">
        <f t="shared" si="333"/>
        <v>46259</v>
      </c>
      <c r="E954" s="60">
        <f ca="1">IF(D954&lt;$B$1,VLOOKUP(D954,[1]DI!$A$4:$B$15000,2,FALSE),0)</f>
        <v>0</v>
      </c>
      <c r="F954" s="14">
        <f t="shared" ca="1" si="318"/>
        <v>1</v>
      </c>
      <c r="G954" s="91">
        <f t="shared" ca="1" si="319"/>
        <v>1.30934010340701</v>
      </c>
      <c r="H954" s="91">
        <f t="shared" ca="1" si="320"/>
        <v>1.30934010340701</v>
      </c>
      <c r="I954" s="14">
        <f t="shared" ca="1" si="321"/>
        <v>1</v>
      </c>
      <c r="J954" s="13">
        <f t="shared" si="334"/>
        <v>2.69E-2</v>
      </c>
      <c r="K954" s="29">
        <f t="shared" si="322"/>
        <v>46233</v>
      </c>
      <c r="L954" s="2">
        <f t="shared" si="323"/>
        <v>21</v>
      </c>
      <c r="M954" s="17">
        <f t="shared" si="324"/>
        <v>21</v>
      </c>
      <c r="N954" s="12">
        <f t="shared" si="325"/>
        <v>1.002214495</v>
      </c>
      <c r="O954" s="12">
        <f t="shared" ca="1" si="326"/>
        <v>1.002214495</v>
      </c>
      <c r="P954" s="17">
        <f t="shared" si="327"/>
        <v>0</v>
      </c>
      <c r="Q954" s="14">
        <f t="shared" ca="1" si="328"/>
        <v>0.89316651999999996</v>
      </c>
      <c r="R954" s="20">
        <f t="shared" si="332"/>
        <v>0</v>
      </c>
      <c r="S954" s="14">
        <f t="shared" si="329"/>
        <v>0</v>
      </c>
      <c r="T954" s="4" t="str">
        <f t="shared" si="330"/>
        <v>A+J=</v>
      </c>
      <c r="U954" s="29">
        <f t="shared" si="331"/>
        <v>46265</v>
      </c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</row>
    <row r="955" spans="1:154" x14ac:dyDescent="0.15">
      <c r="A955" s="88">
        <f t="shared" si="335"/>
        <v>46265</v>
      </c>
      <c r="B955" s="89" t="str">
        <f t="shared" ca="1" si="316"/>
        <v>n.d</v>
      </c>
      <c r="C955" s="14">
        <f t="shared" si="317"/>
        <v>403.32740617000002</v>
      </c>
      <c r="D955" s="62">
        <f t="shared" si="333"/>
        <v>46260</v>
      </c>
      <c r="E955" s="60">
        <f ca="1">IF(D955&lt;$B$1,VLOOKUP(D955,[1]DI!$A$4:$B$15000,2,FALSE),0)</f>
        <v>0</v>
      </c>
      <c r="F955" s="14">
        <f t="shared" ca="1" si="318"/>
        <v>1</v>
      </c>
      <c r="G955" s="91">
        <f t="shared" ca="1" si="319"/>
        <v>1.30934010340701</v>
      </c>
      <c r="H955" s="91">
        <f t="shared" ca="1" si="320"/>
        <v>1.30934010340701</v>
      </c>
      <c r="I955" s="14">
        <f t="shared" ca="1" si="321"/>
        <v>1</v>
      </c>
      <c r="J955" s="13">
        <f t="shared" si="334"/>
        <v>2.69E-2</v>
      </c>
      <c r="K955" s="29">
        <f t="shared" si="322"/>
        <v>46233</v>
      </c>
      <c r="L955" s="2">
        <f t="shared" si="323"/>
        <v>22</v>
      </c>
      <c r="M955" s="17">
        <f t="shared" si="324"/>
        <v>22</v>
      </c>
      <c r="N955" s="12">
        <f t="shared" si="325"/>
        <v>1.002320069</v>
      </c>
      <c r="O955" s="12">
        <f t="shared" ca="1" si="326"/>
        <v>1.002320069</v>
      </c>
      <c r="P955" s="17">
        <f t="shared" si="327"/>
        <v>45</v>
      </c>
      <c r="Q955" s="14">
        <f t="shared" ca="1" si="328"/>
        <v>0.93574740999999995</v>
      </c>
      <c r="R955" s="20">
        <f t="shared" si="332"/>
        <v>5.6646000000000002E-2</v>
      </c>
      <c r="S955" s="14">
        <f t="shared" si="329"/>
        <v>22.846884240000001</v>
      </c>
      <c r="T955" s="4" t="str">
        <f t="shared" si="330"/>
        <v>A+J=</v>
      </c>
      <c r="U955" s="29">
        <f t="shared" si="331"/>
        <v>46265</v>
      </c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</row>
    <row r="956" spans="1:154" x14ac:dyDescent="0.15">
      <c r="A956" s="88">
        <f t="shared" si="335"/>
        <v>46266</v>
      </c>
      <c r="B956" s="89" t="str">
        <f t="shared" ca="1" si="316"/>
        <v>n.d</v>
      </c>
      <c r="C956" s="14">
        <f t="shared" si="317"/>
        <v>380.48052193000001</v>
      </c>
      <c r="D956" s="62">
        <f t="shared" si="333"/>
        <v>46261</v>
      </c>
      <c r="E956" s="60">
        <f ca="1">IF(D956&lt;$B$1,VLOOKUP(D956,[1]DI!$A$4:$B$15000,2,FALSE),0)</f>
        <v>0</v>
      </c>
      <c r="F956" s="14">
        <f t="shared" ca="1" si="318"/>
        <v>1</v>
      </c>
      <c r="G956" s="91">
        <f t="shared" ca="1" si="319"/>
        <v>1.30934010340701</v>
      </c>
      <c r="H956" s="91">
        <f t="shared" ca="1" si="320"/>
        <v>1.30934010340701</v>
      </c>
      <c r="I956" s="14">
        <f t="shared" ca="1" si="321"/>
        <v>1</v>
      </c>
      <c r="J956" s="13">
        <f t="shared" si="334"/>
        <v>2.69E-2</v>
      </c>
      <c r="K956" s="29">
        <f t="shared" si="322"/>
        <v>46265</v>
      </c>
      <c r="L956" s="2">
        <f t="shared" si="323"/>
        <v>1</v>
      </c>
      <c r="M956" s="17">
        <f t="shared" si="324"/>
        <v>1</v>
      </c>
      <c r="N956" s="12">
        <f t="shared" si="325"/>
        <v>1.000105341</v>
      </c>
      <c r="O956" s="12">
        <f t="shared" ca="1" si="326"/>
        <v>1.000105341</v>
      </c>
      <c r="P956" s="17">
        <f t="shared" si="327"/>
        <v>0</v>
      </c>
      <c r="Q956" s="14">
        <f t="shared" ca="1" si="328"/>
        <v>4.0080190000000002E-2</v>
      </c>
      <c r="R956" s="20">
        <f t="shared" si="332"/>
        <v>0</v>
      </c>
      <c r="S956" s="14">
        <f t="shared" si="329"/>
        <v>0</v>
      </c>
      <c r="T956" s="4" t="str">
        <f t="shared" si="330"/>
        <v>A+J=</v>
      </c>
      <c r="U956" s="29">
        <f t="shared" si="331"/>
        <v>46295</v>
      </c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</row>
    <row r="957" spans="1:154" x14ac:dyDescent="0.15">
      <c r="A957" s="88">
        <f t="shared" si="335"/>
        <v>46267</v>
      </c>
      <c r="B957" s="89" t="str">
        <f t="shared" ca="1" si="316"/>
        <v>n.d</v>
      </c>
      <c r="C957" s="14">
        <f t="shared" si="317"/>
        <v>380.48052193000001</v>
      </c>
      <c r="D957" s="62">
        <f t="shared" si="333"/>
        <v>46262</v>
      </c>
      <c r="E957" s="60">
        <f ca="1">IF(D957&lt;$B$1,VLOOKUP(D957,[1]DI!$A$4:$B$15000,2,FALSE),0)</f>
        <v>0</v>
      </c>
      <c r="F957" s="14">
        <f t="shared" ca="1" si="318"/>
        <v>1</v>
      </c>
      <c r="G957" s="91">
        <f t="shared" ca="1" si="319"/>
        <v>1.30934010340701</v>
      </c>
      <c r="H957" s="91">
        <f t="shared" ca="1" si="320"/>
        <v>1.30934010340701</v>
      </c>
      <c r="I957" s="14">
        <f t="shared" ca="1" si="321"/>
        <v>1</v>
      </c>
      <c r="J957" s="13">
        <f t="shared" si="334"/>
        <v>2.69E-2</v>
      </c>
      <c r="K957" s="29">
        <f t="shared" si="322"/>
        <v>46265</v>
      </c>
      <c r="L957" s="2">
        <f t="shared" si="323"/>
        <v>2</v>
      </c>
      <c r="M957" s="17">
        <f t="shared" si="324"/>
        <v>2</v>
      </c>
      <c r="N957" s="12">
        <f t="shared" si="325"/>
        <v>1.0002106930000001</v>
      </c>
      <c r="O957" s="12">
        <f t="shared" ca="1" si="326"/>
        <v>1.0002106930000001</v>
      </c>
      <c r="P957" s="17">
        <f t="shared" si="327"/>
        <v>0</v>
      </c>
      <c r="Q957" s="14">
        <f t="shared" ca="1" si="328"/>
        <v>8.0164579999999999E-2</v>
      </c>
      <c r="R957" s="20">
        <f t="shared" si="332"/>
        <v>0</v>
      </c>
      <c r="S957" s="14">
        <f t="shared" si="329"/>
        <v>0</v>
      </c>
      <c r="T957" s="4" t="str">
        <f t="shared" si="330"/>
        <v>A+J=</v>
      </c>
      <c r="U957" s="29">
        <f t="shared" si="331"/>
        <v>46295</v>
      </c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</row>
    <row r="958" spans="1:154" x14ac:dyDescent="0.15">
      <c r="A958" s="88">
        <f t="shared" si="335"/>
        <v>46268</v>
      </c>
      <c r="B958" s="89" t="str">
        <f t="shared" ca="1" si="316"/>
        <v>n.d</v>
      </c>
      <c r="C958" s="14">
        <f t="shared" si="317"/>
        <v>380.48052193000001</v>
      </c>
      <c r="D958" s="62">
        <f t="shared" si="333"/>
        <v>46265</v>
      </c>
      <c r="E958" s="60">
        <f ca="1">IF(D958&lt;$B$1,VLOOKUP(D958,[1]DI!$A$4:$B$15000,2,FALSE),0)</f>
        <v>0</v>
      </c>
      <c r="F958" s="14">
        <f t="shared" ca="1" si="318"/>
        <v>1</v>
      </c>
      <c r="G958" s="91">
        <f t="shared" ca="1" si="319"/>
        <v>1.30934010340701</v>
      </c>
      <c r="H958" s="91">
        <f t="shared" ca="1" si="320"/>
        <v>1.30934010340701</v>
      </c>
      <c r="I958" s="14">
        <f t="shared" ca="1" si="321"/>
        <v>1</v>
      </c>
      <c r="J958" s="13">
        <f t="shared" si="334"/>
        <v>2.69E-2</v>
      </c>
      <c r="K958" s="29">
        <f t="shared" si="322"/>
        <v>46265</v>
      </c>
      <c r="L958" s="2">
        <f t="shared" si="323"/>
        <v>3</v>
      </c>
      <c r="M958" s="17">
        <f t="shared" si="324"/>
        <v>3</v>
      </c>
      <c r="N958" s="12">
        <f t="shared" si="325"/>
        <v>1.000316057</v>
      </c>
      <c r="O958" s="12">
        <f t="shared" ca="1" si="326"/>
        <v>1.000316057</v>
      </c>
      <c r="P958" s="17">
        <f t="shared" si="327"/>
        <v>0</v>
      </c>
      <c r="Q958" s="14">
        <f t="shared" ca="1" si="328"/>
        <v>0.12025353</v>
      </c>
      <c r="R958" s="20">
        <f t="shared" si="332"/>
        <v>0</v>
      </c>
      <c r="S958" s="14">
        <f t="shared" si="329"/>
        <v>0</v>
      </c>
      <c r="T958" s="4" t="str">
        <f t="shared" si="330"/>
        <v>A+J=</v>
      </c>
      <c r="U958" s="29">
        <f t="shared" si="331"/>
        <v>46295</v>
      </c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</row>
    <row r="959" spans="1:154" x14ac:dyDescent="0.15">
      <c r="A959" s="88">
        <f t="shared" si="335"/>
        <v>46269</v>
      </c>
      <c r="B959" s="89" t="str">
        <f t="shared" ca="1" si="316"/>
        <v>n.d</v>
      </c>
      <c r="C959" s="14">
        <f t="shared" si="317"/>
        <v>380.48052193000001</v>
      </c>
      <c r="D959" s="62">
        <f t="shared" si="333"/>
        <v>46266</v>
      </c>
      <c r="E959" s="60">
        <f ca="1">IF(D959&lt;$B$1,VLOOKUP(D959,[1]DI!$A$4:$B$15000,2,FALSE),0)</f>
        <v>0</v>
      </c>
      <c r="F959" s="14">
        <f t="shared" ca="1" si="318"/>
        <v>1</v>
      </c>
      <c r="G959" s="91">
        <f t="shared" ca="1" si="319"/>
        <v>1.30934010340701</v>
      </c>
      <c r="H959" s="91">
        <f t="shared" ca="1" si="320"/>
        <v>1.30934010340701</v>
      </c>
      <c r="I959" s="14">
        <f t="shared" ca="1" si="321"/>
        <v>1</v>
      </c>
      <c r="J959" s="13">
        <f t="shared" si="334"/>
        <v>2.69E-2</v>
      </c>
      <c r="K959" s="29">
        <f t="shared" si="322"/>
        <v>46265</v>
      </c>
      <c r="L959" s="2">
        <f t="shared" si="323"/>
        <v>4</v>
      </c>
      <c r="M959" s="17">
        <f t="shared" si="324"/>
        <v>4</v>
      </c>
      <c r="N959" s="12">
        <f t="shared" si="325"/>
        <v>1.0004214309999999</v>
      </c>
      <c r="O959" s="12">
        <f t="shared" ca="1" si="326"/>
        <v>1.0004214309999999</v>
      </c>
      <c r="P959" s="17">
        <f t="shared" si="327"/>
        <v>0</v>
      </c>
      <c r="Q959" s="14">
        <f t="shared" ca="1" si="328"/>
        <v>0.16034628000000001</v>
      </c>
      <c r="R959" s="20">
        <f t="shared" si="332"/>
        <v>0</v>
      </c>
      <c r="S959" s="14">
        <f t="shared" si="329"/>
        <v>0</v>
      </c>
      <c r="T959" s="4" t="str">
        <f t="shared" si="330"/>
        <v>A+J=</v>
      </c>
      <c r="U959" s="29">
        <f t="shared" si="331"/>
        <v>46295</v>
      </c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</row>
    <row r="960" spans="1:154" x14ac:dyDescent="0.15">
      <c r="A960" s="88">
        <f t="shared" si="335"/>
        <v>46273</v>
      </c>
      <c r="B960" s="89" t="str">
        <f t="shared" ca="1" si="316"/>
        <v>n.d</v>
      </c>
      <c r="C960" s="14">
        <f t="shared" si="317"/>
        <v>380.48052193000001</v>
      </c>
      <c r="D960" s="62">
        <f t="shared" si="333"/>
        <v>46267</v>
      </c>
      <c r="E960" s="60">
        <f ca="1">IF(D960&lt;$B$1,VLOOKUP(D960,[1]DI!$A$4:$B$15000,2,FALSE),0)</f>
        <v>0</v>
      </c>
      <c r="F960" s="14">
        <f t="shared" ca="1" si="318"/>
        <v>1</v>
      </c>
      <c r="G960" s="91">
        <f t="shared" ca="1" si="319"/>
        <v>1.30934010340701</v>
      </c>
      <c r="H960" s="91">
        <f t="shared" ca="1" si="320"/>
        <v>1.30934010340701</v>
      </c>
      <c r="I960" s="14">
        <f t="shared" ca="1" si="321"/>
        <v>1</v>
      </c>
      <c r="J960" s="13">
        <f t="shared" si="334"/>
        <v>2.69E-2</v>
      </c>
      <c r="K960" s="29">
        <f t="shared" si="322"/>
        <v>46265</v>
      </c>
      <c r="L960" s="2">
        <f t="shared" si="323"/>
        <v>5</v>
      </c>
      <c r="M960" s="17">
        <f t="shared" si="324"/>
        <v>5</v>
      </c>
      <c r="N960" s="12">
        <f t="shared" si="325"/>
        <v>1.000526816</v>
      </c>
      <c r="O960" s="12">
        <f t="shared" ca="1" si="326"/>
        <v>1.000526816</v>
      </c>
      <c r="P960" s="17">
        <f t="shared" si="327"/>
        <v>0</v>
      </c>
      <c r="Q960" s="14">
        <f t="shared" ca="1" si="328"/>
        <v>0.20044322000000001</v>
      </c>
      <c r="R960" s="20">
        <f t="shared" si="332"/>
        <v>0</v>
      </c>
      <c r="S960" s="14">
        <f t="shared" si="329"/>
        <v>0</v>
      </c>
      <c r="T960" s="4" t="str">
        <f t="shared" si="330"/>
        <v>A+J=</v>
      </c>
      <c r="U960" s="29">
        <f t="shared" si="331"/>
        <v>46295</v>
      </c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</row>
    <row r="961" spans="1:154" x14ac:dyDescent="0.15">
      <c r="A961" s="88">
        <f t="shared" si="335"/>
        <v>46274</v>
      </c>
      <c r="B961" s="89" t="str">
        <f t="shared" ca="1" si="316"/>
        <v>n.d</v>
      </c>
      <c r="C961" s="14">
        <f t="shared" si="317"/>
        <v>380.48052193000001</v>
      </c>
      <c r="D961" s="62">
        <f t="shared" si="333"/>
        <v>46268</v>
      </c>
      <c r="E961" s="60">
        <f ca="1">IF(D961&lt;$B$1,VLOOKUP(D961,[1]DI!$A$4:$B$15000,2,FALSE),0)</f>
        <v>0</v>
      </c>
      <c r="F961" s="14">
        <f t="shared" ca="1" si="318"/>
        <v>1</v>
      </c>
      <c r="G961" s="91">
        <f t="shared" ca="1" si="319"/>
        <v>1.30934010340701</v>
      </c>
      <c r="H961" s="91">
        <f t="shared" ca="1" si="320"/>
        <v>1.30934010340701</v>
      </c>
      <c r="I961" s="14">
        <f t="shared" ca="1" si="321"/>
        <v>1</v>
      </c>
      <c r="J961" s="13">
        <f t="shared" si="334"/>
        <v>2.69E-2</v>
      </c>
      <c r="K961" s="29">
        <f t="shared" si="322"/>
        <v>46265</v>
      </c>
      <c r="L961" s="2">
        <f t="shared" si="323"/>
        <v>6</v>
      </c>
      <c r="M961" s="17">
        <f t="shared" si="324"/>
        <v>6</v>
      </c>
      <c r="N961" s="12">
        <f t="shared" si="325"/>
        <v>1.000632213</v>
      </c>
      <c r="O961" s="12">
        <f t="shared" ca="1" si="326"/>
        <v>1.000632213</v>
      </c>
      <c r="P961" s="17">
        <f t="shared" si="327"/>
        <v>0</v>
      </c>
      <c r="Q961" s="14">
        <f t="shared" ca="1" si="328"/>
        <v>0.24054473000000001</v>
      </c>
      <c r="R961" s="20">
        <f t="shared" si="332"/>
        <v>0</v>
      </c>
      <c r="S961" s="14">
        <f t="shared" si="329"/>
        <v>0</v>
      </c>
      <c r="T961" s="4" t="str">
        <f t="shared" si="330"/>
        <v>A+J=</v>
      </c>
      <c r="U961" s="29">
        <f t="shared" si="331"/>
        <v>46295</v>
      </c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</row>
    <row r="962" spans="1:154" x14ac:dyDescent="0.15">
      <c r="A962" s="88">
        <f t="shared" si="335"/>
        <v>46275</v>
      </c>
      <c r="B962" s="89" t="str">
        <f t="shared" ca="1" si="316"/>
        <v>n.d</v>
      </c>
      <c r="C962" s="14">
        <f t="shared" si="317"/>
        <v>380.48052193000001</v>
      </c>
      <c r="D962" s="62">
        <f t="shared" si="333"/>
        <v>46269</v>
      </c>
      <c r="E962" s="60">
        <f ca="1">IF(D962&lt;$B$1,VLOOKUP(D962,[1]DI!$A$4:$B$15000,2,FALSE),0)</f>
        <v>0</v>
      </c>
      <c r="F962" s="14">
        <f t="shared" ca="1" si="318"/>
        <v>1</v>
      </c>
      <c r="G962" s="91">
        <f t="shared" ca="1" si="319"/>
        <v>1.30934010340701</v>
      </c>
      <c r="H962" s="91">
        <f t="shared" ca="1" si="320"/>
        <v>1.30934010340701</v>
      </c>
      <c r="I962" s="14">
        <f t="shared" ca="1" si="321"/>
        <v>1</v>
      </c>
      <c r="J962" s="13">
        <f t="shared" si="334"/>
        <v>2.69E-2</v>
      </c>
      <c r="K962" s="29">
        <f t="shared" si="322"/>
        <v>46265</v>
      </c>
      <c r="L962" s="2">
        <f t="shared" si="323"/>
        <v>7</v>
      </c>
      <c r="M962" s="17">
        <f t="shared" si="324"/>
        <v>7</v>
      </c>
      <c r="N962" s="12">
        <f t="shared" si="325"/>
        <v>1.0007376210000001</v>
      </c>
      <c r="O962" s="12">
        <f t="shared" ca="1" si="326"/>
        <v>1.0007376210000001</v>
      </c>
      <c r="P962" s="17">
        <f t="shared" si="327"/>
        <v>0</v>
      </c>
      <c r="Q962" s="14">
        <f t="shared" ca="1" si="328"/>
        <v>0.28065042000000001</v>
      </c>
      <c r="R962" s="20">
        <f t="shared" si="332"/>
        <v>0</v>
      </c>
      <c r="S962" s="14">
        <f t="shared" si="329"/>
        <v>0</v>
      </c>
      <c r="T962" s="4" t="str">
        <f t="shared" si="330"/>
        <v>A+J=</v>
      </c>
      <c r="U962" s="29">
        <f t="shared" si="331"/>
        <v>46295</v>
      </c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</row>
    <row r="963" spans="1:154" x14ac:dyDescent="0.15">
      <c r="A963" s="88">
        <f t="shared" si="335"/>
        <v>46276</v>
      </c>
      <c r="B963" s="89" t="str">
        <f t="shared" ca="1" si="316"/>
        <v>n.d</v>
      </c>
      <c r="C963" s="14">
        <f t="shared" si="317"/>
        <v>380.48052193000001</v>
      </c>
      <c r="D963" s="62">
        <f t="shared" si="333"/>
        <v>46273</v>
      </c>
      <c r="E963" s="60">
        <f ca="1">IF(D963&lt;$B$1,VLOOKUP(D963,[1]DI!$A$4:$B$15000,2,FALSE),0)</f>
        <v>0</v>
      </c>
      <c r="F963" s="14">
        <f t="shared" ca="1" si="318"/>
        <v>1</v>
      </c>
      <c r="G963" s="91">
        <f t="shared" ca="1" si="319"/>
        <v>1.30934010340701</v>
      </c>
      <c r="H963" s="91">
        <f t="shared" ca="1" si="320"/>
        <v>1.30934010340701</v>
      </c>
      <c r="I963" s="14">
        <f t="shared" ca="1" si="321"/>
        <v>1</v>
      </c>
      <c r="J963" s="13">
        <f t="shared" si="334"/>
        <v>2.69E-2</v>
      </c>
      <c r="K963" s="29">
        <f t="shared" si="322"/>
        <v>46265</v>
      </c>
      <c r="L963" s="2">
        <f t="shared" si="323"/>
        <v>8</v>
      </c>
      <c r="M963" s="17">
        <f t="shared" si="324"/>
        <v>8</v>
      </c>
      <c r="N963" s="12">
        <f t="shared" si="325"/>
        <v>1.000843039</v>
      </c>
      <c r="O963" s="12">
        <f t="shared" ca="1" si="326"/>
        <v>1.000843039</v>
      </c>
      <c r="P963" s="17">
        <f t="shared" si="327"/>
        <v>0</v>
      </c>
      <c r="Q963" s="14">
        <f t="shared" ca="1" si="328"/>
        <v>0.32075990999999998</v>
      </c>
      <c r="R963" s="20">
        <f t="shared" si="332"/>
        <v>0</v>
      </c>
      <c r="S963" s="14">
        <f t="shared" si="329"/>
        <v>0</v>
      </c>
      <c r="T963" s="4" t="str">
        <f t="shared" si="330"/>
        <v>A+J=</v>
      </c>
      <c r="U963" s="29">
        <f t="shared" si="331"/>
        <v>46295</v>
      </c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</row>
    <row r="964" spans="1:154" x14ac:dyDescent="0.15">
      <c r="A964" s="88">
        <f t="shared" si="335"/>
        <v>46279</v>
      </c>
      <c r="B964" s="89" t="str">
        <f t="shared" ca="1" si="316"/>
        <v>n.d</v>
      </c>
      <c r="C964" s="14">
        <f t="shared" si="317"/>
        <v>380.48052193000001</v>
      </c>
      <c r="D964" s="62">
        <f t="shared" si="333"/>
        <v>46274</v>
      </c>
      <c r="E964" s="60">
        <f ca="1">IF(D964&lt;$B$1,VLOOKUP(D964,[1]DI!$A$4:$B$15000,2,FALSE),0)</f>
        <v>0</v>
      </c>
      <c r="F964" s="14">
        <f t="shared" ca="1" si="318"/>
        <v>1</v>
      </c>
      <c r="G964" s="91">
        <f t="shared" ca="1" si="319"/>
        <v>1.30934010340701</v>
      </c>
      <c r="H964" s="91">
        <f t="shared" ca="1" si="320"/>
        <v>1.30934010340701</v>
      </c>
      <c r="I964" s="14">
        <f t="shared" ca="1" si="321"/>
        <v>1</v>
      </c>
      <c r="J964" s="13">
        <f t="shared" si="334"/>
        <v>2.69E-2</v>
      </c>
      <c r="K964" s="29">
        <f t="shared" si="322"/>
        <v>46265</v>
      </c>
      <c r="L964" s="2">
        <f t="shared" si="323"/>
        <v>9</v>
      </c>
      <c r="M964" s="17">
        <f t="shared" si="324"/>
        <v>9</v>
      </c>
      <c r="N964" s="12">
        <f t="shared" si="325"/>
        <v>1.0009484689999999</v>
      </c>
      <c r="O964" s="12">
        <f t="shared" ca="1" si="326"/>
        <v>1.0009484689999999</v>
      </c>
      <c r="P964" s="17">
        <f t="shared" si="327"/>
        <v>0</v>
      </c>
      <c r="Q964" s="14">
        <f t="shared" ca="1" si="328"/>
        <v>0.36087397999999998</v>
      </c>
      <c r="R964" s="20">
        <f t="shared" si="332"/>
        <v>0</v>
      </c>
      <c r="S964" s="14">
        <f t="shared" si="329"/>
        <v>0</v>
      </c>
      <c r="T964" s="4" t="str">
        <f t="shared" si="330"/>
        <v>A+J=</v>
      </c>
      <c r="U964" s="29">
        <f t="shared" si="331"/>
        <v>46295</v>
      </c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</row>
    <row r="965" spans="1:154" x14ac:dyDescent="0.15">
      <c r="A965" s="88">
        <f t="shared" si="335"/>
        <v>46280</v>
      </c>
      <c r="B965" s="89" t="str">
        <f t="shared" ca="1" si="316"/>
        <v>n.d</v>
      </c>
      <c r="C965" s="14">
        <f t="shared" si="317"/>
        <v>380.48052193000001</v>
      </c>
      <c r="D965" s="62">
        <f t="shared" si="333"/>
        <v>46275</v>
      </c>
      <c r="E965" s="60">
        <f ca="1">IF(D965&lt;$B$1,VLOOKUP(D965,[1]DI!$A$4:$B$15000,2,FALSE),0)</f>
        <v>0</v>
      </c>
      <c r="F965" s="14">
        <f t="shared" ca="1" si="318"/>
        <v>1</v>
      </c>
      <c r="G965" s="91">
        <f t="shared" ca="1" si="319"/>
        <v>1.30934010340701</v>
      </c>
      <c r="H965" s="91">
        <f t="shared" ca="1" si="320"/>
        <v>1.30934010340701</v>
      </c>
      <c r="I965" s="14">
        <f t="shared" ca="1" si="321"/>
        <v>1</v>
      </c>
      <c r="J965" s="13">
        <f t="shared" si="334"/>
        <v>2.69E-2</v>
      </c>
      <c r="K965" s="29">
        <f t="shared" si="322"/>
        <v>46265</v>
      </c>
      <c r="L965" s="2">
        <f t="shared" si="323"/>
        <v>10</v>
      </c>
      <c r="M965" s="17">
        <f t="shared" si="324"/>
        <v>10</v>
      </c>
      <c r="N965" s="12">
        <f t="shared" si="325"/>
        <v>1.00105391</v>
      </c>
      <c r="O965" s="12">
        <f t="shared" ca="1" si="326"/>
        <v>1.00105391</v>
      </c>
      <c r="P965" s="17">
        <f t="shared" si="327"/>
        <v>0</v>
      </c>
      <c r="Q965" s="14">
        <f t="shared" ca="1" si="328"/>
        <v>0.40099222000000001</v>
      </c>
      <c r="R965" s="20">
        <f t="shared" si="332"/>
        <v>0</v>
      </c>
      <c r="S965" s="14">
        <f t="shared" si="329"/>
        <v>0</v>
      </c>
      <c r="T965" s="4" t="str">
        <f t="shared" si="330"/>
        <v>A+J=</v>
      </c>
      <c r="U965" s="29">
        <f t="shared" si="331"/>
        <v>46295</v>
      </c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</row>
    <row r="966" spans="1:154" x14ac:dyDescent="0.15">
      <c r="A966" s="88">
        <f t="shared" si="335"/>
        <v>46281</v>
      </c>
      <c r="B966" s="89" t="str">
        <f t="shared" ref="B966:B1029" ca="1" si="336">IF(A966&lt;=TODAY(),C966+Q966,IF(AND(A966&gt;TODAY(),A966&lt;=$B$1),IF(VLOOKUP(TODAY(),$A$10:$E$5000,4,FALSE)=0,"n.d",C966+Q966),"n.d"))</f>
        <v>n.d</v>
      </c>
      <c r="C966" s="14">
        <f t="shared" ref="C966:C1029" si="337">(C965-S965)</f>
        <v>380.48052193000001</v>
      </c>
      <c r="D966" s="62">
        <f t="shared" si="333"/>
        <v>46276</v>
      </c>
      <c r="E966" s="60">
        <f ca="1">IF(D966&lt;$B$1,VLOOKUP(D966,[1]DI!$A$4:$B$15000,2,FALSE),0)</f>
        <v>0</v>
      </c>
      <c r="F966" s="14">
        <f t="shared" ref="F966:F1029" ca="1" si="338">ROUND(1+ROUND(((1+E966)^(1/252))-1,8),16)</f>
        <v>1</v>
      </c>
      <c r="G966" s="91">
        <f t="shared" ref="G966:G1029" ca="1" si="339">ROUND(F965*G965,16)</f>
        <v>1.30934010340701</v>
      </c>
      <c r="H966" s="91">
        <f t="shared" ref="H966:H1029" ca="1" si="340">IF(P965&gt;0,G965,H965)</f>
        <v>1.30934010340701</v>
      </c>
      <c r="I966" s="14">
        <f t="shared" ref="I966:I1029" ca="1" si="341">ROUND(G966/H966,8)</f>
        <v>1</v>
      </c>
      <c r="J966" s="13">
        <f t="shared" si="334"/>
        <v>2.69E-2</v>
      </c>
      <c r="K966" s="29">
        <f t="shared" ref="K966:K1029" si="342">IF(P965&gt;0,VLOOKUP(P965,X$12:AH$150,2),K965)</f>
        <v>46265</v>
      </c>
      <c r="L966" s="2">
        <f t="shared" ref="L966:L1029" si="343">IF(A966&gt;K966,IF(NETWORKDAYS(K966,A966,$X$160:$X$544)-1=0,1,NETWORKDAYS(K966,A966,$X$160:$X$544)-1),0)</f>
        <v>11</v>
      </c>
      <c r="M966" s="17">
        <f t="shared" ref="M966:M1029" si="344">IF(AND(L966=1,L965=1),1,IF(L966&gt;0,IF(L966=L965,L966+1,L966),0))</f>
        <v>11</v>
      </c>
      <c r="N966" s="12">
        <f t="shared" ref="N966:N1029" si="345">ROUND((J966+1)^(M966/252),9)</f>
        <v>1.0011593620000001</v>
      </c>
      <c r="O966" s="12">
        <f t="shared" ref="O966:O1029" ca="1" si="346">ROUND(I966*N966,9)</f>
        <v>1.0011593620000001</v>
      </c>
      <c r="P966" s="17">
        <f t="shared" ref="P966:P1029" si="347">IF(VLOOKUP(A966,Y$12:AF$150,8)=VLOOKUP(A965,Y$12:AF$150,8),0,VLOOKUP(A966,Y$12:AF$150,8))</f>
        <v>0</v>
      </c>
      <c r="Q966" s="14">
        <f t="shared" ref="Q966:Q1029" ca="1" si="348">TRUNC(((O966-1)*C966),8)</f>
        <v>0.44111465</v>
      </c>
      <c r="R966" s="20">
        <f t="shared" si="332"/>
        <v>0</v>
      </c>
      <c r="S966" s="14">
        <f t="shared" ref="S966:S1029" si="349">IF(R966&gt;0,TRUNC(R966*C966,8),0)</f>
        <v>0</v>
      </c>
      <c r="T966" s="4" t="str">
        <f t="shared" ref="T966:T1029" si="350">IF(P965&gt;0,VLOOKUP(P965,X$12:AH$150,10),T965)</f>
        <v>A+J=</v>
      </c>
      <c r="U966" s="29">
        <f t="shared" ref="U966:U1029" si="351">IF(P965&gt;0,VLOOKUP(P965,X$12:AH$150,11),U965)</f>
        <v>46295</v>
      </c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</row>
    <row r="967" spans="1:154" x14ac:dyDescent="0.15">
      <c r="A967" s="88">
        <f t="shared" si="335"/>
        <v>46282</v>
      </c>
      <c r="B967" s="89" t="str">
        <f t="shared" ca="1" si="336"/>
        <v>n.d</v>
      </c>
      <c r="C967" s="14">
        <f t="shared" si="337"/>
        <v>380.48052193000001</v>
      </c>
      <c r="D967" s="62">
        <f t="shared" si="333"/>
        <v>46279</v>
      </c>
      <c r="E967" s="60">
        <f ca="1">IF(D967&lt;$B$1,VLOOKUP(D967,[1]DI!$A$4:$B$15000,2,FALSE),0)</f>
        <v>0</v>
      </c>
      <c r="F967" s="14">
        <f t="shared" ca="1" si="338"/>
        <v>1</v>
      </c>
      <c r="G967" s="91">
        <f t="shared" ca="1" si="339"/>
        <v>1.30934010340701</v>
      </c>
      <c r="H967" s="91">
        <f t="shared" ca="1" si="340"/>
        <v>1.30934010340701</v>
      </c>
      <c r="I967" s="14">
        <f t="shared" ca="1" si="341"/>
        <v>1</v>
      </c>
      <c r="J967" s="13">
        <f t="shared" si="334"/>
        <v>2.69E-2</v>
      </c>
      <c r="K967" s="29">
        <f t="shared" si="342"/>
        <v>46265</v>
      </c>
      <c r="L967" s="2">
        <f t="shared" si="343"/>
        <v>12</v>
      </c>
      <c r="M967" s="17">
        <f t="shared" si="344"/>
        <v>12</v>
      </c>
      <c r="N967" s="12">
        <f t="shared" si="345"/>
        <v>1.0012648260000001</v>
      </c>
      <c r="O967" s="12">
        <f t="shared" ca="1" si="346"/>
        <v>1.0012648260000001</v>
      </c>
      <c r="P967" s="17">
        <f t="shared" si="347"/>
        <v>0</v>
      </c>
      <c r="Q967" s="14">
        <f t="shared" ca="1" si="348"/>
        <v>0.48124165000000002</v>
      </c>
      <c r="R967" s="20">
        <f t="shared" si="332"/>
        <v>0</v>
      </c>
      <c r="S967" s="14">
        <f t="shared" si="349"/>
        <v>0</v>
      </c>
      <c r="T967" s="4" t="str">
        <f t="shared" si="350"/>
        <v>A+J=</v>
      </c>
      <c r="U967" s="29">
        <f t="shared" si="351"/>
        <v>46295</v>
      </c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</row>
    <row r="968" spans="1:154" x14ac:dyDescent="0.15">
      <c r="A968" s="88">
        <f t="shared" si="335"/>
        <v>46283</v>
      </c>
      <c r="B968" s="89" t="str">
        <f t="shared" ca="1" si="336"/>
        <v>n.d</v>
      </c>
      <c r="C968" s="14">
        <f t="shared" si="337"/>
        <v>380.48052193000001</v>
      </c>
      <c r="D968" s="62">
        <f t="shared" si="333"/>
        <v>46280</v>
      </c>
      <c r="E968" s="60">
        <f ca="1">IF(D968&lt;$B$1,VLOOKUP(D968,[1]DI!$A$4:$B$15000,2,FALSE),0)</f>
        <v>0</v>
      </c>
      <c r="F968" s="14">
        <f t="shared" ca="1" si="338"/>
        <v>1</v>
      </c>
      <c r="G968" s="91">
        <f t="shared" ca="1" si="339"/>
        <v>1.30934010340701</v>
      </c>
      <c r="H968" s="91">
        <f t="shared" ca="1" si="340"/>
        <v>1.30934010340701</v>
      </c>
      <c r="I968" s="14">
        <f t="shared" ca="1" si="341"/>
        <v>1</v>
      </c>
      <c r="J968" s="13">
        <f t="shared" si="334"/>
        <v>2.69E-2</v>
      </c>
      <c r="K968" s="29">
        <f t="shared" si="342"/>
        <v>46265</v>
      </c>
      <c r="L968" s="2">
        <f t="shared" si="343"/>
        <v>13</v>
      </c>
      <c r="M968" s="17">
        <f t="shared" si="344"/>
        <v>13</v>
      </c>
      <c r="N968" s="12">
        <f t="shared" si="345"/>
        <v>1.0013703</v>
      </c>
      <c r="O968" s="12">
        <f t="shared" ca="1" si="346"/>
        <v>1.0013703</v>
      </c>
      <c r="P968" s="17">
        <f t="shared" si="347"/>
        <v>0</v>
      </c>
      <c r="Q968" s="14">
        <f t="shared" ca="1" si="348"/>
        <v>0.52137244999999999</v>
      </c>
      <c r="R968" s="20">
        <f t="shared" si="332"/>
        <v>0</v>
      </c>
      <c r="S968" s="14">
        <f t="shared" si="349"/>
        <v>0</v>
      </c>
      <c r="T968" s="4" t="str">
        <f t="shared" si="350"/>
        <v>A+J=</v>
      </c>
      <c r="U968" s="29">
        <f t="shared" si="351"/>
        <v>46295</v>
      </c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</row>
    <row r="969" spans="1:154" x14ac:dyDescent="0.15">
      <c r="A969" s="88">
        <f t="shared" si="335"/>
        <v>46286</v>
      </c>
      <c r="B969" s="89" t="str">
        <f t="shared" ca="1" si="336"/>
        <v>n.d</v>
      </c>
      <c r="C969" s="14">
        <f t="shared" si="337"/>
        <v>380.48052193000001</v>
      </c>
      <c r="D969" s="62">
        <f t="shared" si="333"/>
        <v>46281</v>
      </c>
      <c r="E969" s="60">
        <f ca="1">IF(D969&lt;$B$1,VLOOKUP(D969,[1]DI!$A$4:$B$15000,2,FALSE),0)</f>
        <v>0</v>
      </c>
      <c r="F969" s="14">
        <f t="shared" ca="1" si="338"/>
        <v>1</v>
      </c>
      <c r="G969" s="91">
        <f t="shared" ca="1" si="339"/>
        <v>1.30934010340701</v>
      </c>
      <c r="H969" s="91">
        <f t="shared" ca="1" si="340"/>
        <v>1.30934010340701</v>
      </c>
      <c r="I969" s="14">
        <f t="shared" ca="1" si="341"/>
        <v>1</v>
      </c>
      <c r="J969" s="13">
        <f t="shared" si="334"/>
        <v>2.69E-2</v>
      </c>
      <c r="K969" s="29">
        <f t="shared" si="342"/>
        <v>46265</v>
      </c>
      <c r="L969" s="2">
        <f t="shared" si="343"/>
        <v>14</v>
      </c>
      <c r="M969" s="17">
        <f t="shared" si="344"/>
        <v>14</v>
      </c>
      <c r="N969" s="12">
        <f t="shared" si="345"/>
        <v>1.001475785</v>
      </c>
      <c r="O969" s="12">
        <f t="shared" ca="1" si="346"/>
        <v>1.001475785</v>
      </c>
      <c r="P969" s="17">
        <f t="shared" si="347"/>
        <v>0</v>
      </c>
      <c r="Q969" s="14">
        <f t="shared" ca="1" si="348"/>
        <v>0.56150743999999997</v>
      </c>
      <c r="R969" s="20">
        <f t="shared" si="332"/>
        <v>0</v>
      </c>
      <c r="S969" s="14">
        <f t="shared" si="349"/>
        <v>0</v>
      </c>
      <c r="T969" s="4" t="str">
        <f t="shared" si="350"/>
        <v>A+J=</v>
      </c>
      <c r="U969" s="29">
        <f t="shared" si="351"/>
        <v>46295</v>
      </c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</row>
    <row r="970" spans="1:154" x14ac:dyDescent="0.15">
      <c r="A970" s="88">
        <f t="shared" si="335"/>
        <v>46287</v>
      </c>
      <c r="B970" s="89" t="str">
        <f t="shared" ca="1" si="336"/>
        <v>n.d</v>
      </c>
      <c r="C970" s="14">
        <f t="shared" si="337"/>
        <v>380.48052193000001</v>
      </c>
      <c r="D970" s="62">
        <f t="shared" si="333"/>
        <v>46282</v>
      </c>
      <c r="E970" s="60">
        <f ca="1">IF(D970&lt;$B$1,VLOOKUP(D970,[1]DI!$A$4:$B$15000,2,FALSE),0)</f>
        <v>0</v>
      </c>
      <c r="F970" s="14">
        <f t="shared" ca="1" si="338"/>
        <v>1</v>
      </c>
      <c r="G970" s="91">
        <f t="shared" ca="1" si="339"/>
        <v>1.30934010340701</v>
      </c>
      <c r="H970" s="91">
        <f t="shared" ca="1" si="340"/>
        <v>1.30934010340701</v>
      </c>
      <c r="I970" s="14">
        <f t="shared" ca="1" si="341"/>
        <v>1</v>
      </c>
      <c r="J970" s="13">
        <f t="shared" si="334"/>
        <v>2.69E-2</v>
      </c>
      <c r="K970" s="29">
        <f t="shared" si="342"/>
        <v>46265</v>
      </c>
      <c r="L970" s="2">
        <f t="shared" si="343"/>
        <v>15</v>
      </c>
      <c r="M970" s="17">
        <f t="shared" si="344"/>
        <v>15</v>
      </c>
      <c r="N970" s="12">
        <f t="shared" si="345"/>
        <v>1.0015812820000001</v>
      </c>
      <c r="O970" s="12">
        <f t="shared" ca="1" si="346"/>
        <v>1.0015812820000001</v>
      </c>
      <c r="P970" s="17">
        <f t="shared" si="347"/>
        <v>0</v>
      </c>
      <c r="Q970" s="14">
        <f t="shared" ca="1" si="348"/>
        <v>0.60164700000000004</v>
      </c>
      <c r="R970" s="20">
        <f t="shared" si="332"/>
        <v>0</v>
      </c>
      <c r="S970" s="14">
        <f t="shared" si="349"/>
        <v>0</v>
      </c>
      <c r="T970" s="4" t="str">
        <f t="shared" si="350"/>
        <v>A+J=</v>
      </c>
      <c r="U970" s="29">
        <f t="shared" si="351"/>
        <v>46295</v>
      </c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</row>
    <row r="971" spans="1:154" x14ac:dyDescent="0.15">
      <c r="A971" s="88">
        <f t="shared" si="335"/>
        <v>46288</v>
      </c>
      <c r="B971" s="89" t="str">
        <f t="shared" ca="1" si="336"/>
        <v>n.d</v>
      </c>
      <c r="C971" s="14">
        <f t="shared" si="337"/>
        <v>380.48052193000001</v>
      </c>
      <c r="D971" s="62">
        <f t="shared" si="333"/>
        <v>46283</v>
      </c>
      <c r="E971" s="60">
        <f ca="1">IF(D971&lt;$B$1,VLOOKUP(D971,[1]DI!$A$4:$B$15000,2,FALSE),0)</f>
        <v>0</v>
      </c>
      <c r="F971" s="14">
        <f t="shared" ca="1" si="338"/>
        <v>1</v>
      </c>
      <c r="G971" s="91">
        <f t="shared" ca="1" si="339"/>
        <v>1.30934010340701</v>
      </c>
      <c r="H971" s="91">
        <f t="shared" ca="1" si="340"/>
        <v>1.30934010340701</v>
      </c>
      <c r="I971" s="14">
        <f t="shared" ca="1" si="341"/>
        <v>1</v>
      </c>
      <c r="J971" s="13">
        <f t="shared" si="334"/>
        <v>2.69E-2</v>
      </c>
      <c r="K971" s="29">
        <f t="shared" si="342"/>
        <v>46265</v>
      </c>
      <c r="L971" s="2">
        <f t="shared" si="343"/>
        <v>16</v>
      </c>
      <c r="M971" s="17">
        <f t="shared" si="344"/>
        <v>16</v>
      </c>
      <c r="N971" s="12">
        <f t="shared" si="345"/>
        <v>1.0016867899999999</v>
      </c>
      <c r="O971" s="12">
        <f t="shared" ca="1" si="346"/>
        <v>1.0016867899999999</v>
      </c>
      <c r="P971" s="17">
        <f t="shared" si="347"/>
        <v>0</v>
      </c>
      <c r="Q971" s="14">
        <f t="shared" ca="1" si="348"/>
        <v>0.64179072999999998</v>
      </c>
      <c r="R971" s="20">
        <f t="shared" si="332"/>
        <v>0</v>
      </c>
      <c r="S971" s="14">
        <f t="shared" si="349"/>
        <v>0</v>
      </c>
      <c r="T971" s="4" t="str">
        <f t="shared" si="350"/>
        <v>A+J=</v>
      </c>
      <c r="U971" s="29">
        <f t="shared" si="351"/>
        <v>46295</v>
      </c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</row>
    <row r="972" spans="1:154" x14ac:dyDescent="0.15">
      <c r="A972" s="88">
        <f t="shared" si="335"/>
        <v>46289</v>
      </c>
      <c r="B972" s="89" t="str">
        <f t="shared" ca="1" si="336"/>
        <v>n.d</v>
      </c>
      <c r="C972" s="14">
        <f t="shared" si="337"/>
        <v>380.48052193000001</v>
      </c>
      <c r="D972" s="62">
        <f t="shared" si="333"/>
        <v>46286</v>
      </c>
      <c r="E972" s="60">
        <f ca="1">IF(D972&lt;$B$1,VLOOKUP(D972,[1]DI!$A$4:$B$15000,2,FALSE),0)</f>
        <v>0</v>
      </c>
      <c r="F972" s="14">
        <f t="shared" ca="1" si="338"/>
        <v>1</v>
      </c>
      <c r="G972" s="91">
        <f t="shared" ca="1" si="339"/>
        <v>1.30934010340701</v>
      </c>
      <c r="H972" s="91">
        <f t="shared" ca="1" si="340"/>
        <v>1.30934010340701</v>
      </c>
      <c r="I972" s="14">
        <f t="shared" ca="1" si="341"/>
        <v>1</v>
      </c>
      <c r="J972" s="13">
        <f t="shared" si="334"/>
        <v>2.69E-2</v>
      </c>
      <c r="K972" s="29">
        <f t="shared" si="342"/>
        <v>46265</v>
      </c>
      <c r="L972" s="2">
        <f t="shared" si="343"/>
        <v>17</v>
      </c>
      <c r="M972" s="17">
        <f t="shared" si="344"/>
        <v>17</v>
      </c>
      <c r="N972" s="12">
        <f t="shared" si="345"/>
        <v>1.001792308</v>
      </c>
      <c r="O972" s="12">
        <f t="shared" ca="1" si="346"/>
        <v>1.001792308</v>
      </c>
      <c r="P972" s="17">
        <f t="shared" si="347"/>
        <v>0</v>
      </c>
      <c r="Q972" s="14">
        <f t="shared" ca="1" si="348"/>
        <v>0.68193828000000001</v>
      </c>
      <c r="R972" s="20">
        <f t="shared" ref="R972:R1035" si="352">IF($P972&gt;0,VLOOKUP($P972,$X$12:$AD$150,7),0)</f>
        <v>0</v>
      </c>
      <c r="S972" s="14">
        <f t="shared" si="349"/>
        <v>0</v>
      </c>
      <c r="T972" s="4" t="str">
        <f t="shared" si="350"/>
        <v>A+J=</v>
      </c>
      <c r="U972" s="29">
        <f t="shared" si="351"/>
        <v>46295</v>
      </c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</row>
    <row r="973" spans="1:154" x14ac:dyDescent="0.15">
      <c r="A973" s="88">
        <f t="shared" si="335"/>
        <v>46290</v>
      </c>
      <c r="B973" s="89" t="str">
        <f t="shared" ca="1" si="336"/>
        <v>n.d</v>
      </c>
      <c r="C973" s="14">
        <f t="shared" si="337"/>
        <v>380.48052193000001</v>
      </c>
      <c r="D973" s="62">
        <f t="shared" ref="D973:D1036" si="353">WORKDAY($A973,-3,$X$160:$X$544)</f>
        <v>46287</v>
      </c>
      <c r="E973" s="60">
        <f ca="1">IF(D973&lt;$B$1,VLOOKUP(D973,[1]DI!$A$4:$B$15000,2,FALSE),0)</f>
        <v>0</v>
      </c>
      <c r="F973" s="14">
        <f t="shared" ca="1" si="338"/>
        <v>1</v>
      </c>
      <c r="G973" s="91">
        <f t="shared" ca="1" si="339"/>
        <v>1.30934010340701</v>
      </c>
      <c r="H973" s="91">
        <f t="shared" ca="1" si="340"/>
        <v>1.30934010340701</v>
      </c>
      <c r="I973" s="14">
        <f t="shared" ca="1" si="341"/>
        <v>1</v>
      </c>
      <c r="J973" s="13">
        <f t="shared" ref="J973:J1036" si="354">J972</f>
        <v>2.69E-2</v>
      </c>
      <c r="K973" s="29">
        <f t="shared" si="342"/>
        <v>46265</v>
      </c>
      <c r="L973" s="2">
        <f t="shared" si="343"/>
        <v>18</v>
      </c>
      <c r="M973" s="17">
        <f t="shared" si="344"/>
        <v>18</v>
      </c>
      <c r="N973" s="12">
        <f t="shared" si="345"/>
        <v>1.0018978380000001</v>
      </c>
      <c r="O973" s="12">
        <f t="shared" ca="1" si="346"/>
        <v>1.0018978380000001</v>
      </c>
      <c r="P973" s="17">
        <f t="shared" si="347"/>
        <v>0</v>
      </c>
      <c r="Q973" s="14">
        <f t="shared" ca="1" si="348"/>
        <v>0.72209038999999997</v>
      </c>
      <c r="R973" s="20">
        <f t="shared" si="352"/>
        <v>0</v>
      </c>
      <c r="S973" s="14">
        <f t="shared" si="349"/>
        <v>0</v>
      </c>
      <c r="T973" s="4" t="str">
        <f t="shared" si="350"/>
        <v>A+J=</v>
      </c>
      <c r="U973" s="29">
        <f t="shared" si="351"/>
        <v>46295</v>
      </c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</row>
    <row r="974" spans="1:154" x14ac:dyDescent="0.15">
      <c r="A974" s="88">
        <f t="shared" ref="A974:A1037" si="355">WORKDAY($A973,1,$X$166:$X$544)</f>
        <v>46293</v>
      </c>
      <c r="B974" s="89" t="str">
        <f t="shared" ca="1" si="336"/>
        <v>n.d</v>
      </c>
      <c r="C974" s="14">
        <f t="shared" si="337"/>
        <v>380.48052193000001</v>
      </c>
      <c r="D974" s="62">
        <f t="shared" si="353"/>
        <v>46288</v>
      </c>
      <c r="E974" s="60">
        <f ca="1">IF(D974&lt;$B$1,VLOOKUP(D974,[1]DI!$A$4:$B$15000,2,FALSE),0)</f>
        <v>0</v>
      </c>
      <c r="F974" s="14">
        <f t="shared" ca="1" si="338"/>
        <v>1</v>
      </c>
      <c r="G974" s="91">
        <f t="shared" ca="1" si="339"/>
        <v>1.30934010340701</v>
      </c>
      <c r="H974" s="91">
        <f t="shared" ca="1" si="340"/>
        <v>1.30934010340701</v>
      </c>
      <c r="I974" s="14">
        <f t="shared" ca="1" si="341"/>
        <v>1</v>
      </c>
      <c r="J974" s="13">
        <f t="shared" si="354"/>
        <v>2.69E-2</v>
      </c>
      <c r="K974" s="29">
        <f t="shared" si="342"/>
        <v>46265</v>
      </c>
      <c r="L974" s="2">
        <f t="shared" si="343"/>
        <v>19</v>
      </c>
      <c r="M974" s="17">
        <f t="shared" si="344"/>
        <v>19</v>
      </c>
      <c r="N974" s="12">
        <f t="shared" si="345"/>
        <v>1.002003379</v>
      </c>
      <c r="O974" s="12">
        <f t="shared" ca="1" si="346"/>
        <v>1.002003379</v>
      </c>
      <c r="P974" s="17">
        <f t="shared" si="347"/>
        <v>0</v>
      </c>
      <c r="Q974" s="14">
        <f t="shared" ca="1" si="348"/>
        <v>0.76224667999999995</v>
      </c>
      <c r="R974" s="20">
        <f t="shared" si="352"/>
        <v>0</v>
      </c>
      <c r="S974" s="14">
        <f t="shared" si="349"/>
        <v>0</v>
      </c>
      <c r="T974" s="4" t="str">
        <f t="shared" si="350"/>
        <v>A+J=</v>
      </c>
      <c r="U974" s="29">
        <f t="shared" si="351"/>
        <v>46295</v>
      </c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</row>
    <row r="975" spans="1:154" x14ac:dyDescent="0.15">
      <c r="A975" s="88">
        <f t="shared" si="355"/>
        <v>46294</v>
      </c>
      <c r="B975" s="89" t="str">
        <f t="shared" ca="1" si="336"/>
        <v>n.d</v>
      </c>
      <c r="C975" s="14">
        <f t="shared" si="337"/>
        <v>380.48052193000001</v>
      </c>
      <c r="D975" s="62">
        <f t="shared" si="353"/>
        <v>46289</v>
      </c>
      <c r="E975" s="60">
        <f ca="1">IF(D975&lt;$B$1,VLOOKUP(D975,[1]DI!$A$4:$B$15000,2,FALSE),0)</f>
        <v>0</v>
      </c>
      <c r="F975" s="14">
        <f t="shared" ca="1" si="338"/>
        <v>1</v>
      </c>
      <c r="G975" s="91">
        <f t="shared" ca="1" si="339"/>
        <v>1.30934010340701</v>
      </c>
      <c r="H975" s="91">
        <f t="shared" ca="1" si="340"/>
        <v>1.30934010340701</v>
      </c>
      <c r="I975" s="14">
        <f t="shared" ca="1" si="341"/>
        <v>1</v>
      </c>
      <c r="J975" s="13">
        <f t="shared" si="354"/>
        <v>2.69E-2</v>
      </c>
      <c r="K975" s="29">
        <f t="shared" si="342"/>
        <v>46265</v>
      </c>
      <c r="L975" s="2">
        <f t="shared" si="343"/>
        <v>20</v>
      </c>
      <c r="M975" s="17">
        <f t="shared" si="344"/>
        <v>20</v>
      </c>
      <c r="N975" s="12">
        <f t="shared" si="345"/>
        <v>1.002108931</v>
      </c>
      <c r="O975" s="12">
        <f t="shared" ca="1" si="346"/>
        <v>1.002108931</v>
      </c>
      <c r="P975" s="17">
        <f t="shared" si="347"/>
        <v>0</v>
      </c>
      <c r="Q975" s="14">
        <f t="shared" ca="1" si="348"/>
        <v>0.80240716000000001</v>
      </c>
      <c r="R975" s="20">
        <f t="shared" si="352"/>
        <v>0</v>
      </c>
      <c r="S975" s="14">
        <f t="shared" si="349"/>
        <v>0</v>
      </c>
      <c r="T975" s="4" t="str">
        <f t="shared" si="350"/>
        <v>A+J=</v>
      </c>
      <c r="U975" s="29">
        <f t="shared" si="351"/>
        <v>46295</v>
      </c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</row>
    <row r="976" spans="1:154" x14ac:dyDescent="0.15">
      <c r="A976" s="88">
        <f t="shared" si="355"/>
        <v>46295</v>
      </c>
      <c r="B976" s="89" t="str">
        <f t="shared" ca="1" si="336"/>
        <v>n.d</v>
      </c>
      <c r="C976" s="14">
        <f t="shared" si="337"/>
        <v>380.48052193000001</v>
      </c>
      <c r="D976" s="62">
        <f t="shared" si="353"/>
        <v>46290</v>
      </c>
      <c r="E976" s="60">
        <f ca="1">IF(D976&lt;$B$1,VLOOKUP(D976,[1]DI!$A$4:$B$15000,2,FALSE),0)</f>
        <v>0</v>
      </c>
      <c r="F976" s="14">
        <f t="shared" ca="1" si="338"/>
        <v>1</v>
      </c>
      <c r="G976" s="91">
        <f t="shared" ca="1" si="339"/>
        <v>1.30934010340701</v>
      </c>
      <c r="H976" s="91">
        <f t="shared" ca="1" si="340"/>
        <v>1.30934010340701</v>
      </c>
      <c r="I976" s="14">
        <f t="shared" ca="1" si="341"/>
        <v>1</v>
      </c>
      <c r="J976" s="13">
        <f t="shared" si="354"/>
        <v>2.69E-2</v>
      </c>
      <c r="K976" s="29">
        <f t="shared" si="342"/>
        <v>46265</v>
      </c>
      <c r="L976" s="2">
        <f t="shared" si="343"/>
        <v>21</v>
      </c>
      <c r="M976" s="17">
        <f t="shared" si="344"/>
        <v>21</v>
      </c>
      <c r="N976" s="12">
        <f t="shared" si="345"/>
        <v>1.002214495</v>
      </c>
      <c r="O976" s="12">
        <f t="shared" ca="1" si="346"/>
        <v>1.002214495</v>
      </c>
      <c r="P976" s="17">
        <f t="shared" si="347"/>
        <v>46</v>
      </c>
      <c r="Q976" s="14">
        <f t="shared" ca="1" si="348"/>
        <v>0.84257221000000004</v>
      </c>
      <c r="R976" s="20">
        <f t="shared" si="352"/>
        <v>5.9583000000000004E-2</v>
      </c>
      <c r="S976" s="14">
        <f t="shared" si="349"/>
        <v>22.670170930000001</v>
      </c>
      <c r="T976" s="4" t="str">
        <f t="shared" si="350"/>
        <v>A+J=</v>
      </c>
      <c r="U976" s="29">
        <f t="shared" si="351"/>
        <v>46295</v>
      </c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</row>
    <row r="977" spans="1:154" x14ac:dyDescent="0.15">
      <c r="A977" s="88">
        <f t="shared" si="355"/>
        <v>46296</v>
      </c>
      <c r="B977" s="89" t="str">
        <f t="shared" ca="1" si="336"/>
        <v>n.d</v>
      </c>
      <c r="C977" s="14">
        <f t="shared" si="337"/>
        <v>357.81035100000003</v>
      </c>
      <c r="D977" s="62">
        <f t="shared" si="353"/>
        <v>46293</v>
      </c>
      <c r="E977" s="60">
        <f ca="1">IF(D977&lt;$B$1,VLOOKUP(D977,[1]DI!$A$4:$B$15000,2,FALSE),0)</f>
        <v>0</v>
      </c>
      <c r="F977" s="14">
        <f t="shared" ca="1" si="338"/>
        <v>1</v>
      </c>
      <c r="G977" s="91">
        <f t="shared" ca="1" si="339"/>
        <v>1.30934010340701</v>
      </c>
      <c r="H977" s="91">
        <f t="shared" ca="1" si="340"/>
        <v>1.30934010340701</v>
      </c>
      <c r="I977" s="14">
        <f t="shared" ca="1" si="341"/>
        <v>1</v>
      </c>
      <c r="J977" s="13">
        <f t="shared" si="354"/>
        <v>2.69E-2</v>
      </c>
      <c r="K977" s="29">
        <f t="shared" si="342"/>
        <v>46295</v>
      </c>
      <c r="L977" s="2">
        <f t="shared" si="343"/>
        <v>1</v>
      </c>
      <c r="M977" s="17">
        <f t="shared" si="344"/>
        <v>1</v>
      </c>
      <c r="N977" s="12">
        <f t="shared" si="345"/>
        <v>1.000105341</v>
      </c>
      <c r="O977" s="12">
        <f t="shared" ca="1" si="346"/>
        <v>1.000105341</v>
      </c>
      <c r="P977" s="17">
        <f t="shared" si="347"/>
        <v>0</v>
      </c>
      <c r="Q977" s="14">
        <f t="shared" ca="1" si="348"/>
        <v>3.7692099999999999E-2</v>
      </c>
      <c r="R977" s="20">
        <f t="shared" si="352"/>
        <v>0</v>
      </c>
      <c r="S977" s="14">
        <f t="shared" si="349"/>
        <v>0</v>
      </c>
      <c r="T977" s="4" t="str">
        <f t="shared" si="350"/>
        <v>A+J=</v>
      </c>
      <c r="U977" s="29">
        <f t="shared" si="351"/>
        <v>46325</v>
      </c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</row>
    <row r="978" spans="1:154" x14ac:dyDescent="0.15">
      <c r="A978" s="88">
        <f t="shared" si="355"/>
        <v>46297</v>
      </c>
      <c r="B978" s="89" t="str">
        <f t="shared" ca="1" si="336"/>
        <v>n.d</v>
      </c>
      <c r="C978" s="14">
        <f t="shared" si="337"/>
        <v>357.81035100000003</v>
      </c>
      <c r="D978" s="62">
        <f t="shared" si="353"/>
        <v>46294</v>
      </c>
      <c r="E978" s="60">
        <f ca="1">IF(D978&lt;$B$1,VLOOKUP(D978,[1]DI!$A$4:$B$15000,2,FALSE),0)</f>
        <v>0</v>
      </c>
      <c r="F978" s="14">
        <f t="shared" ca="1" si="338"/>
        <v>1</v>
      </c>
      <c r="G978" s="91">
        <f t="shared" ca="1" si="339"/>
        <v>1.30934010340701</v>
      </c>
      <c r="H978" s="91">
        <f t="shared" ca="1" si="340"/>
        <v>1.30934010340701</v>
      </c>
      <c r="I978" s="14">
        <f t="shared" ca="1" si="341"/>
        <v>1</v>
      </c>
      <c r="J978" s="13">
        <f t="shared" si="354"/>
        <v>2.69E-2</v>
      </c>
      <c r="K978" s="29">
        <f t="shared" si="342"/>
        <v>46295</v>
      </c>
      <c r="L978" s="2">
        <f t="shared" si="343"/>
        <v>2</v>
      </c>
      <c r="M978" s="17">
        <f t="shared" si="344"/>
        <v>2</v>
      </c>
      <c r="N978" s="12">
        <f t="shared" si="345"/>
        <v>1.0002106930000001</v>
      </c>
      <c r="O978" s="12">
        <f t="shared" ca="1" si="346"/>
        <v>1.0002106930000001</v>
      </c>
      <c r="P978" s="17">
        <f t="shared" si="347"/>
        <v>0</v>
      </c>
      <c r="Q978" s="14">
        <f t="shared" ca="1" si="348"/>
        <v>7.5388129999999998E-2</v>
      </c>
      <c r="R978" s="20">
        <f t="shared" si="352"/>
        <v>0</v>
      </c>
      <c r="S978" s="14">
        <f t="shared" si="349"/>
        <v>0</v>
      </c>
      <c r="T978" s="4" t="str">
        <f t="shared" si="350"/>
        <v>A+J=</v>
      </c>
      <c r="U978" s="29">
        <f t="shared" si="351"/>
        <v>46325</v>
      </c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</row>
    <row r="979" spans="1:154" x14ac:dyDescent="0.15">
      <c r="A979" s="88">
        <f t="shared" si="355"/>
        <v>46300</v>
      </c>
      <c r="B979" s="89" t="str">
        <f t="shared" ca="1" si="336"/>
        <v>n.d</v>
      </c>
      <c r="C979" s="14">
        <f t="shared" si="337"/>
        <v>357.81035100000003</v>
      </c>
      <c r="D979" s="62">
        <f t="shared" si="353"/>
        <v>46295</v>
      </c>
      <c r="E979" s="60">
        <f ca="1">IF(D979&lt;$B$1,VLOOKUP(D979,[1]DI!$A$4:$B$15000,2,FALSE),0)</f>
        <v>0</v>
      </c>
      <c r="F979" s="14">
        <f t="shared" ca="1" si="338"/>
        <v>1</v>
      </c>
      <c r="G979" s="91">
        <f t="shared" ca="1" si="339"/>
        <v>1.30934010340701</v>
      </c>
      <c r="H979" s="91">
        <f t="shared" ca="1" si="340"/>
        <v>1.30934010340701</v>
      </c>
      <c r="I979" s="14">
        <f t="shared" ca="1" si="341"/>
        <v>1</v>
      </c>
      <c r="J979" s="13">
        <f t="shared" si="354"/>
        <v>2.69E-2</v>
      </c>
      <c r="K979" s="29">
        <f t="shared" si="342"/>
        <v>46295</v>
      </c>
      <c r="L979" s="2">
        <f t="shared" si="343"/>
        <v>3</v>
      </c>
      <c r="M979" s="17">
        <f t="shared" si="344"/>
        <v>3</v>
      </c>
      <c r="N979" s="12">
        <f t="shared" si="345"/>
        <v>1.000316057</v>
      </c>
      <c r="O979" s="12">
        <f t="shared" ca="1" si="346"/>
        <v>1.000316057</v>
      </c>
      <c r="P979" s="17">
        <f t="shared" si="347"/>
        <v>0</v>
      </c>
      <c r="Q979" s="14">
        <f t="shared" ca="1" si="348"/>
        <v>0.11308846</v>
      </c>
      <c r="R979" s="20">
        <f t="shared" si="352"/>
        <v>0</v>
      </c>
      <c r="S979" s="14">
        <f t="shared" si="349"/>
        <v>0</v>
      </c>
      <c r="T979" s="4" t="str">
        <f t="shared" si="350"/>
        <v>A+J=</v>
      </c>
      <c r="U979" s="29">
        <f t="shared" si="351"/>
        <v>46325</v>
      </c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</row>
    <row r="980" spans="1:154" x14ac:dyDescent="0.15">
      <c r="A980" s="88">
        <f t="shared" si="355"/>
        <v>46301</v>
      </c>
      <c r="B980" s="89" t="str">
        <f t="shared" ca="1" si="336"/>
        <v>n.d</v>
      </c>
      <c r="C980" s="14">
        <f t="shared" si="337"/>
        <v>357.81035100000003</v>
      </c>
      <c r="D980" s="62">
        <f t="shared" si="353"/>
        <v>46296</v>
      </c>
      <c r="E980" s="60">
        <f ca="1">IF(D980&lt;$B$1,VLOOKUP(D980,[1]DI!$A$4:$B$15000,2,FALSE),0)</f>
        <v>0</v>
      </c>
      <c r="F980" s="14">
        <f t="shared" ca="1" si="338"/>
        <v>1</v>
      </c>
      <c r="G980" s="91">
        <f t="shared" ca="1" si="339"/>
        <v>1.30934010340701</v>
      </c>
      <c r="H980" s="91">
        <f t="shared" ca="1" si="340"/>
        <v>1.30934010340701</v>
      </c>
      <c r="I980" s="14">
        <f t="shared" ca="1" si="341"/>
        <v>1</v>
      </c>
      <c r="J980" s="13">
        <f t="shared" si="354"/>
        <v>2.69E-2</v>
      </c>
      <c r="K980" s="29">
        <f t="shared" si="342"/>
        <v>46295</v>
      </c>
      <c r="L980" s="2">
        <f t="shared" si="343"/>
        <v>4</v>
      </c>
      <c r="M980" s="17">
        <f t="shared" si="344"/>
        <v>4</v>
      </c>
      <c r="N980" s="12">
        <f t="shared" si="345"/>
        <v>1.0004214309999999</v>
      </c>
      <c r="O980" s="12">
        <f t="shared" ca="1" si="346"/>
        <v>1.0004214309999999</v>
      </c>
      <c r="P980" s="17">
        <f t="shared" si="347"/>
        <v>0</v>
      </c>
      <c r="Q980" s="14">
        <f t="shared" ca="1" si="348"/>
        <v>0.15079237000000001</v>
      </c>
      <c r="R980" s="20">
        <f t="shared" si="352"/>
        <v>0</v>
      </c>
      <c r="S980" s="14">
        <f t="shared" si="349"/>
        <v>0</v>
      </c>
      <c r="T980" s="4" t="str">
        <f t="shared" si="350"/>
        <v>A+J=</v>
      </c>
      <c r="U980" s="29">
        <f t="shared" si="351"/>
        <v>46325</v>
      </c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</row>
    <row r="981" spans="1:154" x14ac:dyDescent="0.15">
      <c r="A981" s="88">
        <f t="shared" si="355"/>
        <v>46302</v>
      </c>
      <c r="B981" s="89" t="str">
        <f t="shared" ca="1" si="336"/>
        <v>n.d</v>
      </c>
      <c r="C981" s="14">
        <f t="shared" si="337"/>
        <v>357.81035100000003</v>
      </c>
      <c r="D981" s="62">
        <f t="shared" si="353"/>
        <v>46297</v>
      </c>
      <c r="E981" s="60">
        <f ca="1">IF(D981&lt;$B$1,VLOOKUP(D981,[1]DI!$A$4:$B$15000,2,FALSE),0)</f>
        <v>0</v>
      </c>
      <c r="F981" s="14">
        <f t="shared" ca="1" si="338"/>
        <v>1</v>
      </c>
      <c r="G981" s="91">
        <f t="shared" ca="1" si="339"/>
        <v>1.30934010340701</v>
      </c>
      <c r="H981" s="91">
        <f t="shared" ca="1" si="340"/>
        <v>1.30934010340701</v>
      </c>
      <c r="I981" s="14">
        <f t="shared" ca="1" si="341"/>
        <v>1</v>
      </c>
      <c r="J981" s="13">
        <f t="shared" si="354"/>
        <v>2.69E-2</v>
      </c>
      <c r="K981" s="29">
        <f t="shared" si="342"/>
        <v>46295</v>
      </c>
      <c r="L981" s="2">
        <f t="shared" si="343"/>
        <v>5</v>
      </c>
      <c r="M981" s="17">
        <f t="shared" si="344"/>
        <v>5</v>
      </c>
      <c r="N981" s="12">
        <f t="shared" si="345"/>
        <v>1.000526816</v>
      </c>
      <c r="O981" s="12">
        <f t="shared" ca="1" si="346"/>
        <v>1.000526816</v>
      </c>
      <c r="P981" s="17">
        <f t="shared" si="347"/>
        <v>0</v>
      </c>
      <c r="Q981" s="14">
        <f t="shared" ca="1" si="348"/>
        <v>0.18850021</v>
      </c>
      <c r="R981" s="20">
        <f t="shared" si="352"/>
        <v>0</v>
      </c>
      <c r="S981" s="14">
        <f t="shared" si="349"/>
        <v>0</v>
      </c>
      <c r="T981" s="4" t="str">
        <f t="shared" si="350"/>
        <v>A+J=</v>
      </c>
      <c r="U981" s="29">
        <f t="shared" si="351"/>
        <v>46325</v>
      </c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</row>
    <row r="982" spans="1:154" x14ac:dyDescent="0.15">
      <c r="A982" s="88">
        <f t="shared" si="355"/>
        <v>46303</v>
      </c>
      <c r="B982" s="89" t="str">
        <f t="shared" ca="1" si="336"/>
        <v>n.d</v>
      </c>
      <c r="C982" s="14">
        <f t="shared" si="337"/>
        <v>357.81035100000003</v>
      </c>
      <c r="D982" s="62">
        <f t="shared" si="353"/>
        <v>46300</v>
      </c>
      <c r="E982" s="60">
        <f ca="1">IF(D982&lt;$B$1,VLOOKUP(D982,[1]DI!$A$4:$B$15000,2,FALSE),0)</f>
        <v>0</v>
      </c>
      <c r="F982" s="14">
        <f t="shared" ca="1" si="338"/>
        <v>1</v>
      </c>
      <c r="G982" s="91">
        <f t="shared" ca="1" si="339"/>
        <v>1.30934010340701</v>
      </c>
      <c r="H982" s="91">
        <f t="shared" ca="1" si="340"/>
        <v>1.30934010340701</v>
      </c>
      <c r="I982" s="14">
        <f t="shared" ca="1" si="341"/>
        <v>1</v>
      </c>
      <c r="J982" s="13">
        <f t="shared" si="354"/>
        <v>2.69E-2</v>
      </c>
      <c r="K982" s="29">
        <f t="shared" si="342"/>
        <v>46295</v>
      </c>
      <c r="L982" s="2">
        <f t="shared" si="343"/>
        <v>6</v>
      </c>
      <c r="M982" s="17">
        <f t="shared" si="344"/>
        <v>6</v>
      </c>
      <c r="N982" s="12">
        <f t="shared" si="345"/>
        <v>1.000632213</v>
      </c>
      <c r="O982" s="12">
        <f t="shared" ca="1" si="346"/>
        <v>1.000632213</v>
      </c>
      <c r="P982" s="17">
        <f t="shared" si="347"/>
        <v>0</v>
      </c>
      <c r="Q982" s="14">
        <f t="shared" ca="1" si="348"/>
        <v>0.22621235000000001</v>
      </c>
      <c r="R982" s="20">
        <f t="shared" si="352"/>
        <v>0</v>
      </c>
      <c r="S982" s="14">
        <f t="shared" si="349"/>
        <v>0</v>
      </c>
      <c r="T982" s="4" t="str">
        <f t="shared" si="350"/>
        <v>A+J=</v>
      </c>
      <c r="U982" s="29">
        <f t="shared" si="351"/>
        <v>46325</v>
      </c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</row>
    <row r="983" spans="1:154" x14ac:dyDescent="0.15">
      <c r="A983" s="88">
        <f t="shared" si="355"/>
        <v>46304</v>
      </c>
      <c r="B983" s="89" t="str">
        <f t="shared" ca="1" si="336"/>
        <v>n.d</v>
      </c>
      <c r="C983" s="14">
        <f t="shared" si="337"/>
        <v>357.81035100000003</v>
      </c>
      <c r="D983" s="62">
        <f t="shared" si="353"/>
        <v>46301</v>
      </c>
      <c r="E983" s="60">
        <f ca="1">IF(D983&lt;$B$1,VLOOKUP(D983,[1]DI!$A$4:$B$15000,2,FALSE),0)</f>
        <v>0</v>
      </c>
      <c r="F983" s="14">
        <f t="shared" ca="1" si="338"/>
        <v>1</v>
      </c>
      <c r="G983" s="91">
        <f t="shared" ca="1" si="339"/>
        <v>1.30934010340701</v>
      </c>
      <c r="H983" s="91">
        <f t="shared" ca="1" si="340"/>
        <v>1.30934010340701</v>
      </c>
      <c r="I983" s="14">
        <f t="shared" ca="1" si="341"/>
        <v>1</v>
      </c>
      <c r="J983" s="13">
        <f t="shared" si="354"/>
        <v>2.69E-2</v>
      </c>
      <c r="K983" s="29">
        <f t="shared" si="342"/>
        <v>46295</v>
      </c>
      <c r="L983" s="2">
        <f t="shared" si="343"/>
        <v>7</v>
      </c>
      <c r="M983" s="17">
        <f t="shared" si="344"/>
        <v>7</v>
      </c>
      <c r="N983" s="12">
        <f t="shared" si="345"/>
        <v>1.0007376210000001</v>
      </c>
      <c r="O983" s="12">
        <f t="shared" ca="1" si="346"/>
        <v>1.0007376210000001</v>
      </c>
      <c r="P983" s="17">
        <f t="shared" si="347"/>
        <v>0</v>
      </c>
      <c r="Q983" s="14">
        <f t="shared" ca="1" si="348"/>
        <v>0.26392842</v>
      </c>
      <c r="R983" s="20">
        <f t="shared" si="352"/>
        <v>0</v>
      </c>
      <c r="S983" s="14">
        <f t="shared" si="349"/>
        <v>0</v>
      </c>
      <c r="T983" s="4" t="str">
        <f t="shared" si="350"/>
        <v>A+J=</v>
      </c>
      <c r="U983" s="29">
        <f t="shared" si="351"/>
        <v>46325</v>
      </c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</row>
    <row r="984" spans="1:154" x14ac:dyDescent="0.15">
      <c r="A984" s="88">
        <f t="shared" si="355"/>
        <v>46308</v>
      </c>
      <c r="B984" s="89" t="str">
        <f t="shared" ca="1" si="336"/>
        <v>n.d</v>
      </c>
      <c r="C984" s="14">
        <f t="shared" si="337"/>
        <v>357.81035100000003</v>
      </c>
      <c r="D984" s="62">
        <f t="shared" si="353"/>
        <v>46302</v>
      </c>
      <c r="E984" s="60">
        <f ca="1">IF(D984&lt;$B$1,VLOOKUP(D984,[1]DI!$A$4:$B$15000,2,FALSE),0)</f>
        <v>0</v>
      </c>
      <c r="F984" s="14">
        <f t="shared" ca="1" si="338"/>
        <v>1</v>
      </c>
      <c r="G984" s="91">
        <f t="shared" ca="1" si="339"/>
        <v>1.30934010340701</v>
      </c>
      <c r="H984" s="91">
        <f t="shared" ca="1" si="340"/>
        <v>1.30934010340701</v>
      </c>
      <c r="I984" s="14">
        <f t="shared" ca="1" si="341"/>
        <v>1</v>
      </c>
      <c r="J984" s="13">
        <f t="shared" si="354"/>
        <v>2.69E-2</v>
      </c>
      <c r="K984" s="29">
        <f t="shared" si="342"/>
        <v>46295</v>
      </c>
      <c r="L984" s="2">
        <f t="shared" si="343"/>
        <v>8</v>
      </c>
      <c r="M984" s="17">
        <f t="shared" si="344"/>
        <v>8</v>
      </c>
      <c r="N984" s="12">
        <f t="shared" si="345"/>
        <v>1.000843039</v>
      </c>
      <c r="O984" s="12">
        <f t="shared" ca="1" si="346"/>
        <v>1.000843039</v>
      </c>
      <c r="P984" s="17">
        <f t="shared" si="347"/>
        <v>0</v>
      </c>
      <c r="Q984" s="14">
        <f t="shared" ca="1" si="348"/>
        <v>0.30164807999999999</v>
      </c>
      <c r="R984" s="20">
        <f t="shared" si="352"/>
        <v>0</v>
      </c>
      <c r="S984" s="14">
        <f t="shared" si="349"/>
        <v>0</v>
      </c>
      <c r="T984" s="4" t="str">
        <f t="shared" si="350"/>
        <v>A+J=</v>
      </c>
      <c r="U984" s="29">
        <f t="shared" si="351"/>
        <v>46325</v>
      </c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</row>
    <row r="985" spans="1:154" x14ac:dyDescent="0.15">
      <c r="A985" s="88">
        <f t="shared" si="355"/>
        <v>46309</v>
      </c>
      <c r="B985" s="89" t="str">
        <f t="shared" ca="1" si="336"/>
        <v>n.d</v>
      </c>
      <c r="C985" s="14">
        <f t="shared" si="337"/>
        <v>357.81035100000003</v>
      </c>
      <c r="D985" s="62">
        <f t="shared" si="353"/>
        <v>46303</v>
      </c>
      <c r="E985" s="60">
        <f ca="1">IF(D985&lt;$B$1,VLOOKUP(D985,[1]DI!$A$4:$B$15000,2,FALSE),0)</f>
        <v>0</v>
      </c>
      <c r="F985" s="14">
        <f t="shared" ca="1" si="338"/>
        <v>1</v>
      </c>
      <c r="G985" s="91">
        <f t="shared" ca="1" si="339"/>
        <v>1.30934010340701</v>
      </c>
      <c r="H985" s="91">
        <f t="shared" ca="1" si="340"/>
        <v>1.30934010340701</v>
      </c>
      <c r="I985" s="14">
        <f t="shared" ca="1" si="341"/>
        <v>1</v>
      </c>
      <c r="J985" s="13">
        <f t="shared" si="354"/>
        <v>2.69E-2</v>
      </c>
      <c r="K985" s="29">
        <f t="shared" si="342"/>
        <v>46295</v>
      </c>
      <c r="L985" s="2">
        <f t="shared" si="343"/>
        <v>9</v>
      </c>
      <c r="M985" s="17">
        <f t="shared" si="344"/>
        <v>9</v>
      </c>
      <c r="N985" s="12">
        <f t="shared" si="345"/>
        <v>1.0009484689999999</v>
      </c>
      <c r="O985" s="12">
        <f t="shared" ca="1" si="346"/>
        <v>1.0009484689999999</v>
      </c>
      <c r="P985" s="17">
        <f t="shared" si="347"/>
        <v>0</v>
      </c>
      <c r="Q985" s="14">
        <f t="shared" ca="1" si="348"/>
        <v>0.33937202</v>
      </c>
      <c r="R985" s="20">
        <f t="shared" si="352"/>
        <v>0</v>
      </c>
      <c r="S985" s="14">
        <f t="shared" si="349"/>
        <v>0</v>
      </c>
      <c r="T985" s="4" t="str">
        <f t="shared" si="350"/>
        <v>A+J=</v>
      </c>
      <c r="U985" s="29">
        <f t="shared" si="351"/>
        <v>46325</v>
      </c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</row>
    <row r="986" spans="1:154" x14ac:dyDescent="0.15">
      <c r="A986" s="88">
        <f t="shared" si="355"/>
        <v>46310</v>
      </c>
      <c r="B986" s="89" t="str">
        <f t="shared" ca="1" si="336"/>
        <v>n.d</v>
      </c>
      <c r="C986" s="14">
        <f t="shared" si="337"/>
        <v>357.81035100000003</v>
      </c>
      <c r="D986" s="62">
        <f t="shared" si="353"/>
        <v>46304</v>
      </c>
      <c r="E986" s="60">
        <f ca="1">IF(D986&lt;$B$1,VLOOKUP(D986,[1]DI!$A$4:$B$15000,2,FALSE),0)</f>
        <v>0</v>
      </c>
      <c r="F986" s="14">
        <f t="shared" ca="1" si="338"/>
        <v>1</v>
      </c>
      <c r="G986" s="91">
        <f t="shared" ca="1" si="339"/>
        <v>1.30934010340701</v>
      </c>
      <c r="H986" s="91">
        <f t="shared" ca="1" si="340"/>
        <v>1.30934010340701</v>
      </c>
      <c r="I986" s="14">
        <f t="shared" ca="1" si="341"/>
        <v>1</v>
      </c>
      <c r="J986" s="13">
        <f t="shared" si="354"/>
        <v>2.69E-2</v>
      </c>
      <c r="K986" s="29">
        <f t="shared" si="342"/>
        <v>46295</v>
      </c>
      <c r="L986" s="2">
        <f t="shared" si="343"/>
        <v>10</v>
      </c>
      <c r="M986" s="17">
        <f t="shared" si="344"/>
        <v>10</v>
      </c>
      <c r="N986" s="12">
        <f t="shared" si="345"/>
        <v>1.00105391</v>
      </c>
      <c r="O986" s="12">
        <f t="shared" ca="1" si="346"/>
        <v>1.00105391</v>
      </c>
      <c r="P986" s="17">
        <f t="shared" si="347"/>
        <v>0</v>
      </c>
      <c r="Q986" s="14">
        <f t="shared" ca="1" si="348"/>
        <v>0.37709989999999999</v>
      </c>
      <c r="R986" s="20">
        <f t="shared" si="352"/>
        <v>0</v>
      </c>
      <c r="S986" s="14">
        <f t="shared" si="349"/>
        <v>0</v>
      </c>
      <c r="T986" s="4" t="str">
        <f t="shared" si="350"/>
        <v>A+J=</v>
      </c>
      <c r="U986" s="29">
        <f t="shared" si="351"/>
        <v>46325</v>
      </c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</row>
    <row r="987" spans="1:154" x14ac:dyDescent="0.15">
      <c r="A987" s="88">
        <f t="shared" si="355"/>
        <v>46311</v>
      </c>
      <c r="B987" s="89" t="str">
        <f t="shared" ca="1" si="336"/>
        <v>n.d</v>
      </c>
      <c r="C987" s="14">
        <f t="shared" si="337"/>
        <v>357.81035100000003</v>
      </c>
      <c r="D987" s="62">
        <f t="shared" si="353"/>
        <v>46308</v>
      </c>
      <c r="E987" s="60">
        <f ca="1">IF(D987&lt;$B$1,VLOOKUP(D987,[1]DI!$A$4:$B$15000,2,FALSE),0)</f>
        <v>0</v>
      </c>
      <c r="F987" s="14">
        <f t="shared" ca="1" si="338"/>
        <v>1</v>
      </c>
      <c r="G987" s="91">
        <f t="shared" ca="1" si="339"/>
        <v>1.30934010340701</v>
      </c>
      <c r="H987" s="91">
        <f t="shared" ca="1" si="340"/>
        <v>1.30934010340701</v>
      </c>
      <c r="I987" s="14">
        <f t="shared" ca="1" si="341"/>
        <v>1</v>
      </c>
      <c r="J987" s="13">
        <f t="shared" si="354"/>
        <v>2.69E-2</v>
      </c>
      <c r="K987" s="29">
        <f t="shared" si="342"/>
        <v>46295</v>
      </c>
      <c r="L987" s="2">
        <f t="shared" si="343"/>
        <v>11</v>
      </c>
      <c r="M987" s="17">
        <f t="shared" si="344"/>
        <v>11</v>
      </c>
      <c r="N987" s="12">
        <f t="shared" si="345"/>
        <v>1.0011593620000001</v>
      </c>
      <c r="O987" s="12">
        <f t="shared" ca="1" si="346"/>
        <v>1.0011593620000001</v>
      </c>
      <c r="P987" s="17">
        <f t="shared" si="347"/>
        <v>0</v>
      </c>
      <c r="Q987" s="14">
        <f t="shared" ca="1" si="348"/>
        <v>0.41483172000000001</v>
      </c>
      <c r="R987" s="20">
        <f t="shared" si="352"/>
        <v>0</v>
      </c>
      <c r="S987" s="14">
        <f t="shared" si="349"/>
        <v>0</v>
      </c>
      <c r="T987" s="4" t="str">
        <f t="shared" si="350"/>
        <v>A+J=</v>
      </c>
      <c r="U987" s="29">
        <f t="shared" si="351"/>
        <v>46325</v>
      </c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</row>
    <row r="988" spans="1:154" x14ac:dyDescent="0.15">
      <c r="A988" s="88">
        <f t="shared" si="355"/>
        <v>46314</v>
      </c>
      <c r="B988" s="89" t="str">
        <f t="shared" ca="1" si="336"/>
        <v>n.d</v>
      </c>
      <c r="C988" s="14">
        <f t="shared" si="337"/>
        <v>357.81035100000003</v>
      </c>
      <c r="D988" s="62">
        <f t="shared" si="353"/>
        <v>46309</v>
      </c>
      <c r="E988" s="60">
        <f ca="1">IF(D988&lt;$B$1,VLOOKUP(D988,[1]DI!$A$4:$B$15000,2,FALSE),0)</f>
        <v>0</v>
      </c>
      <c r="F988" s="14">
        <f t="shared" ca="1" si="338"/>
        <v>1</v>
      </c>
      <c r="G988" s="91">
        <f t="shared" ca="1" si="339"/>
        <v>1.30934010340701</v>
      </c>
      <c r="H988" s="91">
        <f t="shared" ca="1" si="340"/>
        <v>1.30934010340701</v>
      </c>
      <c r="I988" s="14">
        <f t="shared" ca="1" si="341"/>
        <v>1</v>
      </c>
      <c r="J988" s="13">
        <f t="shared" si="354"/>
        <v>2.69E-2</v>
      </c>
      <c r="K988" s="29">
        <f t="shared" si="342"/>
        <v>46295</v>
      </c>
      <c r="L988" s="2">
        <f t="shared" si="343"/>
        <v>12</v>
      </c>
      <c r="M988" s="17">
        <f t="shared" si="344"/>
        <v>12</v>
      </c>
      <c r="N988" s="12">
        <f t="shared" si="345"/>
        <v>1.0012648260000001</v>
      </c>
      <c r="O988" s="12">
        <f t="shared" ca="1" si="346"/>
        <v>1.0012648260000001</v>
      </c>
      <c r="P988" s="17">
        <f t="shared" si="347"/>
        <v>0</v>
      </c>
      <c r="Q988" s="14">
        <f t="shared" ca="1" si="348"/>
        <v>0.45256783</v>
      </c>
      <c r="R988" s="20">
        <f t="shared" si="352"/>
        <v>0</v>
      </c>
      <c r="S988" s="14">
        <f t="shared" si="349"/>
        <v>0</v>
      </c>
      <c r="T988" s="4" t="str">
        <f t="shared" si="350"/>
        <v>A+J=</v>
      </c>
      <c r="U988" s="29">
        <f t="shared" si="351"/>
        <v>46325</v>
      </c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</row>
    <row r="989" spans="1:154" x14ac:dyDescent="0.15">
      <c r="A989" s="88">
        <f t="shared" si="355"/>
        <v>46315</v>
      </c>
      <c r="B989" s="89" t="str">
        <f t="shared" ca="1" si="336"/>
        <v>n.d</v>
      </c>
      <c r="C989" s="14">
        <f t="shared" si="337"/>
        <v>357.81035100000003</v>
      </c>
      <c r="D989" s="62">
        <f t="shared" si="353"/>
        <v>46310</v>
      </c>
      <c r="E989" s="60">
        <f ca="1">IF(D989&lt;$B$1,VLOOKUP(D989,[1]DI!$A$4:$B$15000,2,FALSE),0)</f>
        <v>0</v>
      </c>
      <c r="F989" s="14">
        <f t="shared" ca="1" si="338"/>
        <v>1</v>
      </c>
      <c r="G989" s="91">
        <f t="shared" ca="1" si="339"/>
        <v>1.30934010340701</v>
      </c>
      <c r="H989" s="91">
        <f t="shared" ca="1" si="340"/>
        <v>1.30934010340701</v>
      </c>
      <c r="I989" s="14">
        <f t="shared" ca="1" si="341"/>
        <v>1</v>
      </c>
      <c r="J989" s="13">
        <f t="shared" si="354"/>
        <v>2.69E-2</v>
      </c>
      <c r="K989" s="29">
        <f t="shared" si="342"/>
        <v>46295</v>
      </c>
      <c r="L989" s="2">
        <f t="shared" si="343"/>
        <v>13</v>
      </c>
      <c r="M989" s="17">
        <f t="shared" si="344"/>
        <v>13</v>
      </c>
      <c r="N989" s="12">
        <f t="shared" si="345"/>
        <v>1.0013703</v>
      </c>
      <c r="O989" s="12">
        <f t="shared" ca="1" si="346"/>
        <v>1.0013703</v>
      </c>
      <c r="P989" s="17">
        <f t="shared" si="347"/>
        <v>0</v>
      </c>
      <c r="Q989" s="14">
        <f t="shared" ca="1" si="348"/>
        <v>0.49030752</v>
      </c>
      <c r="R989" s="20">
        <f t="shared" si="352"/>
        <v>0</v>
      </c>
      <c r="S989" s="14">
        <f t="shared" si="349"/>
        <v>0</v>
      </c>
      <c r="T989" s="4" t="str">
        <f t="shared" si="350"/>
        <v>A+J=</v>
      </c>
      <c r="U989" s="29">
        <f t="shared" si="351"/>
        <v>46325</v>
      </c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</row>
    <row r="990" spans="1:154" x14ac:dyDescent="0.15">
      <c r="A990" s="88">
        <f t="shared" si="355"/>
        <v>46316</v>
      </c>
      <c r="B990" s="89" t="str">
        <f t="shared" ca="1" si="336"/>
        <v>n.d</v>
      </c>
      <c r="C990" s="14">
        <f t="shared" si="337"/>
        <v>357.81035100000003</v>
      </c>
      <c r="D990" s="62">
        <f t="shared" si="353"/>
        <v>46311</v>
      </c>
      <c r="E990" s="60">
        <f ca="1">IF(D990&lt;$B$1,VLOOKUP(D990,[1]DI!$A$4:$B$15000,2,FALSE),0)</f>
        <v>0</v>
      </c>
      <c r="F990" s="14">
        <f t="shared" ca="1" si="338"/>
        <v>1</v>
      </c>
      <c r="G990" s="91">
        <f t="shared" ca="1" si="339"/>
        <v>1.30934010340701</v>
      </c>
      <c r="H990" s="91">
        <f t="shared" ca="1" si="340"/>
        <v>1.30934010340701</v>
      </c>
      <c r="I990" s="14">
        <f t="shared" ca="1" si="341"/>
        <v>1</v>
      </c>
      <c r="J990" s="13">
        <f t="shared" si="354"/>
        <v>2.69E-2</v>
      </c>
      <c r="K990" s="29">
        <f t="shared" si="342"/>
        <v>46295</v>
      </c>
      <c r="L990" s="2">
        <f t="shared" si="343"/>
        <v>14</v>
      </c>
      <c r="M990" s="17">
        <f t="shared" si="344"/>
        <v>14</v>
      </c>
      <c r="N990" s="12">
        <f t="shared" si="345"/>
        <v>1.001475785</v>
      </c>
      <c r="O990" s="12">
        <f t="shared" ca="1" si="346"/>
        <v>1.001475785</v>
      </c>
      <c r="P990" s="17">
        <f t="shared" si="347"/>
        <v>0</v>
      </c>
      <c r="Q990" s="14">
        <f t="shared" ca="1" si="348"/>
        <v>0.52805113999999997</v>
      </c>
      <c r="R990" s="20">
        <f t="shared" si="352"/>
        <v>0</v>
      </c>
      <c r="S990" s="14">
        <f t="shared" si="349"/>
        <v>0</v>
      </c>
      <c r="T990" s="4" t="str">
        <f t="shared" si="350"/>
        <v>A+J=</v>
      </c>
      <c r="U990" s="29">
        <f t="shared" si="351"/>
        <v>46325</v>
      </c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</row>
    <row r="991" spans="1:154" x14ac:dyDescent="0.15">
      <c r="A991" s="88">
        <f t="shared" si="355"/>
        <v>46317</v>
      </c>
      <c r="B991" s="89" t="str">
        <f t="shared" ca="1" si="336"/>
        <v>n.d</v>
      </c>
      <c r="C991" s="14">
        <f t="shared" si="337"/>
        <v>357.81035100000003</v>
      </c>
      <c r="D991" s="62">
        <f t="shared" si="353"/>
        <v>46314</v>
      </c>
      <c r="E991" s="60">
        <f ca="1">IF(D991&lt;$B$1,VLOOKUP(D991,[1]DI!$A$4:$B$15000,2,FALSE),0)</f>
        <v>0</v>
      </c>
      <c r="F991" s="14">
        <f t="shared" ca="1" si="338"/>
        <v>1</v>
      </c>
      <c r="G991" s="91">
        <f t="shared" ca="1" si="339"/>
        <v>1.30934010340701</v>
      </c>
      <c r="H991" s="91">
        <f t="shared" ca="1" si="340"/>
        <v>1.30934010340701</v>
      </c>
      <c r="I991" s="14">
        <f t="shared" ca="1" si="341"/>
        <v>1</v>
      </c>
      <c r="J991" s="13">
        <f t="shared" si="354"/>
        <v>2.69E-2</v>
      </c>
      <c r="K991" s="29">
        <f t="shared" si="342"/>
        <v>46295</v>
      </c>
      <c r="L991" s="2">
        <f t="shared" si="343"/>
        <v>15</v>
      </c>
      <c r="M991" s="17">
        <f t="shared" si="344"/>
        <v>15</v>
      </c>
      <c r="N991" s="12">
        <f t="shared" si="345"/>
        <v>1.0015812820000001</v>
      </c>
      <c r="O991" s="12">
        <f t="shared" ca="1" si="346"/>
        <v>1.0015812820000001</v>
      </c>
      <c r="P991" s="17">
        <f t="shared" si="347"/>
        <v>0</v>
      </c>
      <c r="Q991" s="14">
        <f t="shared" ca="1" si="348"/>
        <v>0.56579906000000002</v>
      </c>
      <c r="R991" s="20">
        <f t="shared" si="352"/>
        <v>0</v>
      </c>
      <c r="S991" s="14">
        <f t="shared" si="349"/>
        <v>0</v>
      </c>
      <c r="T991" s="4" t="str">
        <f t="shared" si="350"/>
        <v>A+J=</v>
      </c>
      <c r="U991" s="29">
        <f t="shared" si="351"/>
        <v>46325</v>
      </c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</row>
    <row r="992" spans="1:154" x14ac:dyDescent="0.15">
      <c r="A992" s="88">
        <f t="shared" si="355"/>
        <v>46318</v>
      </c>
      <c r="B992" s="89" t="str">
        <f t="shared" ca="1" si="336"/>
        <v>n.d</v>
      </c>
      <c r="C992" s="14">
        <f t="shared" si="337"/>
        <v>357.81035100000003</v>
      </c>
      <c r="D992" s="62">
        <f t="shared" si="353"/>
        <v>46315</v>
      </c>
      <c r="E992" s="60">
        <f ca="1">IF(D992&lt;$B$1,VLOOKUP(D992,[1]DI!$A$4:$B$15000,2,FALSE),0)</f>
        <v>0</v>
      </c>
      <c r="F992" s="14">
        <f t="shared" ca="1" si="338"/>
        <v>1</v>
      </c>
      <c r="G992" s="91">
        <f t="shared" ca="1" si="339"/>
        <v>1.30934010340701</v>
      </c>
      <c r="H992" s="91">
        <f t="shared" ca="1" si="340"/>
        <v>1.30934010340701</v>
      </c>
      <c r="I992" s="14">
        <f t="shared" ca="1" si="341"/>
        <v>1</v>
      </c>
      <c r="J992" s="13">
        <f t="shared" si="354"/>
        <v>2.69E-2</v>
      </c>
      <c r="K992" s="29">
        <f t="shared" si="342"/>
        <v>46295</v>
      </c>
      <c r="L992" s="2">
        <f t="shared" si="343"/>
        <v>16</v>
      </c>
      <c r="M992" s="17">
        <f t="shared" si="344"/>
        <v>16</v>
      </c>
      <c r="N992" s="12">
        <f t="shared" si="345"/>
        <v>1.0016867899999999</v>
      </c>
      <c r="O992" s="12">
        <f t="shared" ca="1" si="346"/>
        <v>1.0016867899999999</v>
      </c>
      <c r="P992" s="17">
        <f t="shared" si="347"/>
        <v>0</v>
      </c>
      <c r="Q992" s="14">
        <f t="shared" ca="1" si="348"/>
        <v>0.60355091999999999</v>
      </c>
      <c r="R992" s="20">
        <f t="shared" si="352"/>
        <v>0</v>
      </c>
      <c r="S992" s="14">
        <f t="shared" si="349"/>
        <v>0</v>
      </c>
      <c r="T992" s="4" t="str">
        <f t="shared" si="350"/>
        <v>A+J=</v>
      </c>
      <c r="U992" s="29">
        <f t="shared" si="351"/>
        <v>46325</v>
      </c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</row>
    <row r="993" spans="1:154" x14ac:dyDescent="0.15">
      <c r="A993" s="88">
        <f t="shared" si="355"/>
        <v>46321</v>
      </c>
      <c r="B993" s="89" t="str">
        <f t="shared" ca="1" si="336"/>
        <v>n.d</v>
      </c>
      <c r="C993" s="14">
        <f t="shared" si="337"/>
        <v>357.81035100000003</v>
      </c>
      <c r="D993" s="62">
        <f t="shared" si="353"/>
        <v>46316</v>
      </c>
      <c r="E993" s="60">
        <f ca="1">IF(D993&lt;$B$1,VLOOKUP(D993,[1]DI!$A$4:$B$15000,2,FALSE),0)</f>
        <v>0</v>
      </c>
      <c r="F993" s="14">
        <f t="shared" ca="1" si="338"/>
        <v>1</v>
      </c>
      <c r="G993" s="91">
        <f t="shared" ca="1" si="339"/>
        <v>1.30934010340701</v>
      </c>
      <c r="H993" s="91">
        <f t="shared" ca="1" si="340"/>
        <v>1.30934010340701</v>
      </c>
      <c r="I993" s="14">
        <f t="shared" ca="1" si="341"/>
        <v>1</v>
      </c>
      <c r="J993" s="13">
        <f t="shared" si="354"/>
        <v>2.69E-2</v>
      </c>
      <c r="K993" s="29">
        <f t="shared" si="342"/>
        <v>46295</v>
      </c>
      <c r="L993" s="2">
        <f t="shared" si="343"/>
        <v>17</v>
      </c>
      <c r="M993" s="17">
        <f t="shared" si="344"/>
        <v>17</v>
      </c>
      <c r="N993" s="12">
        <f t="shared" si="345"/>
        <v>1.001792308</v>
      </c>
      <c r="O993" s="12">
        <f t="shared" ca="1" si="346"/>
        <v>1.001792308</v>
      </c>
      <c r="P993" s="17">
        <f t="shared" si="347"/>
        <v>0</v>
      </c>
      <c r="Q993" s="14">
        <f t="shared" ca="1" si="348"/>
        <v>0.64130635000000002</v>
      </c>
      <c r="R993" s="20">
        <f t="shared" si="352"/>
        <v>0</v>
      </c>
      <c r="S993" s="14">
        <f t="shared" si="349"/>
        <v>0</v>
      </c>
      <c r="T993" s="4" t="str">
        <f t="shared" si="350"/>
        <v>A+J=</v>
      </c>
      <c r="U993" s="29">
        <f t="shared" si="351"/>
        <v>46325</v>
      </c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</row>
    <row r="994" spans="1:154" x14ac:dyDescent="0.15">
      <c r="A994" s="88">
        <f t="shared" si="355"/>
        <v>46322</v>
      </c>
      <c r="B994" s="89" t="str">
        <f t="shared" ca="1" si="336"/>
        <v>n.d</v>
      </c>
      <c r="C994" s="14">
        <f t="shared" si="337"/>
        <v>357.81035100000003</v>
      </c>
      <c r="D994" s="62">
        <f t="shared" si="353"/>
        <v>46317</v>
      </c>
      <c r="E994" s="60">
        <f ca="1">IF(D994&lt;$B$1,VLOOKUP(D994,[1]DI!$A$4:$B$15000,2,FALSE),0)</f>
        <v>0</v>
      </c>
      <c r="F994" s="14">
        <f t="shared" ca="1" si="338"/>
        <v>1</v>
      </c>
      <c r="G994" s="91">
        <f t="shared" ca="1" si="339"/>
        <v>1.30934010340701</v>
      </c>
      <c r="H994" s="91">
        <f t="shared" ca="1" si="340"/>
        <v>1.30934010340701</v>
      </c>
      <c r="I994" s="14">
        <f t="shared" ca="1" si="341"/>
        <v>1</v>
      </c>
      <c r="J994" s="13">
        <f t="shared" si="354"/>
        <v>2.69E-2</v>
      </c>
      <c r="K994" s="29">
        <f t="shared" si="342"/>
        <v>46295</v>
      </c>
      <c r="L994" s="2">
        <f t="shared" si="343"/>
        <v>18</v>
      </c>
      <c r="M994" s="17">
        <f t="shared" si="344"/>
        <v>18</v>
      </c>
      <c r="N994" s="12">
        <f t="shared" si="345"/>
        <v>1.0018978380000001</v>
      </c>
      <c r="O994" s="12">
        <f t="shared" ca="1" si="346"/>
        <v>1.0018978380000001</v>
      </c>
      <c r="P994" s="17">
        <f t="shared" si="347"/>
        <v>0</v>
      </c>
      <c r="Q994" s="14">
        <f t="shared" ca="1" si="348"/>
        <v>0.67906608000000002</v>
      </c>
      <c r="R994" s="20">
        <f t="shared" si="352"/>
        <v>0</v>
      </c>
      <c r="S994" s="14">
        <f t="shared" si="349"/>
        <v>0</v>
      </c>
      <c r="T994" s="4" t="str">
        <f t="shared" si="350"/>
        <v>A+J=</v>
      </c>
      <c r="U994" s="29">
        <f t="shared" si="351"/>
        <v>46325</v>
      </c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</row>
    <row r="995" spans="1:154" x14ac:dyDescent="0.15">
      <c r="A995" s="88">
        <f t="shared" si="355"/>
        <v>46323</v>
      </c>
      <c r="B995" s="89" t="str">
        <f t="shared" ca="1" si="336"/>
        <v>n.d</v>
      </c>
      <c r="C995" s="14">
        <f t="shared" si="337"/>
        <v>357.81035100000003</v>
      </c>
      <c r="D995" s="62">
        <f t="shared" si="353"/>
        <v>46318</v>
      </c>
      <c r="E995" s="60">
        <f ca="1">IF(D995&lt;$B$1,VLOOKUP(D995,[1]DI!$A$4:$B$15000,2,FALSE),0)</f>
        <v>0</v>
      </c>
      <c r="F995" s="14">
        <f t="shared" ca="1" si="338"/>
        <v>1</v>
      </c>
      <c r="G995" s="91">
        <f t="shared" ca="1" si="339"/>
        <v>1.30934010340701</v>
      </c>
      <c r="H995" s="91">
        <f t="shared" ca="1" si="340"/>
        <v>1.30934010340701</v>
      </c>
      <c r="I995" s="14">
        <f t="shared" ca="1" si="341"/>
        <v>1</v>
      </c>
      <c r="J995" s="13">
        <f t="shared" si="354"/>
        <v>2.69E-2</v>
      </c>
      <c r="K995" s="29">
        <f t="shared" si="342"/>
        <v>46295</v>
      </c>
      <c r="L995" s="2">
        <f t="shared" si="343"/>
        <v>19</v>
      </c>
      <c r="M995" s="17">
        <f t="shared" si="344"/>
        <v>19</v>
      </c>
      <c r="N995" s="12">
        <f t="shared" si="345"/>
        <v>1.002003379</v>
      </c>
      <c r="O995" s="12">
        <f t="shared" ca="1" si="346"/>
        <v>1.002003379</v>
      </c>
      <c r="P995" s="17">
        <f t="shared" si="347"/>
        <v>0</v>
      </c>
      <c r="Q995" s="14">
        <f t="shared" ca="1" si="348"/>
        <v>0.71682973999999999</v>
      </c>
      <c r="R995" s="20">
        <f t="shared" si="352"/>
        <v>0</v>
      </c>
      <c r="S995" s="14">
        <f t="shared" si="349"/>
        <v>0</v>
      </c>
      <c r="T995" s="4" t="str">
        <f t="shared" si="350"/>
        <v>A+J=</v>
      </c>
      <c r="U995" s="29">
        <f t="shared" si="351"/>
        <v>46325</v>
      </c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</row>
    <row r="996" spans="1:154" x14ac:dyDescent="0.15">
      <c r="A996" s="88">
        <f t="shared" si="355"/>
        <v>46324</v>
      </c>
      <c r="B996" s="89" t="str">
        <f t="shared" ca="1" si="336"/>
        <v>n.d</v>
      </c>
      <c r="C996" s="14">
        <f t="shared" si="337"/>
        <v>357.81035100000003</v>
      </c>
      <c r="D996" s="62">
        <f t="shared" si="353"/>
        <v>46321</v>
      </c>
      <c r="E996" s="60">
        <f ca="1">IF(D996&lt;$B$1,VLOOKUP(D996,[1]DI!$A$4:$B$15000,2,FALSE),0)</f>
        <v>0</v>
      </c>
      <c r="F996" s="14">
        <f t="shared" ca="1" si="338"/>
        <v>1</v>
      </c>
      <c r="G996" s="91">
        <f t="shared" ca="1" si="339"/>
        <v>1.30934010340701</v>
      </c>
      <c r="H996" s="91">
        <f t="shared" ca="1" si="340"/>
        <v>1.30934010340701</v>
      </c>
      <c r="I996" s="14">
        <f t="shared" ca="1" si="341"/>
        <v>1</v>
      </c>
      <c r="J996" s="13">
        <f t="shared" si="354"/>
        <v>2.69E-2</v>
      </c>
      <c r="K996" s="29">
        <f t="shared" si="342"/>
        <v>46295</v>
      </c>
      <c r="L996" s="2">
        <f t="shared" si="343"/>
        <v>20</v>
      </c>
      <c r="M996" s="17">
        <f t="shared" si="344"/>
        <v>20</v>
      </c>
      <c r="N996" s="12">
        <f t="shared" si="345"/>
        <v>1.002108931</v>
      </c>
      <c r="O996" s="12">
        <f t="shared" ca="1" si="346"/>
        <v>1.002108931</v>
      </c>
      <c r="P996" s="17">
        <f t="shared" si="347"/>
        <v>0</v>
      </c>
      <c r="Q996" s="14">
        <f t="shared" ca="1" si="348"/>
        <v>0.75459734000000001</v>
      </c>
      <c r="R996" s="20">
        <f t="shared" si="352"/>
        <v>0</v>
      </c>
      <c r="S996" s="14">
        <f t="shared" si="349"/>
        <v>0</v>
      </c>
      <c r="T996" s="4" t="str">
        <f t="shared" si="350"/>
        <v>A+J=</v>
      </c>
      <c r="U996" s="29">
        <f t="shared" si="351"/>
        <v>46325</v>
      </c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</row>
    <row r="997" spans="1:154" x14ac:dyDescent="0.15">
      <c r="A997" s="88">
        <f t="shared" si="355"/>
        <v>46325</v>
      </c>
      <c r="B997" s="89" t="str">
        <f t="shared" ca="1" si="336"/>
        <v>n.d</v>
      </c>
      <c r="C997" s="14">
        <f t="shared" si="337"/>
        <v>357.81035100000003</v>
      </c>
      <c r="D997" s="62">
        <f t="shared" si="353"/>
        <v>46322</v>
      </c>
      <c r="E997" s="60">
        <f ca="1">IF(D997&lt;$B$1,VLOOKUP(D997,[1]DI!$A$4:$B$15000,2,FALSE),0)</f>
        <v>0</v>
      </c>
      <c r="F997" s="14">
        <f t="shared" ca="1" si="338"/>
        <v>1</v>
      </c>
      <c r="G997" s="91">
        <f t="shared" ca="1" si="339"/>
        <v>1.30934010340701</v>
      </c>
      <c r="H997" s="91">
        <f t="shared" ca="1" si="340"/>
        <v>1.30934010340701</v>
      </c>
      <c r="I997" s="14">
        <f t="shared" ca="1" si="341"/>
        <v>1</v>
      </c>
      <c r="J997" s="13">
        <f t="shared" si="354"/>
        <v>2.69E-2</v>
      </c>
      <c r="K997" s="29">
        <f t="shared" si="342"/>
        <v>46295</v>
      </c>
      <c r="L997" s="2">
        <f t="shared" si="343"/>
        <v>21</v>
      </c>
      <c r="M997" s="17">
        <f t="shared" si="344"/>
        <v>21</v>
      </c>
      <c r="N997" s="12">
        <f t="shared" si="345"/>
        <v>1.002214495</v>
      </c>
      <c r="O997" s="12">
        <f t="shared" ca="1" si="346"/>
        <v>1.002214495</v>
      </c>
      <c r="P997" s="17">
        <f t="shared" si="347"/>
        <v>47</v>
      </c>
      <c r="Q997" s="14">
        <f t="shared" ca="1" si="348"/>
        <v>0.79236923000000004</v>
      </c>
      <c r="R997" s="20">
        <f t="shared" si="352"/>
        <v>7.1429000000000006E-2</v>
      </c>
      <c r="S997" s="14">
        <f t="shared" si="349"/>
        <v>25.55803556</v>
      </c>
      <c r="T997" s="4" t="str">
        <f t="shared" si="350"/>
        <v>A+J=</v>
      </c>
      <c r="U997" s="29">
        <f t="shared" si="351"/>
        <v>46325</v>
      </c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</row>
    <row r="998" spans="1:154" x14ac:dyDescent="0.15">
      <c r="A998" s="88">
        <f t="shared" si="355"/>
        <v>46329</v>
      </c>
      <c r="B998" s="89" t="str">
        <f t="shared" ca="1" si="336"/>
        <v>n.d</v>
      </c>
      <c r="C998" s="14">
        <f t="shared" si="337"/>
        <v>332.25231544000002</v>
      </c>
      <c r="D998" s="62">
        <f t="shared" si="353"/>
        <v>46323</v>
      </c>
      <c r="E998" s="60">
        <f ca="1">IF(D998&lt;$B$1,VLOOKUP(D998,[1]DI!$A$4:$B$15000,2,FALSE),0)</f>
        <v>0</v>
      </c>
      <c r="F998" s="14">
        <f t="shared" ca="1" si="338"/>
        <v>1</v>
      </c>
      <c r="G998" s="91">
        <f t="shared" ca="1" si="339"/>
        <v>1.30934010340701</v>
      </c>
      <c r="H998" s="91">
        <f t="shared" ca="1" si="340"/>
        <v>1.30934010340701</v>
      </c>
      <c r="I998" s="14">
        <f t="shared" ca="1" si="341"/>
        <v>1</v>
      </c>
      <c r="J998" s="13">
        <f t="shared" si="354"/>
        <v>2.69E-2</v>
      </c>
      <c r="K998" s="29">
        <f t="shared" si="342"/>
        <v>46325</v>
      </c>
      <c r="L998" s="2">
        <f t="shared" si="343"/>
        <v>1</v>
      </c>
      <c r="M998" s="17">
        <f t="shared" si="344"/>
        <v>1</v>
      </c>
      <c r="N998" s="12">
        <f t="shared" si="345"/>
        <v>1.000105341</v>
      </c>
      <c r="O998" s="12">
        <f t="shared" ca="1" si="346"/>
        <v>1.000105341</v>
      </c>
      <c r="P998" s="17">
        <f t="shared" si="347"/>
        <v>0</v>
      </c>
      <c r="Q998" s="14">
        <f t="shared" ca="1" si="348"/>
        <v>3.4999790000000003E-2</v>
      </c>
      <c r="R998" s="20">
        <f t="shared" si="352"/>
        <v>0</v>
      </c>
      <c r="S998" s="14">
        <f t="shared" si="349"/>
        <v>0</v>
      </c>
      <c r="T998" s="4" t="str">
        <f t="shared" si="350"/>
        <v>A+J=</v>
      </c>
      <c r="U998" s="29">
        <f t="shared" si="351"/>
        <v>46356</v>
      </c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</row>
    <row r="999" spans="1:154" x14ac:dyDescent="0.15">
      <c r="A999" s="88">
        <f t="shared" si="355"/>
        <v>46330</v>
      </c>
      <c r="B999" s="89" t="str">
        <f t="shared" ca="1" si="336"/>
        <v>n.d</v>
      </c>
      <c r="C999" s="14">
        <f t="shared" si="337"/>
        <v>332.25231544000002</v>
      </c>
      <c r="D999" s="62">
        <f t="shared" si="353"/>
        <v>46324</v>
      </c>
      <c r="E999" s="60">
        <f ca="1">IF(D999&lt;$B$1,VLOOKUP(D999,[1]DI!$A$4:$B$15000,2,FALSE),0)</f>
        <v>0</v>
      </c>
      <c r="F999" s="14">
        <f t="shared" ca="1" si="338"/>
        <v>1</v>
      </c>
      <c r="G999" s="91">
        <f t="shared" ca="1" si="339"/>
        <v>1.30934010340701</v>
      </c>
      <c r="H999" s="91">
        <f t="shared" ca="1" si="340"/>
        <v>1.30934010340701</v>
      </c>
      <c r="I999" s="14">
        <f t="shared" ca="1" si="341"/>
        <v>1</v>
      </c>
      <c r="J999" s="13">
        <f t="shared" si="354"/>
        <v>2.69E-2</v>
      </c>
      <c r="K999" s="29">
        <f t="shared" si="342"/>
        <v>46325</v>
      </c>
      <c r="L999" s="2">
        <f t="shared" si="343"/>
        <v>2</v>
      </c>
      <c r="M999" s="17">
        <f t="shared" si="344"/>
        <v>2</v>
      </c>
      <c r="N999" s="12">
        <f t="shared" si="345"/>
        <v>1.0002106930000001</v>
      </c>
      <c r="O999" s="12">
        <f t="shared" ca="1" si="346"/>
        <v>1.0002106930000001</v>
      </c>
      <c r="P999" s="17">
        <f t="shared" si="347"/>
        <v>0</v>
      </c>
      <c r="Q999" s="14">
        <f t="shared" ca="1" si="348"/>
        <v>7.000323E-2</v>
      </c>
      <c r="R999" s="20">
        <f t="shared" si="352"/>
        <v>0</v>
      </c>
      <c r="S999" s="14">
        <f t="shared" si="349"/>
        <v>0</v>
      </c>
      <c r="T999" s="4" t="str">
        <f t="shared" si="350"/>
        <v>A+J=</v>
      </c>
      <c r="U999" s="29">
        <f t="shared" si="351"/>
        <v>46356</v>
      </c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</row>
    <row r="1000" spans="1:154" x14ac:dyDescent="0.15">
      <c r="A1000" s="88">
        <f t="shared" si="355"/>
        <v>46331</v>
      </c>
      <c r="B1000" s="89" t="str">
        <f t="shared" ca="1" si="336"/>
        <v>n.d</v>
      </c>
      <c r="C1000" s="14">
        <f t="shared" si="337"/>
        <v>332.25231544000002</v>
      </c>
      <c r="D1000" s="62">
        <f t="shared" si="353"/>
        <v>46325</v>
      </c>
      <c r="E1000" s="60">
        <f ca="1">IF(D1000&lt;$B$1,VLOOKUP(D1000,[1]DI!$A$4:$B$15000,2,FALSE),0)</f>
        <v>0</v>
      </c>
      <c r="F1000" s="14">
        <f t="shared" ca="1" si="338"/>
        <v>1</v>
      </c>
      <c r="G1000" s="91">
        <f t="shared" ca="1" si="339"/>
        <v>1.30934010340701</v>
      </c>
      <c r="H1000" s="91">
        <f t="shared" ca="1" si="340"/>
        <v>1.30934010340701</v>
      </c>
      <c r="I1000" s="14">
        <f t="shared" ca="1" si="341"/>
        <v>1</v>
      </c>
      <c r="J1000" s="13">
        <f t="shared" si="354"/>
        <v>2.69E-2</v>
      </c>
      <c r="K1000" s="29">
        <f t="shared" si="342"/>
        <v>46325</v>
      </c>
      <c r="L1000" s="2">
        <f t="shared" si="343"/>
        <v>3</v>
      </c>
      <c r="M1000" s="17">
        <f t="shared" si="344"/>
        <v>3</v>
      </c>
      <c r="N1000" s="12">
        <f t="shared" si="345"/>
        <v>1.000316057</v>
      </c>
      <c r="O1000" s="12">
        <f t="shared" ca="1" si="346"/>
        <v>1.000316057</v>
      </c>
      <c r="P1000" s="17">
        <f t="shared" si="347"/>
        <v>0</v>
      </c>
      <c r="Q1000" s="14">
        <f t="shared" ca="1" si="348"/>
        <v>0.10501067</v>
      </c>
      <c r="R1000" s="20">
        <f t="shared" si="352"/>
        <v>0</v>
      </c>
      <c r="S1000" s="14">
        <f t="shared" si="349"/>
        <v>0</v>
      </c>
      <c r="T1000" s="4" t="str">
        <f t="shared" si="350"/>
        <v>A+J=</v>
      </c>
      <c r="U1000" s="29">
        <f t="shared" si="351"/>
        <v>46356</v>
      </c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</row>
    <row r="1001" spans="1:154" x14ac:dyDescent="0.15">
      <c r="A1001" s="88">
        <f t="shared" si="355"/>
        <v>46332</v>
      </c>
      <c r="B1001" s="89" t="str">
        <f t="shared" ca="1" si="336"/>
        <v>n.d</v>
      </c>
      <c r="C1001" s="14">
        <f t="shared" si="337"/>
        <v>332.25231544000002</v>
      </c>
      <c r="D1001" s="62">
        <f t="shared" si="353"/>
        <v>46329</v>
      </c>
      <c r="E1001" s="60">
        <f ca="1">IF(D1001&lt;$B$1,VLOOKUP(D1001,[1]DI!$A$4:$B$15000,2,FALSE),0)</f>
        <v>0</v>
      </c>
      <c r="F1001" s="14">
        <f t="shared" ca="1" si="338"/>
        <v>1</v>
      </c>
      <c r="G1001" s="91">
        <f t="shared" ca="1" si="339"/>
        <v>1.30934010340701</v>
      </c>
      <c r="H1001" s="91">
        <f t="shared" ca="1" si="340"/>
        <v>1.30934010340701</v>
      </c>
      <c r="I1001" s="14">
        <f t="shared" ca="1" si="341"/>
        <v>1</v>
      </c>
      <c r="J1001" s="13">
        <f t="shared" si="354"/>
        <v>2.69E-2</v>
      </c>
      <c r="K1001" s="29">
        <f t="shared" si="342"/>
        <v>46325</v>
      </c>
      <c r="L1001" s="2">
        <f t="shared" si="343"/>
        <v>4</v>
      </c>
      <c r="M1001" s="17">
        <f t="shared" si="344"/>
        <v>4</v>
      </c>
      <c r="N1001" s="12">
        <f t="shared" si="345"/>
        <v>1.0004214309999999</v>
      </c>
      <c r="O1001" s="12">
        <f t="shared" ca="1" si="346"/>
        <v>1.0004214309999999</v>
      </c>
      <c r="P1001" s="17">
        <f t="shared" si="347"/>
        <v>0</v>
      </c>
      <c r="Q1001" s="14">
        <f t="shared" ca="1" si="348"/>
        <v>0.14002142000000001</v>
      </c>
      <c r="R1001" s="20">
        <f t="shared" si="352"/>
        <v>0</v>
      </c>
      <c r="S1001" s="14">
        <f t="shared" si="349"/>
        <v>0</v>
      </c>
      <c r="T1001" s="4" t="str">
        <f t="shared" si="350"/>
        <v>A+J=</v>
      </c>
      <c r="U1001" s="29">
        <f t="shared" si="351"/>
        <v>46356</v>
      </c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</row>
    <row r="1002" spans="1:154" x14ac:dyDescent="0.15">
      <c r="A1002" s="88">
        <f t="shared" si="355"/>
        <v>46335</v>
      </c>
      <c r="B1002" s="89" t="str">
        <f t="shared" ca="1" si="336"/>
        <v>n.d</v>
      </c>
      <c r="C1002" s="14">
        <f t="shared" si="337"/>
        <v>332.25231544000002</v>
      </c>
      <c r="D1002" s="62">
        <f t="shared" si="353"/>
        <v>46330</v>
      </c>
      <c r="E1002" s="60">
        <f ca="1">IF(D1002&lt;$B$1,VLOOKUP(D1002,[1]DI!$A$4:$B$15000,2,FALSE),0)</f>
        <v>0</v>
      </c>
      <c r="F1002" s="14">
        <f t="shared" ca="1" si="338"/>
        <v>1</v>
      </c>
      <c r="G1002" s="91">
        <f t="shared" ca="1" si="339"/>
        <v>1.30934010340701</v>
      </c>
      <c r="H1002" s="91">
        <f t="shared" ca="1" si="340"/>
        <v>1.30934010340701</v>
      </c>
      <c r="I1002" s="14">
        <f t="shared" ca="1" si="341"/>
        <v>1</v>
      </c>
      <c r="J1002" s="13">
        <f t="shared" si="354"/>
        <v>2.69E-2</v>
      </c>
      <c r="K1002" s="29">
        <f t="shared" si="342"/>
        <v>46325</v>
      </c>
      <c r="L1002" s="2">
        <f t="shared" si="343"/>
        <v>5</v>
      </c>
      <c r="M1002" s="17">
        <f t="shared" si="344"/>
        <v>5</v>
      </c>
      <c r="N1002" s="12">
        <f t="shared" si="345"/>
        <v>1.000526816</v>
      </c>
      <c r="O1002" s="12">
        <f t="shared" ca="1" si="346"/>
        <v>1.000526816</v>
      </c>
      <c r="P1002" s="17">
        <f t="shared" si="347"/>
        <v>0</v>
      </c>
      <c r="Q1002" s="14">
        <f t="shared" ca="1" si="348"/>
        <v>0.17503583</v>
      </c>
      <c r="R1002" s="20">
        <f t="shared" si="352"/>
        <v>0</v>
      </c>
      <c r="S1002" s="14">
        <f t="shared" si="349"/>
        <v>0</v>
      </c>
      <c r="T1002" s="4" t="str">
        <f t="shared" si="350"/>
        <v>A+J=</v>
      </c>
      <c r="U1002" s="29">
        <f t="shared" si="351"/>
        <v>46356</v>
      </c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</row>
    <row r="1003" spans="1:154" x14ac:dyDescent="0.15">
      <c r="A1003" s="88">
        <f t="shared" si="355"/>
        <v>46336</v>
      </c>
      <c r="B1003" s="89" t="str">
        <f t="shared" ca="1" si="336"/>
        <v>n.d</v>
      </c>
      <c r="C1003" s="14">
        <f t="shared" si="337"/>
        <v>332.25231544000002</v>
      </c>
      <c r="D1003" s="62">
        <f t="shared" si="353"/>
        <v>46331</v>
      </c>
      <c r="E1003" s="60">
        <f ca="1">IF(D1003&lt;$B$1,VLOOKUP(D1003,[1]DI!$A$4:$B$15000,2,FALSE),0)</f>
        <v>0</v>
      </c>
      <c r="F1003" s="14">
        <f t="shared" ca="1" si="338"/>
        <v>1</v>
      </c>
      <c r="G1003" s="91">
        <f t="shared" ca="1" si="339"/>
        <v>1.30934010340701</v>
      </c>
      <c r="H1003" s="91">
        <f t="shared" ca="1" si="340"/>
        <v>1.30934010340701</v>
      </c>
      <c r="I1003" s="14">
        <f t="shared" ca="1" si="341"/>
        <v>1</v>
      </c>
      <c r="J1003" s="13">
        <f t="shared" si="354"/>
        <v>2.69E-2</v>
      </c>
      <c r="K1003" s="29">
        <f t="shared" si="342"/>
        <v>46325</v>
      </c>
      <c r="L1003" s="2">
        <f t="shared" si="343"/>
        <v>6</v>
      </c>
      <c r="M1003" s="17">
        <f t="shared" si="344"/>
        <v>6</v>
      </c>
      <c r="N1003" s="12">
        <f t="shared" si="345"/>
        <v>1.000632213</v>
      </c>
      <c r="O1003" s="12">
        <f t="shared" ca="1" si="346"/>
        <v>1.000632213</v>
      </c>
      <c r="P1003" s="17">
        <f t="shared" si="347"/>
        <v>0</v>
      </c>
      <c r="Q1003" s="14">
        <f t="shared" ca="1" si="348"/>
        <v>0.21005423000000001</v>
      </c>
      <c r="R1003" s="20">
        <f t="shared" si="352"/>
        <v>0</v>
      </c>
      <c r="S1003" s="14">
        <f t="shared" si="349"/>
        <v>0</v>
      </c>
      <c r="T1003" s="4" t="str">
        <f t="shared" si="350"/>
        <v>A+J=</v>
      </c>
      <c r="U1003" s="29">
        <f t="shared" si="351"/>
        <v>46356</v>
      </c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</row>
    <row r="1004" spans="1:154" x14ac:dyDescent="0.15">
      <c r="A1004" s="88">
        <f t="shared" si="355"/>
        <v>46337</v>
      </c>
      <c r="B1004" s="89" t="str">
        <f t="shared" ca="1" si="336"/>
        <v>n.d</v>
      </c>
      <c r="C1004" s="14">
        <f t="shared" si="337"/>
        <v>332.25231544000002</v>
      </c>
      <c r="D1004" s="62">
        <f t="shared" si="353"/>
        <v>46332</v>
      </c>
      <c r="E1004" s="60">
        <f ca="1">IF(D1004&lt;$B$1,VLOOKUP(D1004,[1]DI!$A$4:$B$15000,2,FALSE),0)</f>
        <v>0</v>
      </c>
      <c r="F1004" s="14">
        <f t="shared" ca="1" si="338"/>
        <v>1</v>
      </c>
      <c r="G1004" s="91">
        <f t="shared" ca="1" si="339"/>
        <v>1.30934010340701</v>
      </c>
      <c r="H1004" s="91">
        <f t="shared" ca="1" si="340"/>
        <v>1.30934010340701</v>
      </c>
      <c r="I1004" s="14">
        <f t="shared" ca="1" si="341"/>
        <v>1</v>
      </c>
      <c r="J1004" s="13">
        <f t="shared" si="354"/>
        <v>2.69E-2</v>
      </c>
      <c r="K1004" s="29">
        <f t="shared" si="342"/>
        <v>46325</v>
      </c>
      <c r="L1004" s="2">
        <f t="shared" si="343"/>
        <v>7</v>
      </c>
      <c r="M1004" s="17">
        <f t="shared" si="344"/>
        <v>7</v>
      </c>
      <c r="N1004" s="12">
        <f t="shared" si="345"/>
        <v>1.0007376210000001</v>
      </c>
      <c r="O1004" s="12">
        <f t="shared" ca="1" si="346"/>
        <v>1.0007376210000001</v>
      </c>
      <c r="P1004" s="17">
        <f t="shared" si="347"/>
        <v>0</v>
      </c>
      <c r="Q1004" s="14">
        <f t="shared" ca="1" si="348"/>
        <v>0.24507628000000001</v>
      </c>
      <c r="R1004" s="20">
        <f t="shared" si="352"/>
        <v>0</v>
      </c>
      <c r="S1004" s="14">
        <f t="shared" si="349"/>
        <v>0</v>
      </c>
      <c r="T1004" s="4" t="str">
        <f t="shared" si="350"/>
        <v>A+J=</v>
      </c>
      <c r="U1004" s="29">
        <f t="shared" si="351"/>
        <v>46356</v>
      </c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</row>
    <row r="1005" spans="1:154" x14ac:dyDescent="0.15">
      <c r="A1005" s="88">
        <f t="shared" si="355"/>
        <v>46338</v>
      </c>
      <c r="B1005" s="89" t="str">
        <f t="shared" ca="1" si="336"/>
        <v>n.d</v>
      </c>
      <c r="C1005" s="14">
        <f t="shared" si="337"/>
        <v>332.25231544000002</v>
      </c>
      <c r="D1005" s="62">
        <f t="shared" si="353"/>
        <v>46335</v>
      </c>
      <c r="E1005" s="60">
        <f ca="1">IF(D1005&lt;$B$1,VLOOKUP(D1005,[1]DI!$A$4:$B$15000,2,FALSE),0)</f>
        <v>0</v>
      </c>
      <c r="F1005" s="14">
        <f t="shared" ca="1" si="338"/>
        <v>1</v>
      </c>
      <c r="G1005" s="91">
        <f t="shared" ca="1" si="339"/>
        <v>1.30934010340701</v>
      </c>
      <c r="H1005" s="91">
        <f t="shared" ca="1" si="340"/>
        <v>1.30934010340701</v>
      </c>
      <c r="I1005" s="14">
        <f t="shared" ca="1" si="341"/>
        <v>1</v>
      </c>
      <c r="J1005" s="13">
        <f t="shared" si="354"/>
        <v>2.69E-2</v>
      </c>
      <c r="K1005" s="29">
        <f t="shared" si="342"/>
        <v>46325</v>
      </c>
      <c r="L1005" s="2">
        <f t="shared" si="343"/>
        <v>8</v>
      </c>
      <c r="M1005" s="17">
        <f t="shared" si="344"/>
        <v>8</v>
      </c>
      <c r="N1005" s="12">
        <f t="shared" si="345"/>
        <v>1.000843039</v>
      </c>
      <c r="O1005" s="12">
        <f t="shared" ca="1" si="346"/>
        <v>1.000843039</v>
      </c>
      <c r="P1005" s="17">
        <f t="shared" si="347"/>
        <v>0</v>
      </c>
      <c r="Q1005" s="14">
        <f t="shared" ca="1" si="348"/>
        <v>0.28010164999999998</v>
      </c>
      <c r="R1005" s="20">
        <f t="shared" si="352"/>
        <v>0</v>
      </c>
      <c r="S1005" s="14">
        <f t="shared" si="349"/>
        <v>0</v>
      </c>
      <c r="T1005" s="4" t="str">
        <f t="shared" si="350"/>
        <v>A+J=</v>
      </c>
      <c r="U1005" s="29">
        <f t="shared" si="351"/>
        <v>46356</v>
      </c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</row>
    <row r="1006" spans="1:154" x14ac:dyDescent="0.15">
      <c r="A1006" s="88">
        <f t="shared" si="355"/>
        <v>46339</v>
      </c>
      <c r="B1006" s="89" t="str">
        <f t="shared" ca="1" si="336"/>
        <v>n.d</v>
      </c>
      <c r="C1006" s="14">
        <f t="shared" si="337"/>
        <v>332.25231544000002</v>
      </c>
      <c r="D1006" s="62">
        <f t="shared" si="353"/>
        <v>46336</v>
      </c>
      <c r="E1006" s="60">
        <f ca="1">IF(D1006&lt;$B$1,VLOOKUP(D1006,[1]DI!$A$4:$B$15000,2,FALSE),0)</f>
        <v>0</v>
      </c>
      <c r="F1006" s="14">
        <f t="shared" ca="1" si="338"/>
        <v>1</v>
      </c>
      <c r="G1006" s="91">
        <f t="shared" ca="1" si="339"/>
        <v>1.30934010340701</v>
      </c>
      <c r="H1006" s="91">
        <f t="shared" ca="1" si="340"/>
        <v>1.30934010340701</v>
      </c>
      <c r="I1006" s="14">
        <f t="shared" ca="1" si="341"/>
        <v>1</v>
      </c>
      <c r="J1006" s="13">
        <f t="shared" si="354"/>
        <v>2.69E-2</v>
      </c>
      <c r="K1006" s="29">
        <f t="shared" si="342"/>
        <v>46325</v>
      </c>
      <c r="L1006" s="2">
        <f t="shared" si="343"/>
        <v>9</v>
      </c>
      <c r="M1006" s="17">
        <f t="shared" si="344"/>
        <v>9</v>
      </c>
      <c r="N1006" s="12">
        <f t="shared" si="345"/>
        <v>1.0009484689999999</v>
      </c>
      <c r="O1006" s="12">
        <f t="shared" ca="1" si="346"/>
        <v>1.0009484689999999</v>
      </c>
      <c r="P1006" s="17">
        <f t="shared" si="347"/>
        <v>0</v>
      </c>
      <c r="Q1006" s="14">
        <f t="shared" ca="1" si="348"/>
        <v>0.31513101999999998</v>
      </c>
      <c r="R1006" s="20">
        <f t="shared" si="352"/>
        <v>0</v>
      </c>
      <c r="S1006" s="14">
        <f t="shared" si="349"/>
        <v>0</v>
      </c>
      <c r="T1006" s="4" t="str">
        <f t="shared" si="350"/>
        <v>A+J=</v>
      </c>
      <c r="U1006" s="29">
        <f t="shared" si="351"/>
        <v>46356</v>
      </c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</row>
    <row r="1007" spans="1:154" x14ac:dyDescent="0.15">
      <c r="A1007" s="88">
        <f t="shared" si="355"/>
        <v>46342</v>
      </c>
      <c r="B1007" s="89" t="str">
        <f t="shared" ca="1" si="336"/>
        <v>n.d</v>
      </c>
      <c r="C1007" s="14">
        <f t="shared" si="337"/>
        <v>332.25231544000002</v>
      </c>
      <c r="D1007" s="62">
        <f t="shared" si="353"/>
        <v>46337</v>
      </c>
      <c r="E1007" s="60">
        <f ca="1">IF(D1007&lt;$B$1,VLOOKUP(D1007,[1]DI!$A$4:$B$15000,2,FALSE),0)</f>
        <v>0</v>
      </c>
      <c r="F1007" s="14">
        <f t="shared" ca="1" si="338"/>
        <v>1</v>
      </c>
      <c r="G1007" s="91">
        <f t="shared" ca="1" si="339"/>
        <v>1.30934010340701</v>
      </c>
      <c r="H1007" s="91">
        <f t="shared" ca="1" si="340"/>
        <v>1.30934010340701</v>
      </c>
      <c r="I1007" s="14">
        <f t="shared" ca="1" si="341"/>
        <v>1</v>
      </c>
      <c r="J1007" s="13">
        <f t="shared" si="354"/>
        <v>2.69E-2</v>
      </c>
      <c r="K1007" s="29">
        <f t="shared" si="342"/>
        <v>46325</v>
      </c>
      <c r="L1007" s="2">
        <f t="shared" si="343"/>
        <v>10</v>
      </c>
      <c r="M1007" s="17">
        <f t="shared" si="344"/>
        <v>10</v>
      </c>
      <c r="N1007" s="12">
        <f t="shared" si="345"/>
        <v>1.00105391</v>
      </c>
      <c r="O1007" s="12">
        <f t="shared" ca="1" si="346"/>
        <v>1.00105391</v>
      </c>
      <c r="P1007" s="17">
        <f t="shared" si="347"/>
        <v>0</v>
      </c>
      <c r="Q1007" s="14">
        <f t="shared" ca="1" si="348"/>
        <v>0.35016403000000001</v>
      </c>
      <c r="R1007" s="20">
        <f t="shared" si="352"/>
        <v>0</v>
      </c>
      <c r="S1007" s="14">
        <f t="shared" si="349"/>
        <v>0</v>
      </c>
      <c r="T1007" s="4" t="str">
        <f t="shared" si="350"/>
        <v>A+J=</v>
      </c>
      <c r="U1007" s="29">
        <f t="shared" si="351"/>
        <v>46356</v>
      </c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</row>
    <row r="1008" spans="1:154" x14ac:dyDescent="0.15">
      <c r="A1008" s="88">
        <f t="shared" si="355"/>
        <v>46343</v>
      </c>
      <c r="B1008" s="89" t="str">
        <f t="shared" ca="1" si="336"/>
        <v>n.d</v>
      </c>
      <c r="C1008" s="14">
        <f t="shared" si="337"/>
        <v>332.25231544000002</v>
      </c>
      <c r="D1008" s="62">
        <f t="shared" si="353"/>
        <v>46338</v>
      </c>
      <c r="E1008" s="60">
        <f ca="1">IF(D1008&lt;$B$1,VLOOKUP(D1008,[1]DI!$A$4:$B$15000,2,FALSE),0)</f>
        <v>0</v>
      </c>
      <c r="F1008" s="14">
        <f t="shared" ca="1" si="338"/>
        <v>1</v>
      </c>
      <c r="G1008" s="91">
        <f t="shared" ca="1" si="339"/>
        <v>1.30934010340701</v>
      </c>
      <c r="H1008" s="91">
        <f t="shared" ca="1" si="340"/>
        <v>1.30934010340701</v>
      </c>
      <c r="I1008" s="14">
        <f t="shared" ca="1" si="341"/>
        <v>1</v>
      </c>
      <c r="J1008" s="13">
        <f t="shared" si="354"/>
        <v>2.69E-2</v>
      </c>
      <c r="K1008" s="29">
        <f t="shared" si="342"/>
        <v>46325</v>
      </c>
      <c r="L1008" s="2">
        <f t="shared" si="343"/>
        <v>11</v>
      </c>
      <c r="M1008" s="17">
        <f t="shared" si="344"/>
        <v>11</v>
      </c>
      <c r="N1008" s="12">
        <f t="shared" si="345"/>
        <v>1.0011593620000001</v>
      </c>
      <c r="O1008" s="12">
        <f t="shared" ca="1" si="346"/>
        <v>1.0011593620000001</v>
      </c>
      <c r="P1008" s="17">
        <f t="shared" si="347"/>
        <v>0</v>
      </c>
      <c r="Q1008" s="14">
        <f t="shared" ca="1" si="348"/>
        <v>0.38520070000000001</v>
      </c>
      <c r="R1008" s="20">
        <f t="shared" si="352"/>
        <v>0</v>
      </c>
      <c r="S1008" s="14">
        <f t="shared" si="349"/>
        <v>0</v>
      </c>
      <c r="T1008" s="4" t="str">
        <f t="shared" si="350"/>
        <v>A+J=</v>
      </c>
      <c r="U1008" s="29">
        <f t="shared" si="351"/>
        <v>46356</v>
      </c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</row>
    <row r="1009" spans="1:154" x14ac:dyDescent="0.15">
      <c r="A1009" s="88">
        <f t="shared" si="355"/>
        <v>46344</v>
      </c>
      <c r="B1009" s="89" t="str">
        <f t="shared" ca="1" si="336"/>
        <v>n.d</v>
      </c>
      <c r="C1009" s="14">
        <f t="shared" si="337"/>
        <v>332.25231544000002</v>
      </c>
      <c r="D1009" s="62">
        <f t="shared" si="353"/>
        <v>46339</v>
      </c>
      <c r="E1009" s="60">
        <f ca="1">IF(D1009&lt;$B$1,VLOOKUP(D1009,[1]DI!$A$4:$B$15000,2,FALSE),0)</f>
        <v>0</v>
      </c>
      <c r="F1009" s="14">
        <f t="shared" ca="1" si="338"/>
        <v>1</v>
      </c>
      <c r="G1009" s="91">
        <f t="shared" ca="1" si="339"/>
        <v>1.30934010340701</v>
      </c>
      <c r="H1009" s="91">
        <f t="shared" ca="1" si="340"/>
        <v>1.30934010340701</v>
      </c>
      <c r="I1009" s="14">
        <f t="shared" ca="1" si="341"/>
        <v>1</v>
      </c>
      <c r="J1009" s="13">
        <f t="shared" si="354"/>
        <v>2.69E-2</v>
      </c>
      <c r="K1009" s="29">
        <f t="shared" si="342"/>
        <v>46325</v>
      </c>
      <c r="L1009" s="2">
        <f t="shared" si="343"/>
        <v>12</v>
      </c>
      <c r="M1009" s="17">
        <f t="shared" si="344"/>
        <v>12</v>
      </c>
      <c r="N1009" s="12">
        <f t="shared" si="345"/>
        <v>1.0012648260000001</v>
      </c>
      <c r="O1009" s="12">
        <f t="shared" ca="1" si="346"/>
        <v>1.0012648260000001</v>
      </c>
      <c r="P1009" s="17">
        <f t="shared" si="347"/>
        <v>0</v>
      </c>
      <c r="Q1009" s="14">
        <f t="shared" ca="1" si="348"/>
        <v>0.42024136000000001</v>
      </c>
      <c r="R1009" s="20">
        <f t="shared" si="352"/>
        <v>0</v>
      </c>
      <c r="S1009" s="14">
        <f t="shared" si="349"/>
        <v>0</v>
      </c>
      <c r="T1009" s="4" t="str">
        <f t="shared" si="350"/>
        <v>A+J=</v>
      </c>
      <c r="U1009" s="29">
        <f t="shared" si="351"/>
        <v>46356</v>
      </c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</row>
    <row r="1010" spans="1:154" x14ac:dyDescent="0.15">
      <c r="A1010" s="88">
        <f t="shared" si="355"/>
        <v>46345</v>
      </c>
      <c r="B1010" s="89" t="str">
        <f t="shared" ca="1" si="336"/>
        <v>n.d</v>
      </c>
      <c r="C1010" s="14">
        <f t="shared" si="337"/>
        <v>332.25231544000002</v>
      </c>
      <c r="D1010" s="62">
        <f t="shared" si="353"/>
        <v>46342</v>
      </c>
      <c r="E1010" s="60">
        <f ca="1">IF(D1010&lt;$B$1,VLOOKUP(D1010,[1]DI!$A$4:$B$15000,2,FALSE),0)</f>
        <v>0</v>
      </c>
      <c r="F1010" s="14">
        <f t="shared" ca="1" si="338"/>
        <v>1</v>
      </c>
      <c r="G1010" s="91">
        <f t="shared" ca="1" si="339"/>
        <v>1.30934010340701</v>
      </c>
      <c r="H1010" s="91">
        <f t="shared" ca="1" si="340"/>
        <v>1.30934010340701</v>
      </c>
      <c r="I1010" s="14">
        <f t="shared" ca="1" si="341"/>
        <v>1</v>
      </c>
      <c r="J1010" s="13">
        <f t="shared" si="354"/>
        <v>2.69E-2</v>
      </c>
      <c r="K1010" s="29">
        <f t="shared" si="342"/>
        <v>46325</v>
      </c>
      <c r="L1010" s="2">
        <f t="shared" si="343"/>
        <v>13</v>
      </c>
      <c r="M1010" s="17">
        <f t="shared" si="344"/>
        <v>13</v>
      </c>
      <c r="N1010" s="12">
        <f t="shared" si="345"/>
        <v>1.0013703</v>
      </c>
      <c r="O1010" s="12">
        <f t="shared" ca="1" si="346"/>
        <v>1.0013703</v>
      </c>
      <c r="P1010" s="17">
        <f t="shared" si="347"/>
        <v>0</v>
      </c>
      <c r="Q1010" s="14">
        <f t="shared" ca="1" si="348"/>
        <v>0.45528533999999998</v>
      </c>
      <c r="R1010" s="20">
        <f t="shared" si="352"/>
        <v>0</v>
      </c>
      <c r="S1010" s="14">
        <f t="shared" si="349"/>
        <v>0</v>
      </c>
      <c r="T1010" s="4" t="str">
        <f t="shared" si="350"/>
        <v>A+J=</v>
      </c>
      <c r="U1010" s="29">
        <f t="shared" si="351"/>
        <v>46356</v>
      </c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</row>
    <row r="1011" spans="1:154" x14ac:dyDescent="0.15">
      <c r="A1011" s="88">
        <f t="shared" si="355"/>
        <v>46349</v>
      </c>
      <c r="B1011" s="89" t="str">
        <f t="shared" ca="1" si="336"/>
        <v>n.d</v>
      </c>
      <c r="C1011" s="14">
        <f t="shared" si="337"/>
        <v>332.25231544000002</v>
      </c>
      <c r="D1011" s="62">
        <f t="shared" si="353"/>
        <v>46343</v>
      </c>
      <c r="E1011" s="60">
        <f ca="1">IF(D1011&lt;$B$1,VLOOKUP(D1011,[1]DI!$A$4:$B$15000,2,FALSE),0)</f>
        <v>0</v>
      </c>
      <c r="F1011" s="14">
        <f t="shared" ca="1" si="338"/>
        <v>1</v>
      </c>
      <c r="G1011" s="91">
        <f t="shared" ca="1" si="339"/>
        <v>1.30934010340701</v>
      </c>
      <c r="H1011" s="91">
        <f t="shared" ca="1" si="340"/>
        <v>1.30934010340701</v>
      </c>
      <c r="I1011" s="14">
        <f t="shared" ca="1" si="341"/>
        <v>1</v>
      </c>
      <c r="J1011" s="13">
        <f t="shared" si="354"/>
        <v>2.69E-2</v>
      </c>
      <c r="K1011" s="29">
        <f t="shared" si="342"/>
        <v>46325</v>
      </c>
      <c r="L1011" s="2">
        <f t="shared" si="343"/>
        <v>14</v>
      </c>
      <c r="M1011" s="17">
        <f t="shared" si="344"/>
        <v>14</v>
      </c>
      <c r="N1011" s="12">
        <f t="shared" si="345"/>
        <v>1.001475785</v>
      </c>
      <c r="O1011" s="12">
        <f t="shared" ca="1" si="346"/>
        <v>1.001475785</v>
      </c>
      <c r="P1011" s="17">
        <f t="shared" si="347"/>
        <v>0</v>
      </c>
      <c r="Q1011" s="14">
        <f t="shared" ca="1" si="348"/>
        <v>0.49033297999999997</v>
      </c>
      <c r="R1011" s="20">
        <f t="shared" si="352"/>
        <v>0</v>
      </c>
      <c r="S1011" s="14">
        <f t="shared" si="349"/>
        <v>0</v>
      </c>
      <c r="T1011" s="4" t="str">
        <f t="shared" si="350"/>
        <v>A+J=</v>
      </c>
      <c r="U1011" s="29">
        <f t="shared" si="351"/>
        <v>46356</v>
      </c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</row>
    <row r="1012" spans="1:154" x14ac:dyDescent="0.15">
      <c r="A1012" s="88">
        <f t="shared" si="355"/>
        <v>46350</v>
      </c>
      <c r="B1012" s="89" t="str">
        <f t="shared" ca="1" si="336"/>
        <v>n.d</v>
      </c>
      <c r="C1012" s="14">
        <f t="shared" si="337"/>
        <v>332.25231544000002</v>
      </c>
      <c r="D1012" s="62">
        <f t="shared" si="353"/>
        <v>46344</v>
      </c>
      <c r="E1012" s="60">
        <f ca="1">IF(D1012&lt;$B$1,VLOOKUP(D1012,[1]DI!$A$4:$B$15000,2,FALSE),0)</f>
        <v>0</v>
      </c>
      <c r="F1012" s="14">
        <f t="shared" ca="1" si="338"/>
        <v>1</v>
      </c>
      <c r="G1012" s="91">
        <f t="shared" ca="1" si="339"/>
        <v>1.30934010340701</v>
      </c>
      <c r="H1012" s="91">
        <f t="shared" ca="1" si="340"/>
        <v>1.30934010340701</v>
      </c>
      <c r="I1012" s="14">
        <f t="shared" ca="1" si="341"/>
        <v>1</v>
      </c>
      <c r="J1012" s="13">
        <f t="shared" si="354"/>
        <v>2.69E-2</v>
      </c>
      <c r="K1012" s="29">
        <f t="shared" si="342"/>
        <v>46325</v>
      </c>
      <c r="L1012" s="2">
        <f t="shared" si="343"/>
        <v>15</v>
      </c>
      <c r="M1012" s="17">
        <f t="shared" si="344"/>
        <v>15</v>
      </c>
      <c r="N1012" s="12">
        <f t="shared" si="345"/>
        <v>1.0015812820000001</v>
      </c>
      <c r="O1012" s="12">
        <f t="shared" ca="1" si="346"/>
        <v>1.0015812820000001</v>
      </c>
      <c r="P1012" s="17">
        <f t="shared" si="347"/>
        <v>0</v>
      </c>
      <c r="Q1012" s="14">
        <f t="shared" ca="1" si="348"/>
        <v>0.52538459999999998</v>
      </c>
      <c r="R1012" s="20">
        <f t="shared" si="352"/>
        <v>0</v>
      </c>
      <c r="S1012" s="14">
        <f t="shared" si="349"/>
        <v>0</v>
      </c>
      <c r="T1012" s="4" t="str">
        <f t="shared" si="350"/>
        <v>A+J=</v>
      </c>
      <c r="U1012" s="29">
        <f t="shared" si="351"/>
        <v>46356</v>
      </c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</row>
    <row r="1013" spans="1:154" x14ac:dyDescent="0.15">
      <c r="A1013" s="88">
        <f t="shared" si="355"/>
        <v>46351</v>
      </c>
      <c r="B1013" s="89" t="str">
        <f t="shared" ca="1" si="336"/>
        <v>n.d</v>
      </c>
      <c r="C1013" s="14">
        <f t="shared" si="337"/>
        <v>332.25231544000002</v>
      </c>
      <c r="D1013" s="62">
        <f t="shared" si="353"/>
        <v>46345</v>
      </c>
      <c r="E1013" s="60">
        <f ca="1">IF(D1013&lt;$B$1,VLOOKUP(D1013,[1]DI!$A$4:$B$15000,2,FALSE),0)</f>
        <v>0</v>
      </c>
      <c r="F1013" s="14">
        <f t="shared" ca="1" si="338"/>
        <v>1</v>
      </c>
      <c r="G1013" s="91">
        <f t="shared" ca="1" si="339"/>
        <v>1.30934010340701</v>
      </c>
      <c r="H1013" s="91">
        <f t="shared" ca="1" si="340"/>
        <v>1.30934010340701</v>
      </c>
      <c r="I1013" s="14">
        <f t="shared" ca="1" si="341"/>
        <v>1</v>
      </c>
      <c r="J1013" s="13">
        <f t="shared" si="354"/>
        <v>2.69E-2</v>
      </c>
      <c r="K1013" s="29">
        <f t="shared" si="342"/>
        <v>46325</v>
      </c>
      <c r="L1013" s="2">
        <f t="shared" si="343"/>
        <v>16</v>
      </c>
      <c r="M1013" s="17">
        <f t="shared" si="344"/>
        <v>16</v>
      </c>
      <c r="N1013" s="12">
        <f t="shared" si="345"/>
        <v>1.0016867899999999</v>
      </c>
      <c r="O1013" s="12">
        <f t="shared" ca="1" si="346"/>
        <v>1.0016867899999999</v>
      </c>
      <c r="P1013" s="17">
        <f t="shared" si="347"/>
        <v>0</v>
      </c>
      <c r="Q1013" s="14">
        <f t="shared" ca="1" si="348"/>
        <v>0.56043988</v>
      </c>
      <c r="R1013" s="20">
        <f t="shared" si="352"/>
        <v>0</v>
      </c>
      <c r="S1013" s="14">
        <f t="shared" si="349"/>
        <v>0</v>
      </c>
      <c r="T1013" s="4" t="str">
        <f t="shared" si="350"/>
        <v>A+J=</v>
      </c>
      <c r="U1013" s="29">
        <f t="shared" si="351"/>
        <v>46356</v>
      </c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</row>
    <row r="1014" spans="1:154" x14ac:dyDescent="0.15">
      <c r="A1014" s="88">
        <f t="shared" si="355"/>
        <v>46352</v>
      </c>
      <c r="B1014" s="89" t="str">
        <f t="shared" ca="1" si="336"/>
        <v>n.d</v>
      </c>
      <c r="C1014" s="14">
        <f t="shared" si="337"/>
        <v>332.25231544000002</v>
      </c>
      <c r="D1014" s="62">
        <f t="shared" si="353"/>
        <v>46349</v>
      </c>
      <c r="E1014" s="60">
        <f ca="1">IF(D1014&lt;$B$1,VLOOKUP(D1014,[1]DI!$A$4:$B$15000,2,FALSE),0)</f>
        <v>0</v>
      </c>
      <c r="F1014" s="14">
        <f t="shared" ca="1" si="338"/>
        <v>1</v>
      </c>
      <c r="G1014" s="91">
        <f t="shared" ca="1" si="339"/>
        <v>1.30934010340701</v>
      </c>
      <c r="H1014" s="91">
        <f t="shared" ca="1" si="340"/>
        <v>1.30934010340701</v>
      </c>
      <c r="I1014" s="14">
        <f t="shared" ca="1" si="341"/>
        <v>1</v>
      </c>
      <c r="J1014" s="13">
        <f t="shared" si="354"/>
        <v>2.69E-2</v>
      </c>
      <c r="K1014" s="29">
        <f t="shared" si="342"/>
        <v>46325</v>
      </c>
      <c r="L1014" s="2">
        <f t="shared" si="343"/>
        <v>17</v>
      </c>
      <c r="M1014" s="17">
        <f t="shared" si="344"/>
        <v>17</v>
      </c>
      <c r="N1014" s="12">
        <f t="shared" si="345"/>
        <v>1.001792308</v>
      </c>
      <c r="O1014" s="12">
        <f t="shared" ca="1" si="346"/>
        <v>1.001792308</v>
      </c>
      <c r="P1014" s="17">
        <f t="shared" si="347"/>
        <v>0</v>
      </c>
      <c r="Q1014" s="14">
        <f t="shared" ca="1" si="348"/>
        <v>0.59549848000000005</v>
      </c>
      <c r="R1014" s="20">
        <f t="shared" si="352"/>
        <v>0</v>
      </c>
      <c r="S1014" s="14">
        <f t="shared" si="349"/>
        <v>0</v>
      </c>
      <c r="T1014" s="4" t="str">
        <f t="shared" si="350"/>
        <v>A+J=</v>
      </c>
      <c r="U1014" s="29">
        <f t="shared" si="351"/>
        <v>46356</v>
      </c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</row>
    <row r="1015" spans="1:154" x14ac:dyDescent="0.15">
      <c r="A1015" s="88">
        <f t="shared" si="355"/>
        <v>46353</v>
      </c>
      <c r="B1015" s="89" t="str">
        <f t="shared" ca="1" si="336"/>
        <v>n.d</v>
      </c>
      <c r="C1015" s="14">
        <f t="shared" si="337"/>
        <v>332.25231544000002</v>
      </c>
      <c r="D1015" s="62">
        <f t="shared" si="353"/>
        <v>46350</v>
      </c>
      <c r="E1015" s="60">
        <f ca="1">IF(D1015&lt;$B$1,VLOOKUP(D1015,[1]DI!$A$4:$B$15000,2,FALSE),0)</f>
        <v>0</v>
      </c>
      <c r="F1015" s="14">
        <f t="shared" ca="1" si="338"/>
        <v>1</v>
      </c>
      <c r="G1015" s="91">
        <f t="shared" ca="1" si="339"/>
        <v>1.30934010340701</v>
      </c>
      <c r="H1015" s="91">
        <f t="shared" ca="1" si="340"/>
        <v>1.30934010340701</v>
      </c>
      <c r="I1015" s="14">
        <f t="shared" ca="1" si="341"/>
        <v>1</v>
      </c>
      <c r="J1015" s="13">
        <f t="shared" si="354"/>
        <v>2.69E-2</v>
      </c>
      <c r="K1015" s="29">
        <f t="shared" si="342"/>
        <v>46325</v>
      </c>
      <c r="L1015" s="2">
        <f t="shared" si="343"/>
        <v>18</v>
      </c>
      <c r="M1015" s="17">
        <f t="shared" si="344"/>
        <v>18</v>
      </c>
      <c r="N1015" s="12">
        <f t="shared" si="345"/>
        <v>1.0018978380000001</v>
      </c>
      <c r="O1015" s="12">
        <f t="shared" ca="1" si="346"/>
        <v>1.0018978380000001</v>
      </c>
      <c r="P1015" s="17">
        <f t="shared" si="347"/>
        <v>0</v>
      </c>
      <c r="Q1015" s="14">
        <f t="shared" ca="1" si="348"/>
        <v>0.63056106000000001</v>
      </c>
      <c r="R1015" s="20">
        <f t="shared" si="352"/>
        <v>0</v>
      </c>
      <c r="S1015" s="14">
        <f t="shared" si="349"/>
        <v>0</v>
      </c>
      <c r="T1015" s="4" t="str">
        <f t="shared" si="350"/>
        <v>A+J=</v>
      </c>
      <c r="U1015" s="29">
        <f t="shared" si="351"/>
        <v>46356</v>
      </c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</row>
    <row r="1016" spans="1:154" x14ac:dyDescent="0.15">
      <c r="A1016" s="88">
        <f t="shared" si="355"/>
        <v>46356</v>
      </c>
      <c r="B1016" s="89" t="str">
        <f t="shared" ca="1" si="336"/>
        <v>n.d</v>
      </c>
      <c r="C1016" s="14">
        <f t="shared" si="337"/>
        <v>332.25231544000002</v>
      </c>
      <c r="D1016" s="62">
        <f t="shared" si="353"/>
        <v>46351</v>
      </c>
      <c r="E1016" s="60">
        <f ca="1">IF(D1016&lt;$B$1,VLOOKUP(D1016,[1]DI!$A$4:$B$15000,2,FALSE),0)</f>
        <v>0</v>
      </c>
      <c r="F1016" s="14">
        <f t="shared" ca="1" si="338"/>
        <v>1</v>
      </c>
      <c r="G1016" s="91">
        <f t="shared" ca="1" si="339"/>
        <v>1.30934010340701</v>
      </c>
      <c r="H1016" s="91">
        <f t="shared" ca="1" si="340"/>
        <v>1.30934010340701</v>
      </c>
      <c r="I1016" s="14">
        <f t="shared" ca="1" si="341"/>
        <v>1</v>
      </c>
      <c r="J1016" s="13">
        <f t="shared" si="354"/>
        <v>2.69E-2</v>
      </c>
      <c r="K1016" s="29">
        <f t="shared" si="342"/>
        <v>46325</v>
      </c>
      <c r="L1016" s="2">
        <f t="shared" si="343"/>
        <v>19</v>
      </c>
      <c r="M1016" s="17">
        <f t="shared" si="344"/>
        <v>19</v>
      </c>
      <c r="N1016" s="12">
        <f t="shared" si="345"/>
        <v>1.002003379</v>
      </c>
      <c r="O1016" s="12">
        <f t="shared" ca="1" si="346"/>
        <v>1.002003379</v>
      </c>
      <c r="P1016" s="17">
        <f t="shared" si="347"/>
        <v>48</v>
      </c>
      <c r="Q1016" s="14">
        <f t="shared" ca="1" si="348"/>
        <v>0.66562730999999997</v>
      </c>
      <c r="R1016" s="20">
        <f t="shared" si="352"/>
        <v>7.1055000000000007E-2</v>
      </c>
      <c r="S1016" s="14">
        <f t="shared" si="349"/>
        <v>23.608188269999999</v>
      </c>
      <c r="T1016" s="4" t="str">
        <f t="shared" si="350"/>
        <v>A+J=</v>
      </c>
      <c r="U1016" s="29">
        <f t="shared" si="351"/>
        <v>46356</v>
      </c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</row>
    <row r="1017" spans="1:154" x14ac:dyDescent="0.15">
      <c r="A1017" s="88">
        <f t="shared" si="355"/>
        <v>46357</v>
      </c>
      <c r="B1017" s="89" t="str">
        <f t="shared" ca="1" si="336"/>
        <v>n.d</v>
      </c>
      <c r="C1017" s="14">
        <f t="shared" si="337"/>
        <v>308.64412717000005</v>
      </c>
      <c r="D1017" s="62">
        <f t="shared" si="353"/>
        <v>46352</v>
      </c>
      <c r="E1017" s="60">
        <f ca="1">IF(D1017&lt;$B$1,VLOOKUP(D1017,[1]DI!$A$4:$B$15000,2,FALSE),0)</f>
        <v>0</v>
      </c>
      <c r="F1017" s="14">
        <f t="shared" ca="1" si="338"/>
        <v>1</v>
      </c>
      <c r="G1017" s="91">
        <f t="shared" ca="1" si="339"/>
        <v>1.30934010340701</v>
      </c>
      <c r="H1017" s="91">
        <f t="shared" ca="1" si="340"/>
        <v>1.30934010340701</v>
      </c>
      <c r="I1017" s="14">
        <f t="shared" ca="1" si="341"/>
        <v>1</v>
      </c>
      <c r="J1017" s="13">
        <f t="shared" si="354"/>
        <v>2.69E-2</v>
      </c>
      <c r="K1017" s="29">
        <f t="shared" si="342"/>
        <v>46356</v>
      </c>
      <c r="L1017" s="2">
        <f t="shared" si="343"/>
        <v>1</v>
      </c>
      <c r="M1017" s="17">
        <f t="shared" si="344"/>
        <v>1</v>
      </c>
      <c r="N1017" s="12">
        <f t="shared" si="345"/>
        <v>1.000105341</v>
      </c>
      <c r="O1017" s="12">
        <f t="shared" ca="1" si="346"/>
        <v>1.000105341</v>
      </c>
      <c r="P1017" s="17">
        <f t="shared" si="347"/>
        <v>0</v>
      </c>
      <c r="Q1017" s="14">
        <f t="shared" ca="1" si="348"/>
        <v>3.2512880000000001E-2</v>
      </c>
      <c r="R1017" s="20">
        <f t="shared" si="352"/>
        <v>0</v>
      </c>
      <c r="S1017" s="14">
        <f t="shared" si="349"/>
        <v>0</v>
      </c>
      <c r="T1017" s="4" t="str">
        <f t="shared" si="350"/>
        <v>A+J=</v>
      </c>
      <c r="U1017" s="29">
        <f t="shared" si="351"/>
        <v>46386</v>
      </c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</row>
    <row r="1018" spans="1:154" x14ac:dyDescent="0.15">
      <c r="A1018" s="88">
        <f t="shared" si="355"/>
        <v>46358</v>
      </c>
      <c r="B1018" s="89" t="str">
        <f t="shared" ca="1" si="336"/>
        <v>n.d</v>
      </c>
      <c r="C1018" s="14">
        <f t="shared" si="337"/>
        <v>308.64412717000005</v>
      </c>
      <c r="D1018" s="62">
        <f t="shared" si="353"/>
        <v>46353</v>
      </c>
      <c r="E1018" s="60">
        <f ca="1">IF(D1018&lt;$B$1,VLOOKUP(D1018,[1]DI!$A$4:$B$15000,2,FALSE),0)</f>
        <v>0</v>
      </c>
      <c r="F1018" s="14">
        <f t="shared" ca="1" si="338"/>
        <v>1</v>
      </c>
      <c r="G1018" s="91">
        <f t="shared" ca="1" si="339"/>
        <v>1.30934010340701</v>
      </c>
      <c r="H1018" s="91">
        <f t="shared" ca="1" si="340"/>
        <v>1.30934010340701</v>
      </c>
      <c r="I1018" s="14">
        <f t="shared" ca="1" si="341"/>
        <v>1</v>
      </c>
      <c r="J1018" s="13">
        <f t="shared" si="354"/>
        <v>2.69E-2</v>
      </c>
      <c r="K1018" s="29">
        <f t="shared" si="342"/>
        <v>46356</v>
      </c>
      <c r="L1018" s="2">
        <f t="shared" si="343"/>
        <v>2</v>
      </c>
      <c r="M1018" s="17">
        <f t="shared" si="344"/>
        <v>2</v>
      </c>
      <c r="N1018" s="12">
        <f t="shared" si="345"/>
        <v>1.0002106930000001</v>
      </c>
      <c r="O1018" s="12">
        <f t="shared" ca="1" si="346"/>
        <v>1.0002106930000001</v>
      </c>
      <c r="P1018" s="17">
        <f t="shared" si="347"/>
        <v>0</v>
      </c>
      <c r="Q1018" s="14">
        <f t="shared" ca="1" si="348"/>
        <v>6.5029149999999994E-2</v>
      </c>
      <c r="R1018" s="20">
        <f t="shared" si="352"/>
        <v>0</v>
      </c>
      <c r="S1018" s="14">
        <f t="shared" si="349"/>
        <v>0</v>
      </c>
      <c r="T1018" s="4" t="str">
        <f t="shared" si="350"/>
        <v>A+J=</v>
      </c>
      <c r="U1018" s="29">
        <f t="shared" si="351"/>
        <v>46386</v>
      </c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</row>
    <row r="1019" spans="1:154" x14ac:dyDescent="0.15">
      <c r="A1019" s="88">
        <f t="shared" si="355"/>
        <v>46359</v>
      </c>
      <c r="B1019" s="89" t="str">
        <f t="shared" ca="1" si="336"/>
        <v>n.d</v>
      </c>
      <c r="C1019" s="14">
        <f t="shared" si="337"/>
        <v>308.64412717000005</v>
      </c>
      <c r="D1019" s="62">
        <f t="shared" si="353"/>
        <v>46356</v>
      </c>
      <c r="E1019" s="60">
        <f ca="1">IF(D1019&lt;$B$1,VLOOKUP(D1019,[1]DI!$A$4:$B$15000,2,FALSE),0)</f>
        <v>0</v>
      </c>
      <c r="F1019" s="14">
        <f t="shared" ca="1" si="338"/>
        <v>1</v>
      </c>
      <c r="G1019" s="91">
        <f t="shared" ca="1" si="339"/>
        <v>1.30934010340701</v>
      </c>
      <c r="H1019" s="91">
        <f t="shared" ca="1" si="340"/>
        <v>1.30934010340701</v>
      </c>
      <c r="I1019" s="14">
        <f t="shared" ca="1" si="341"/>
        <v>1</v>
      </c>
      <c r="J1019" s="13">
        <f t="shared" si="354"/>
        <v>2.69E-2</v>
      </c>
      <c r="K1019" s="29">
        <f t="shared" si="342"/>
        <v>46356</v>
      </c>
      <c r="L1019" s="2">
        <f t="shared" si="343"/>
        <v>3</v>
      </c>
      <c r="M1019" s="17">
        <f t="shared" si="344"/>
        <v>3</v>
      </c>
      <c r="N1019" s="12">
        <f t="shared" si="345"/>
        <v>1.000316057</v>
      </c>
      <c r="O1019" s="12">
        <f t="shared" ca="1" si="346"/>
        <v>1.000316057</v>
      </c>
      <c r="P1019" s="17">
        <f t="shared" si="347"/>
        <v>0</v>
      </c>
      <c r="Q1019" s="14">
        <f t="shared" ca="1" si="348"/>
        <v>9.7549129999999998E-2</v>
      </c>
      <c r="R1019" s="20">
        <f t="shared" si="352"/>
        <v>0</v>
      </c>
      <c r="S1019" s="14">
        <f t="shared" si="349"/>
        <v>0</v>
      </c>
      <c r="T1019" s="4" t="str">
        <f t="shared" si="350"/>
        <v>A+J=</v>
      </c>
      <c r="U1019" s="29">
        <f t="shared" si="351"/>
        <v>46386</v>
      </c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</row>
    <row r="1020" spans="1:154" x14ac:dyDescent="0.15">
      <c r="A1020" s="88">
        <f t="shared" si="355"/>
        <v>46360</v>
      </c>
      <c r="B1020" s="89" t="str">
        <f t="shared" ca="1" si="336"/>
        <v>n.d</v>
      </c>
      <c r="C1020" s="14">
        <f t="shared" si="337"/>
        <v>308.64412717000005</v>
      </c>
      <c r="D1020" s="62">
        <f t="shared" si="353"/>
        <v>46357</v>
      </c>
      <c r="E1020" s="60">
        <f ca="1">IF(D1020&lt;$B$1,VLOOKUP(D1020,[1]DI!$A$4:$B$15000,2,FALSE),0)</f>
        <v>0</v>
      </c>
      <c r="F1020" s="14">
        <f t="shared" ca="1" si="338"/>
        <v>1</v>
      </c>
      <c r="G1020" s="91">
        <f t="shared" ca="1" si="339"/>
        <v>1.30934010340701</v>
      </c>
      <c r="H1020" s="91">
        <f t="shared" ca="1" si="340"/>
        <v>1.30934010340701</v>
      </c>
      <c r="I1020" s="14">
        <f t="shared" ca="1" si="341"/>
        <v>1</v>
      </c>
      <c r="J1020" s="13">
        <f t="shared" si="354"/>
        <v>2.69E-2</v>
      </c>
      <c r="K1020" s="29">
        <f t="shared" si="342"/>
        <v>46356</v>
      </c>
      <c r="L1020" s="2">
        <f t="shared" si="343"/>
        <v>4</v>
      </c>
      <c r="M1020" s="17">
        <f t="shared" si="344"/>
        <v>4</v>
      </c>
      <c r="N1020" s="12">
        <f t="shared" si="345"/>
        <v>1.0004214309999999</v>
      </c>
      <c r="O1020" s="12">
        <f t="shared" ca="1" si="346"/>
        <v>1.0004214309999999</v>
      </c>
      <c r="P1020" s="17">
        <f t="shared" si="347"/>
        <v>0</v>
      </c>
      <c r="Q1020" s="14">
        <f t="shared" ca="1" si="348"/>
        <v>0.1300722</v>
      </c>
      <c r="R1020" s="20">
        <f t="shared" si="352"/>
        <v>0</v>
      </c>
      <c r="S1020" s="14">
        <f t="shared" si="349"/>
        <v>0</v>
      </c>
      <c r="T1020" s="4" t="str">
        <f t="shared" si="350"/>
        <v>A+J=</v>
      </c>
      <c r="U1020" s="29">
        <f t="shared" si="351"/>
        <v>46386</v>
      </c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</row>
    <row r="1021" spans="1:154" x14ac:dyDescent="0.15">
      <c r="A1021" s="88">
        <f t="shared" si="355"/>
        <v>46363</v>
      </c>
      <c r="B1021" s="89" t="str">
        <f t="shared" ca="1" si="336"/>
        <v>n.d</v>
      </c>
      <c r="C1021" s="14">
        <f t="shared" si="337"/>
        <v>308.64412717000005</v>
      </c>
      <c r="D1021" s="62">
        <f t="shared" si="353"/>
        <v>46358</v>
      </c>
      <c r="E1021" s="60">
        <f ca="1">IF(D1021&lt;$B$1,VLOOKUP(D1021,[1]DI!$A$4:$B$15000,2,FALSE),0)</f>
        <v>0</v>
      </c>
      <c r="F1021" s="14">
        <f t="shared" ca="1" si="338"/>
        <v>1</v>
      </c>
      <c r="G1021" s="91">
        <f t="shared" ca="1" si="339"/>
        <v>1.30934010340701</v>
      </c>
      <c r="H1021" s="91">
        <f t="shared" ca="1" si="340"/>
        <v>1.30934010340701</v>
      </c>
      <c r="I1021" s="14">
        <f t="shared" ca="1" si="341"/>
        <v>1</v>
      </c>
      <c r="J1021" s="13">
        <f t="shared" si="354"/>
        <v>2.69E-2</v>
      </c>
      <c r="K1021" s="29">
        <f t="shared" si="342"/>
        <v>46356</v>
      </c>
      <c r="L1021" s="2">
        <f t="shared" si="343"/>
        <v>5</v>
      </c>
      <c r="M1021" s="17">
        <f t="shared" si="344"/>
        <v>5</v>
      </c>
      <c r="N1021" s="12">
        <f t="shared" si="345"/>
        <v>1.000526816</v>
      </c>
      <c r="O1021" s="12">
        <f t="shared" ca="1" si="346"/>
        <v>1.000526816</v>
      </c>
      <c r="P1021" s="17">
        <f t="shared" si="347"/>
        <v>0</v>
      </c>
      <c r="Q1021" s="14">
        <f t="shared" ca="1" si="348"/>
        <v>0.16259866000000001</v>
      </c>
      <c r="R1021" s="20">
        <f t="shared" si="352"/>
        <v>0</v>
      </c>
      <c r="S1021" s="14">
        <f t="shared" si="349"/>
        <v>0</v>
      </c>
      <c r="T1021" s="4" t="str">
        <f t="shared" si="350"/>
        <v>A+J=</v>
      </c>
      <c r="U1021" s="29">
        <f t="shared" si="351"/>
        <v>46386</v>
      </c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</row>
    <row r="1022" spans="1:154" x14ac:dyDescent="0.15">
      <c r="A1022" s="88">
        <f t="shared" si="355"/>
        <v>46364</v>
      </c>
      <c r="B1022" s="89" t="str">
        <f t="shared" ca="1" si="336"/>
        <v>n.d</v>
      </c>
      <c r="C1022" s="14">
        <f t="shared" si="337"/>
        <v>308.64412717000005</v>
      </c>
      <c r="D1022" s="62">
        <f t="shared" si="353"/>
        <v>46359</v>
      </c>
      <c r="E1022" s="60">
        <f ca="1">IF(D1022&lt;$B$1,VLOOKUP(D1022,[1]DI!$A$4:$B$15000,2,FALSE),0)</f>
        <v>0</v>
      </c>
      <c r="F1022" s="14">
        <f t="shared" ca="1" si="338"/>
        <v>1</v>
      </c>
      <c r="G1022" s="91">
        <f t="shared" ca="1" si="339"/>
        <v>1.30934010340701</v>
      </c>
      <c r="H1022" s="91">
        <f t="shared" ca="1" si="340"/>
        <v>1.30934010340701</v>
      </c>
      <c r="I1022" s="14">
        <f t="shared" ca="1" si="341"/>
        <v>1</v>
      </c>
      <c r="J1022" s="13">
        <f t="shared" si="354"/>
        <v>2.69E-2</v>
      </c>
      <c r="K1022" s="29">
        <f t="shared" si="342"/>
        <v>46356</v>
      </c>
      <c r="L1022" s="2">
        <f t="shared" si="343"/>
        <v>6</v>
      </c>
      <c r="M1022" s="17">
        <f t="shared" si="344"/>
        <v>6</v>
      </c>
      <c r="N1022" s="12">
        <f t="shared" si="345"/>
        <v>1.000632213</v>
      </c>
      <c r="O1022" s="12">
        <f t="shared" ca="1" si="346"/>
        <v>1.000632213</v>
      </c>
      <c r="P1022" s="17">
        <f t="shared" si="347"/>
        <v>0</v>
      </c>
      <c r="Q1022" s="14">
        <f t="shared" ca="1" si="348"/>
        <v>0.19512882000000001</v>
      </c>
      <c r="R1022" s="20">
        <f t="shared" si="352"/>
        <v>0</v>
      </c>
      <c r="S1022" s="14">
        <f t="shared" si="349"/>
        <v>0</v>
      </c>
      <c r="T1022" s="4" t="str">
        <f t="shared" si="350"/>
        <v>A+J=</v>
      </c>
      <c r="U1022" s="29">
        <f t="shared" si="351"/>
        <v>46386</v>
      </c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</row>
    <row r="1023" spans="1:154" x14ac:dyDescent="0.15">
      <c r="A1023" s="88">
        <f t="shared" si="355"/>
        <v>46365</v>
      </c>
      <c r="B1023" s="89" t="str">
        <f t="shared" ca="1" si="336"/>
        <v>n.d</v>
      </c>
      <c r="C1023" s="14">
        <f t="shared" si="337"/>
        <v>308.64412717000005</v>
      </c>
      <c r="D1023" s="62">
        <f t="shared" si="353"/>
        <v>46360</v>
      </c>
      <c r="E1023" s="60">
        <f ca="1">IF(D1023&lt;$B$1,VLOOKUP(D1023,[1]DI!$A$4:$B$15000,2,FALSE),0)</f>
        <v>0</v>
      </c>
      <c r="F1023" s="14">
        <f t="shared" ca="1" si="338"/>
        <v>1</v>
      </c>
      <c r="G1023" s="91">
        <f t="shared" ca="1" si="339"/>
        <v>1.30934010340701</v>
      </c>
      <c r="H1023" s="91">
        <f t="shared" ca="1" si="340"/>
        <v>1.30934010340701</v>
      </c>
      <c r="I1023" s="14">
        <f t="shared" ca="1" si="341"/>
        <v>1</v>
      </c>
      <c r="J1023" s="13">
        <f t="shared" si="354"/>
        <v>2.69E-2</v>
      </c>
      <c r="K1023" s="29">
        <f t="shared" si="342"/>
        <v>46356</v>
      </c>
      <c r="L1023" s="2">
        <f t="shared" si="343"/>
        <v>7</v>
      </c>
      <c r="M1023" s="17">
        <f t="shared" si="344"/>
        <v>7</v>
      </c>
      <c r="N1023" s="12">
        <f t="shared" si="345"/>
        <v>1.0007376210000001</v>
      </c>
      <c r="O1023" s="12">
        <f t="shared" ca="1" si="346"/>
        <v>1.0007376210000001</v>
      </c>
      <c r="P1023" s="17">
        <f t="shared" si="347"/>
        <v>0</v>
      </c>
      <c r="Q1023" s="14">
        <f t="shared" ca="1" si="348"/>
        <v>0.22766238</v>
      </c>
      <c r="R1023" s="20">
        <f t="shared" si="352"/>
        <v>0</v>
      </c>
      <c r="S1023" s="14">
        <f t="shared" si="349"/>
        <v>0</v>
      </c>
      <c r="T1023" s="4" t="str">
        <f t="shared" si="350"/>
        <v>A+J=</v>
      </c>
      <c r="U1023" s="29">
        <f t="shared" si="351"/>
        <v>46386</v>
      </c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</row>
    <row r="1024" spans="1:154" x14ac:dyDescent="0.15">
      <c r="A1024" s="88">
        <f t="shared" si="355"/>
        <v>46366</v>
      </c>
      <c r="B1024" s="89" t="str">
        <f t="shared" ca="1" si="336"/>
        <v>n.d</v>
      </c>
      <c r="C1024" s="14">
        <f t="shared" si="337"/>
        <v>308.64412717000005</v>
      </c>
      <c r="D1024" s="62">
        <f t="shared" si="353"/>
        <v>46363</v>
      </c>
      <c r="E1024" s="60">
        <f ca="1">IF(D1024&lt;$B$1,VLOOKUP(D1024,[1]DI!$A$4:$B$15000,2,FALSE),0)</f>
        <v>0</v>
      </c>
      <c r="F1024" s="14">
        <f t="shared" ca="1" si="338"/>
        <v>1</v>
      </c>
      <c r="G1024" s="91">
        <f t="shared" ca="1" si="339"/>
        <v>1.30934010340701</v>
      </c>
      <c r="H1024" s="91">
        <f t="shared" ca="1" si="340"/>
        <v>1.30934010340701</v>
      </c>
      <c r="I1024" s="14">
        <f t="shared" ca="1" si="341"/>
        <v>1</v>
      </c>
      <c r="J1024" s="13">
        <f t="shared" si="354"/>
        <v>2.69E-2</v>
      </c>
      <c r="K1024" s="29">
        <f t="shared" si="342"/>
        <v>46356</v>
      </c>
      <c r="L1024" s="2">
        <f t="shared" si="343"/>
        <v>8</v>
      </c>
      <c r="M1024" s="17">
        <f t="shared" si="344"/>
        <v>8</v>
      </c>
      <c r="N1024" s="12">
        <f t="shared" si="345"/>
        <v>1.000843039</v>
      </c>
      <c r="O1024" s="12">
        <f t="shared" ca="1" si="346"/>
        <v>1.000843039</v>
      </c>
      <c r="P1024" s="17">
        <f t="shared" si="347"/>
        <v>0</v>
      </c>
      <c r="Q1024" s="14">
        <f t="shared" ca="1" si="348"/>
        <v>0.26019903</v>
      </c>
      <c r="R1024" s="20">
        <f t="shared" si="352"/>
        <v>0</v>
      </c>
      <c r="S1024" s="14">
        <f t="shared" si="349"/>
        <v>0</v>
      </c>
      <c r="T1024" s="4" t="str">
        <f t="shared" si="350"/>
        <v>A+J=</v>
      </c>
      <c r="U1024" s="29">
        <f t="shared" si="351"/>
        <v>46386</v>
      </c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</row>
    <row r="1025" spans="1:154" x14ac:dyDescent="0.15">
      <c r="A1025" s="88">
        <f t="shared" si="355"/>
        <v>46367</v>
      </c>
      <c r="B1025" s="89" t="str">
        <f t="shared" ca="1" si="336"/>
        <v>n.d</v>
      </c>
      <c r="C1025" s="14">
        <f t="shared" si="337"/>
        <v>308.64412717000005</v>
      </c>
      <c r="D1025" s="62">
        <f t="shared" si="353"/>
        <v>46364</v>
      </c>
      <c r="E1025" s="60">
        <f ca="1">IF(D1025&lt;$B$1,VLOOKUP(D1025,[1]DI!$A$4:$B$15000,2,FALSE),0)</f>
        <v>0</v>
      </c>
      <c r="F1025" s="14">
        <f t="shared" ca="1" si="338"/>
        <v>1</v>
      </c>
      <c r="G1025" s="91">
        <f t="shared" ca="1" si="339"/>
        <v>1.30934010340701</v>
      </c>
      <c r="H1025" s="91">
        <f t="shared" ca="1" si="340"/>
        <v>1.30934010340701</v>
      </c>
      <c r="I1025" s="14">
        <f t="shared" ca="1" si="341"/>
        <v>1</v>
      </c>
      <c r="J1025" s="13">
        <f t="shared" si="354"/>
        <v>2.69E-2</v>
      </c>
      <c r="K1025" s="29">
        <f t="shared" si="342"/>
        <v>46356</v>
      </c>
      <c r="L1025" s="2">
        <f t="shared" si="343"/>
        <v>9</v>
      </c>
      <c r="M1025" s="17">
        <f t="shared" si="344"/>
        <v>9</v>
      </c>
      <c r="N1025" s="12">
        <f t="shared" si="345"/>
        <v>1.0009484689999999</v>
      </c>
      <c r="O1025" s="12">
        <f t="shared" ca="1" si="346"/>
        <v>1.0009484689999999</v>
      </c>
      <c r="P1025" s="17">
        <f t="shared" si="347"/>
        <v>0</v>
      </c>
      <c r="Q1025" s="14">
        <f t="shared" ca="1" si="348"/>
        <v>0.29273937999999999</v>
      </c>
      <c r="R1025" s="20">
        <f t="shared" si="352"/>
        <v>0</v>
      </c>
      <c r="S1025" s="14">
        <f t="shared" si="349"/>
        <v>0</v>
      </c>
      <c r="T1025" s="4" t="str">
        <f t="shared" si="350"/>
        <v>A+J=</v>
      </c>
      <c r="U1025" s="29">
        <f t="shared" si="351"/>
        <v>46386</v>
      </c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</row>
    <row r="1026" spans="1:154" x14ac:dyDescent="0.15">
      <c r="A1026" s="88">
        <f t="shared" si="355"/>
        <v>46370</v>
      </c>
      <c r="B1026" s="89" t="str">
        <f t="shared" ca="1" si="336"/>
        <v>n.d</v>
      </c>
      <c r="C1026" s="14">
        <f t="shared" si="337"/>
        <v>308.64412717000005</v>
      </c>
      <c r="D1026" s="62">
        <f t="shared" si="353"/>
        <v>46365</v>
      </c>
      <c r="E1026" s="60">
        <f ca="1">IF(D1026&lt;$B$1,VLOOKUP(D1026,[1]DI!$A$4:$B$15000,2,FALSE),0)</f>
        <v>0</v>
      </c>
      <c r="F1026" s="14">
        <f t="shared" ca="1" si="338"/>
        <v>1</v>
      </c>
      <c r="G1026" s="91">
        <f t="shared" ca="1" si="339"/>
        <v>1.30934010340701</v>
      </c>
      <c r="H1026" s="91">
        <f t="shared" ca="1" si="340"/>
        <v>1.30934010340701</v>
      </c>
      <c r="I1026" s="14">
        <f t="shared" ca="1" si="341"/>
        <v>1</v>
      </c>
      <c r="J1026" s="13">
        <f t="shared" si="354"/>
        <v>2.69E-2</v>
      </c>
      <c r="K1026" s="29">
        <f t="shared" si="342"/>
        <v>46356</v>
      </c>
      <c r="L1026" s="2">
        <f t="shared" si="343"/>
        <v>10</v>
      </c>
      <c r="M1026" s="17">
        <f t="shared" si="344"/>
        <v>10</v>
      </c>
      <c r="N1026" s="12">
        <f t="shared" si="345"/>
        <v>1.00105391</v>
      </c>
      <c r="O1026" s="12">
        <f t="shared" ca="1" si="346"/>
        <v>1.00105391</v>
      </c>
      <c r="P1026" s="17">
        <f t="shared" si="347"/>
        <v>0</v>
      </c>
      <c r="Q1026" s="14">
        <f t="shared" ca="1" si="348"/>
        <v>0.32528312999999998</v>
      </c>
      <c r="R1026" s="20">
        <f t="shared" si="352"/>
        <v>0</v>
      </c>
      <c r="S1026" s="14">
        <f t="shared" si="349"/>
        <v>0</v>
      </c>
      <c r="T1026" s="4" t="str">
        <f t="shared" si="350"/>
        <v>A+J=</v>
      </c>
      <c r="U1026" s="29">
        <f t="shared" si="351"/>
        <v>46386</v>
      </c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</row>
    <row r="1027" spans="1:154" x14ac:dyDescent="0.15">
      <c r="A1027" s="88">
        <f t="shared" si="355"/>
        <v>46371</v>
      </c>
      <c r="B1027" s="89" t="str">
        <f t="shared" ca="1" si="336"/>
        <v>n.d</v>
      </c>
      <c r="C1027" s="14">
        <f t="shared" si="337"/>
        <v>308.64412717000005</v>
      </c>
      <c r="D1027" s="62">
        <f t="shared" si="353"/>
        <v>46366</v>
      </c>
      <c r="E1027" s="60">
        <f ca="1">IF(D1027&lt;$B$1,VLOOKUP(D1027,[1]DI!$A$4:$B$15000,2,FALSE),0)</f>
        <v>0</v>
      </c>
      <c r="F1027" s="14">
        <f t="shared" ca="1" si="338"/>
        <v>1</v>
      </c>
      <c r="G1027" s="91">
        <f t="shared" ca="1" si="339"/>
        <v>1.30934010340701</v>
      </c>
      <c r="H1027" s="91">
        <f t="shared" ca="1" si="340"/>
        <v>1.30934010340701</v>
      </c>
      <c r="I1027" s="14">
        <f t="shared" ca="1" si="341"/>
        <v>1</v>
      </c>
      <c r="J1027" s="13">
        <f t="shared" si="354"/>
        <v>2.69E-2</v>
      </c>
      <c r="K1027" s="29">
        <f t="shared" si="342"/>
        <v>46356</v>
      </c>
      <c r="L1027" s="2">
        <f t="shared" si="343"/>
        <v>11</v>
      </c>
      <c r="M1027" s="17">
        <f t="shared" si="344"/>
        <v>11</v>
      </c>
      <c r="N1027" s="12">
        <f t="shared" si="345"/>
        <v>1.0011593620000001</v>
      </c>
      <c r="O1027" s="12">
        <f t="shared" ca="1" si="346"/>
        <v>1.0011593620000001</v>
      </c>
      <c r="P1027" s="17">
        <f t="shared" si="347"/>
        <v>0</v>
      </c>
      <c r="Q1027" s="14">
        <f t="shared" ca="1" si="348"/>
        <v>0.35783027000000001</v>
      </c>
      <c r="R1027" s="20">
        <f t="shared" si="352"/>
        <v>0</v>
      </c>
      <c r="S1027" s="14">
        <f t="shared" si="349"/>
        <v>0</v>
      </c>
      <c r="T1027" s="4" t="str">
        <f t="shared" si="350"/>
        <v>A+J=</v>
      </c>
      <c r="U1027" s="29">
        <f t="shared" si="351"/>
        <v>46386</v>
      </c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</row>
    <row r="1028" spans="1:154" x14ac:dyDescent="0.15">
      <c r="A1028" s="88">
        <f t="shared" si="355"/>
        <v>46372</v>
      </c>
      <c r="B1028" s="89" t="str">
        <f t="shared" ca="1" si="336"/>
        <v>n.d</v>
      </c>
      <c r="C1028" s="14">
        <f t="shared" si="337"/>
        <v>308.64412717000005</v>
      </c>
      <c r="D1028" s="62">
        <f t="shared" si="353"/>
        <v>46367</v>
      </c>
      <c r="E1028" s="60">
        <f ca="1">IF(D1028&lt;$B$1,VLOOKUP(D1028,[1]DI!$A$4:$B$15000,2,FALSE),0)</f>
        <v>0</v>
      </c>
      <c r="F1028" s="14">
        <f t="shared" ca="1" si="338"/>
        <v>1</v>
      </c>
      <c r="G1028" s="91">
        <f t="shared" ca="1" si="339"/>
        <v>1.30934010340701</v>
      </c>
      <c r="H1028" s="91">
        <f t="shared" ca="1" si="340"/>
        <v>1.30934010340701</v>
      </c>
      <c r="I1028" s="14">
        <f t="shared" ca="1" si="341"/>
        <v>1</v>
      </c>
      <c r="J1028" s="13">
        <f t="shared" si="354"/>
        <v>2.69E-2</v>
      </c>
      <c r="K1028" s="29">
        <f t="shared" si="342"/>
        <v>46356</v>
      </c>
      <c r="L1028" s="2">
        <f t="shared" si="343"/>
        <v>12</v>
      </c>
      <c r="M1028" s="17">
        <f t="shared" si="344"/>
        <v>12</v>
      </c>
      <c r="N1028" s="12">
        <f t="shared" si="345"/>
        <v>1.0012648260000001</v>
      </c>
      <c r="O1028" s="12">
        <f t="shared" ca="1" si="346"/>
        <v>1.0012648260000001</v>
      </c>
      <c r="P1028" s="17">
        <f t="shared" si="347"/>
        <v>0</v>
      </c>
      <c r="Q1028" s="14">
        <f t="shared" ca="1" si="348"/>
        <v>0.39038110999999998</v>
      </c>
      <c r="R1028" s="20">
        <f t="shared" si="352"/>
        <v>0</v>
      </c>
      <c r="S1028" s="14">
        <f t="shared" si="349"/>
        <v>0</v>
      </c>
      <c r="T1028" s="4" t="str">
        <f t="shared" si="350"/>
        <v>A+J=</v>
      </c>
      <c r="U1028" s="29">
        <f t="shared" si="351"/>
        <v>46386</v>
      </c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</row>
    <row r="1029" spans="1:154" x14ac:dyDescent="0.15">
      <c r="A1029" s="88">
        <f t="shared" si="355"/>
        <v>46373</v>
      </c>
      <c r="B1029" s="89" t="str">
        <f t="shared" ca="1" si="336"/>
        <v>n.d</v>
      </c>
      <c r="C1029" s="14">
        <f t="shared" si="337"/>
        <v>308.64412717000005</v>
      </c>
      <c r="D1029" s="62">
        <f t="shared" si="353"/>
        <v>46370</v>
      </c>
      <c r="E1029" s="60">
        <f ca="1">IF(D1029&lt;$B$1,VLOOKUP(D1029,[1]DI!$A$4:$B$15000,2,FALSE),0)</f>
        <v>0</v>
      </c>
      <c r="F1029" s="14">
        <f t="shared" ca="1" si="338"/>
        <v>1</v>
      </c>
      <c r="G1029" s="91">
        <f t="shared" ca="1" si="339"/>
        <v>1.30934010340701</v>
      </c>
      <c r="H1029" s="91">
        <f t="shared" ca="1" si="340"/>
        <v>1.30934010340701</v>
      </c>
      <c r="I1029" s="14">
        <f t="shared" ca="1" si="341"/>
        <v>1</v>
      </c>
      <c r="J1029" s="13">
        <f t="shared" si="354"/>
        <v>2.69E-2</v>
      </c>
      <c r="K1029" s="29">
        <f t="shared" si="342"/>
        <v>46356</v>
      </c>
      <c r="L1029" s="2">
        <f t="shared" si="343"/>
        <v>13</v>
      </c>
      <c r="M1029" s="17">
        <f t="shared" si="344"/>
        <v>13</v>
      </c>
      <c r="N1029" s="12">
        <f t="shared" si="345"/>
        <v>1.0013703</v>
      </c>
      <c r="O1029" s="12">
        <f t="shared" ca="1" si="346"/>
        <v>1.0013703</v>
      </c>
      <c r="P1029" s="17">
        <f t="shared" si="347"/>
        <v>0</v>
      </c>
      <c r="Q1029" s="14">
        <f t="shared" ca="1" si="348"/>
        <v>0.42293503999999998</v>
      </c>
      <c r="R1029" s="20">
        <f t="shared" si="352"/>
        <v>0</v>
      </c>
      <c r="S1029" s="14">
        <f t="shared" si="349"/>
        <v>0</v>
      </c>
      <c r="T1029" s="4" t="str">
        <f t="shared" si="350"/>
        <v>A+J=</v>
      </c>
      <c r="U1029" s="29">
        <f t="shared" si="351"/>
        <v>46386</v>
      </c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</row>
    <row r="1030" spans="1:154" x14ac:dyDescent="0.15">
      <c r="A1030" s="88">
        <f t="shared" si="355"/>
        <v>46374</v>
      </c>
      <c r="B1030" s="89" t="str">
        <f t="shared" ref="B1030:B1093" ca="1" si="356">IF(A1030&lt;=TODAY(),C1030+Q1030,IF(AND(A1030&gt;TODAY(),A1030&lt;=$B$1),IF(VLOOKUP(TODAY(),$A$10:$E$5000,4,FALSE)=0,"n.d",C1030+Q1030),"n.d"))</f>
        <v>n.d</v>
      </c>
      <c r="C1030" s="14">
        <f t="shared" ref="C1030:C1093" si="357">(C1029-S1029)</f>
        <v>308.64412717000005</v>
      </c>
      <c r="D1030" s="62">
        <f t="shared" si="353"/>
        <v>46371</v>
      </c>
      <c r="E1030" s="60">
        <f ca="1">IF(D1030&lt;$B$1,VLOOKUP(D1030,[1]DI!$A$4:$B$15000,2,FALSE),0)</f>
        <v>0</v>
      </c>
      <c r="F1030" s="14">
        <f t="shared" ref="F1030:F1093" ca="1" si="358">ROUND(1+ROUND(((1+E1030)^(1/252))-1,8),16)</f>
        <v>1</v>
      </c>
      <c r="G1030" s="91">
        <f t="shared" ref="G1030:G1093" ca="1" si="359">ROUND(F1029*G1029,16)</f>
        <v>1.30934010340701</v>
      </c>
      <c r="H1030" s="91">
        <f t="shared" ref="H1030:H1093" ca="1" si="360">IF(P1029&gt;0,G1029,H1029)</f>
        <v>1.30934010340701</v>
      </c>
      <c r="I1030" s="14">
        <f t="shared" ref="I1030:I1093" ca="1" si="361">ROUND(G1030/H1030,8)</f>
        <v>1</v>
      </c>
      <c r="J1030" s="13">
        <f t="shared" si="354"/>
        <v>2.69E-2</v>
      </c>
      <c r="K1030" s="29">
        <f t="shared" ref="K1030:K1093" si="362">IF(P1029&gt;0,VLOOKUP(P1029,X$12:AH$150,2),K1029)</f>
        <v>46356</v>
      </c>
      <c r="L1030" s="2">
        <f t="shared" ref="L1030:L1093" si="363">IF(A1030&gt;K1030,IF(NETWORKDAYS(K1030,A1030,$X$160:$X$544)-1=0,1,NETWORKDAYS(K1030,A1030,$X$160:$X$544)-1),0)</f>
        <v>14</v>
      </c>
      <c r="M1030" s="17">
        <f t="shared" ref="M1030:M1093" si="364">IF(AND(L1030=1,L1029=1),1,IF(L1030&gt;0,IF(L1030=L1029,L1030+1,L1030),0))</f>
        <v>14</v>
      </c>
      <c r="N1030" s="12">
        <f t="shared" ref="N1030:N1093" si="365">ROUND((J1030+1)^(M1030/252),9)</f>
        <v>1.001475785</v>
      </c>
      <c r="O1030" s="12">
        <f t="shared" ref="O1030:O1093" ca="1" si="366">ROUND(I1030*N1030,9)</f>
        <v>1.001475785</v>
      </c>
      <c r="P1030" s="17">
        <f t="shared" ref="P1030:P1093" si="367">IF(VLOOKUP(A1030,Y$12:AF$150,8)=VLOOKUP(A1029,Y$12:AF$150,8),0,VLOOKUP(A1030,Y$12:AF$150,8))</f>
        <v>0</v>
      </c>
      <c r="Q1030" s="14">
        <f t="shared" ref="Q1030:Q1093" ca="1" si="368">TRUNC(((O1030-1)*C1030),8)</f>
        <v>0.45549236999999998</v>
      </c>
      <c r="R1030" s="20">
        <f t="shared" si="352"/>
        <v>0</v>
      </c>
      <c r="S1030" s="14">
        <f t="shared" ref="S1030:S1093" si="369">IF(R1030&gt;0,TRUNC(R1030*C1030,8),0)</f>
        <v>0</v>
      </c>
      <c r="T1030" s="4" t="str">
        <f t="shared" ref="T1030:T1093" si="370">IF(P1029&gt;0,VLOOKUP(P1029,X$12:AH$150,10),T1029)</f>
        <v>A+J=</v>
      </c>
      <c r="U1030" s="29">
        <f t="shared" ref="U1030:U1093" si="371">IF(P1029&gt;0,VLOOKUP(P1029,X$12:AH$150,11),U1029)</f>
        <v>46386</v>
      </c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</row>
    <row r="1031" spans="1:154" x14ac:dyDescent="0.15">
      <c r="A1031" s="88">
        <f t="shared" si="355"/>
        <v>46377</v>
      </c>
      <c r="B1031" s="89" t="str">
        <f t="shared" ca="1" si="356"/>
        <v>n.d</v>
      </c>
      <c r="C1031" s="14">
        <f t="shared" si="357"/>
        <v>308.64412717000005</v>
      </c>
      <c r="D1031" s="62">
        <f t="shared" si="353"/>
        <v>46372</v>
      </c>
      <c r="E1031" s="60">
        <f ca="1">IF(D1031&lt;$B$1,VLOOKUP(D1031,[1]DI!$A$4:$B$15000,2,FALSE),0)</f>
        <v>0</v>
      </c>
      <c r="F1031" s="14">
        <f t="shared" ca="1" si="358"/>
        <v>1</v>
      </c>
      <c r="G1031" s="91">
        <f t="shared" ca="1" si="359"/>
        <v>1.30934010340701</v>
      </c>
      <c r="H1031" s="91">
        <f t="shared" ca="1" si="360"/>
        <v>1.30934010340701</v>
      </c>
      <c r="I1031" s="14">
        <f t="shared" ca="1" si="361"/>
        <v>1</v>
      </c>
      <c r="J1031" s="13">
        <f t="shared" si="354"/>
        <v>2.69E-2</v>
      </c>
      <c r="K1031" s="29">
        <f t="shared" si="362"/>
        <v>46356</v>
      </c>
      <c r="L1031" s="2">
        <f t="shared" si="363"/>
        <v>15</v>
      </c>
      <c r="M1031" s="17">
        <f t="shared" si="364"/>
        <v>15</v>
      </c>
      <c r="N1031" s="12">
        <f t="shared" si="365"/>
        <v>1.0015812820000001</v>
      </c>
      <c r="O1031" s="12">
        <f t="shared" ca="1" si="366"/>
        <v>1.0015812820000001</v>
      </c>
      <c r="P1031" s="17">
        <f t="shared" si="367"/>
        <v>0</v>
      </c>
      <c r="Q1031" s="14">
        <f t="shared" ca="1" si="368"/>
        <v>0.48805340000000003</v>
      </c>
      <c r="R1031" s="20">
        <f t="shared" si="352"/>
        <v>0</v>
      </c>
      <c r="S1031" s="14">
        <f t="shared" si="369"/>
        <v>0</v>
      </c>
      <c r="T1031" s="4" t="str">
        <f t="shared" si="370"/>
        <v>A+J=</v>
      </c>
      <c r="U1031" s="29">
        <f t="shared" si="371"/>
        <v>46386</v>
      </c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</row>
    <row r="1032" spans="1:154" x14ac:dyDescent="0.15">
      <c r="A1032" s="88">
        <f t="shared" si="355"/>
        <v>46378</v>
      </c>
      <c r="B1032" s="89" t="str">
        <f t="shared" ca="1" si="356"/>
        <v>n.d</v>
      </c>
      <c r="C1032" s="14">
        <f t="shared" si="357"/>
        <v>308.64412717000005</v>
      </c>
      <c r="D1032" s="62">
        <f t="shared" si="353"/>
        <v>46373</v>
      </c>
      <c r="E1032" s="60">
        <f ca="1">IF(D1032&lt;$B$1,VLOOKUP(D1032,[1]DI!$A$4:$B$15000,2,FALSE),0)</f>
        <v>0</v>
      </c>
      <c r="F1032" s="14">
        <f t="shared" ca="1" si="358"/>
        <v>1</v>
      </c>
      <c r="G1032" s="91">
        <f t="shared" ca="1" si="359"/>
        <v>1.30934010340701</v>
      </c>
      <c r="H1032" s="91">
        <f t="shared" ca="1" si="360"/>
        <v>1.30934010340701</v>
      </c>
      <c r="I1032" s="14">
        <f t="shared" ca="1" si="361"/>
        <v>1</v>
      </c>
      <c r="J1032" s="13">
        <f t="shared" si="354"/>
        <v>2.69E-2</v>
      </c>
      <c r="K1032" s="29">
        <f t="shared" si="362"/>
        <v>46356</v>
      </c>
      <c r="L1032" s="2">
        <f t="shared" si="363"/>
        <v>16</v>
      </c>
      <c r="M1032" s="17">
        <f t="shared" si="364"/>
        <v>16</v>
      </c>
      <c r="N1032" s="12">
        <f t="shared" si="365"/>
        <v>1.0016867899999999</v>
      </c>
      <c r="O1032" s="12">
        <f t="shared" ca="1" si="366"/>
        <v>1.0016867899999999</v>
      </c>
      <c r="P1032" s="17">
        <f t="shared" si="367"/>
        <v>0</v>
      </c>
      <c r="Q1032" s="14">
        <f t="shared" ca="1" si="368"/>
        <v>0.52061782000000001</v>
      </c>
      <c r="R1032" s="20">
        <f t="shared" si="352"/>
        <v>0</v>
      </c>
      <c r="S1032" s="14">
        <f t="shared" si="369"/>
        <v>0</v>
      </c>
      <c r="T1032" s="4" t="str">
        <f t="shared" si="370"/>
        <v>A+J=</v>
      </c>
      <c r="U1032" s="29">
        <f t="shared" si="371"/>
        <v>46386</v>
      </c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</row>
    <row r="1033" spans="1:154" x14ac:dyDescent="0.15">
      <c r="A1033" s="88">
        <f t="shared" si="355"/>
        <v>46379</v>
      </c>
      <c r="B1033" s="89" t="str">
        <f t="shared" ca="1" si="356"/>
        <v>n.d</v>
      </c>
      <c r="C1033" s="14">
        <f t="shared" si="357"/>
        <v>308.64412717000005</v>
      </c>
      <c r="D1033" s="62">
        <f t="shared" si="353"/>
        <v>46374</v>
      </c>
      <c r="E1033" s="60">
        <f ca="1">IF(D1033&lt;$B$1,VLOOKUP(D1033,[1]DI!$A$4:$B$15000,2,FALSE),0)</f>
        <v>0</v>
      </c>
      <c r="F1033" s="14">
        <f t="shared" ca="1" si="358"/>
        <v>1</v>
      </c>
      <c r="G1033" s="91">
        <f t="shared" ca="1" si="359"/>
        <v>1.30934010340701</v>
      </c>
      <c r="H1033" s="91">
        <f t="shared" ca="1" si="360"/>
        <v>1.30934010340701</v>
      </c>
      <c r="I1033" s="14">
        <f t="shared" ca="1" si="361"/>
        <v>1</v>
      </c>
      <c r="J1033" s="13">
        <f t="shared" si="354"/>
        <v>2.69E-2</v>
      </c>
      <c r="K1033" s="29">
        <f t="shared" si="362"/>
        <v>46356</v>
      </c>
      <c r="L1033" s="2">
        <f t="shared" si="363"/>
        <v>17</v>
      </c>
      <c r="M1033" s="17">
        <f t="shared" si="364"/>
        <v>17</v>
      </c>
      <c r="N1033" s="12">
        <f t="shared" si="365"/>
        <v>1.001792308</v>
      </c>
      <c r="O1033" s="12">
        <f t="shared" ca="1" si="366"/>
        <v>1.001792308</v>
      </c>
      <c r="P1033" s="17">
        <f t="shared" si="367"/>
        <v>0</v>
      </c>
      <c r="Q1033" s="14">
        <f t="shared" ca="1" si="368"/>
        <v>0.55318533000000003</v>
      </c>
      <c r="R1033" s="20">
        <f t="shared" si="352"/>
        <v>0</v>
      </c>
      <c r="S1033" s="14">
        <f t="shared" si="369"/>
        <v>0</v>
      </c>
      <c r="T1033" s="4" t="str">
        <f t="shared" si="370"/>
        <v>A+J=</v>
      </c>
      <c r="U1033" s="29">
        <f t="shared" si="371"/>
        <v>46386</v>
      </c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</row>
    <row r="1034" spans="1:154" x14ac:dyDescent="0.15">
      <c r="A1034" s="88">
        <f t="shared" si="355"/>
        <v>46380</v>
      </c>
      <c r="B1034" s="89" t="str">
        <f t="shared" ca="1" si="356"/>
        <v>n.d</v>
      </c>
      <c r="C1034" s="14">
        <f t="shared" si="357"/>
        <v>308.64412717000005</v>
      </c>
      <c r="D1034" s="62">
        <f t="shared" si="353"/>
        <v>46377</v>
      </c>
      <c r="E1034" s="60">
        <f ca="1">IF(D1034&lt;$B$1,VLOOKUP(D1034,[1]DI!$A$4:$B$15000,2,FALSE),0)</f>
        <v>0</v>
      </c>
      <c r="F1034" s="14">
        <f t="shared" ca="1" si="358"/>
        <v>1</v>
      </c>
      <c r="G1034" s="91">
        <f t="shared" ca="1" si="359"/>
        <v>1.30934010340701</v>
      </c>
      <c r="H1034" s="91">
        <f t="shared" ca="1" si="360"/>
        <v>1.30934010340701</v>
      </c>
      <c r="I1034" s="14">
        <f t="shared" ca="1" si="361"/>
        <v>1</v>
      </c>
      <c r="J1034" s="13">
        <f t="shared" si="354"/>
        <v>2.69E-2</v>
      </c>
      <c r="K1034" s="29">
        <f t="shared" si="362"/>
        <v>46356</v>
      </c>
      <c r="L1034" s="2">
        <f t="shared" si="363"/>
        <v>18</v>
      </c>
      <c r="M1034" s="17">
        <f t="shared" si="364"/>
        <v>18</v>
      </c>
      <c r="N1034" s="12">
        <f t="shared" si="365"/>
        <v>1.0018978380000001</v>
      </c>
      <c r="O1034" s="12">
        <f t="shared" ca="1" si="366"/>
        <v>1.0018978380000001</v>
      </c>
      <c r="P1034" s="17">
        <f t="shared" si="367"/>
        <v>0</v>
      </c>
      <c r="Q1034" s="14">
        <f t="shared" ca="1" si="368"/>
        <v>0.58575655000000004</v>
      </c>
      <c r="R1034" s="20">
        <f t="shared" si="352"/>
        <v>0</v>
      </c>
      <c r="S1034" s="14">
        <f t="shared" si="369"/>
        <v>0</v>
      </c>
      <c r="T1034" s="4" t="str">
        <f t="shared" si="370"/>
        <v>A+J=</v>
      </c>
      <c r="U1034" s="29">
        <f t="shared" si="371"/>
        <v>46386</v>
      </c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</row>
    <row r="1035" spans="1:154" x14ac:dyDescent="0.15">
      <c r="A1035" s="88">
        <f t="shared" si="355"/>
        <v>46384</v>
      </c>
      <c r="B1035" s="89" t="str">
        <f t="shared" ca="1" si="356"/>
        <v>n.d</v>
      </c>
      <c r="C1035" s="14">
        <f t="shared" si="357"/>
        <v>308.64412717000005</v>
      </c>
      <c r="D1035" s="62">
        <f t="shared" si="353"/>
        <v>46378</v>
      </c>
      <c r="E1035" s="60">
        <f ca="1">IF(D1035&lt;$B$1,VLOOKUP(D1035,[1]DI!$A$4:$B$15000,2,FALSE),0)</f>
        <v>0</v>
      </c>
      <c r="F1035" s="14">
        <f t="shared" ca="1" si="358"/>
        <v>1</v>
      </c>
      <c r="G1035" s="91">
        <f t="shared" ca="1" si="359"/>
        <v>1.30934010340701</v>
      </c>
      <c r="H1035" s="91">
        <f t="shared" ca="1" si="360"/>
        <v>1.30934010340701</v>
      </c>
      <c r="I1035" s="14">
        <f t="shared" ca="1" si="361"/>
        <v>1</v>
      </c>
      <c r="J1035" s="13">
        <f t="shared" si="354"/>
        <v>2.69E-2</v>
      </c>
      <c r="K1035" s="29">
        <f t="shared" si="362"/>
        <v>46356</v>
      </c>
      <c r="L1035" s="2">
        <f t="shared" si="363"/>
        <v>19</v>
      </c>
      <c r="M1035" s="17">
        <f t="shared" si="364"/>
        <v>19</v>
      </c>
      <c r="N1035" s="12">
        <f t="shared" si="365"/>
        <v>1.002003379</v>
      </c>
      <c r="O1035" s="12">
        <f t="shared" ca="1" si="366"/>
        <v>1.002003379</v>
      </c>
      <c r="P1035" s="17">
        <f t="shared" si="367"/>
        <v>0</v>
      </c>
      <c r="Q1035" s="14">
        <f t="shared" ca="1" si="368"/>
        <v>0.61833115999999999</v>
      </c>
      <c r="R1035" s="20">
        <f t="shared" si="352"/>
        <v>0</v>
      </c>
      <c r="S1035" s="14">
        <f t="shared" si="369"/>
        <v>0</v>
      </c>
      <c r="T1035" s="4" t="str">
        <f t="shared" si="370"/>
        <v>A+J=</v>
      </c>
      <c r="U1035" s="29">
        <f t="shared" si="371"/>
        <v>46386</v>
      </c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</row>
    <row r="1036" spans="1:154" x14ac:dyDescent="0.15">
      <c r="A1036" s="88">
        <f t="shared" si="355"/>
        <v>46385</v>
      </c>
      <c r="B1036" s="89" t="str">
        <f t="shared" ca="1" si="356"/>
        <v>n.d</v>
      </c>
      <c r="C1036" s="14">
        <f t="shared" si="357"/>
        <v>308.64412717000005</v>
      </c>
      <c r="D1036" s="62">
        <f t="shared" si="353"/>
        <v>46379</v>
      </c>
      <c r="E1036" s="60">
        <f ca="1">IF(D1036&lt;$B$1,VLOOKUP(D1036,[1]DI!$A$4:$B$15000,2,FALSE),0)</f>
        <v>0</v>
      </c>
      <c r="F1036" s="14">
        <f t="shared" ca="1" si="358"/>
        <v>1</v>
      </c>
      <c r="G1036" s="91">
        <f t="shared" ca="1" si="359"/>
        <v>1.30934010340701</v>
      </c>
      <c r="H1036" s="91">
        <f t="shared" ca="1" si="360"/>
        <v>1.30934010340701</v>
      </c>
      <c r="I1036" s="14">
        <f t="shared" ca="1" si="361"/>
        <v>1</v>
      </c>
      <c r="J1036" s="13">
        <f t="shared" si="354"/>
        <v>2.69E-2</v>
      </c>
      <c r="K1036" s="29">
        <f t="shared" si="362"/>
        <v>46356</v>
      </c>
      <c r="L1036" s="2">
        <f t="shared" si="363"/>
        <v>20</v>
      </c>
      <c r="M1036" s="17">
        <f t="shared" si="364"/>
        <v>20</v>
      </c>
      <c r="N1036" s="12">
        <f t="shared" si="365"/>
        <v>1.002108931</v>
      </c>
      <c r="O1036" s="12">
        <f t="shared" ca="1" si="366"/>
        <v>1.002108931</v>
      </c>
      <c r="P1036" s="17">
        <f t="shared" si="367"/>
        <v>0</v>
      </c>
      <c r="Q1036" s="14">
        <f t="shared" ca="1" si="368"/>
        <v>0.65090915999999999</v>
      </c>
      <c r="R1036" s="20">
        <f t="shared" ref="R1036:R1099" si="372">IF($P1036&gt;0,VLOOKUP($P1036,$X$12:$AD$150,7),0)</f>
        <v>0</v>
      </c>
      <c r="S1036" s="14">
        <f t="shared" si="369"/>
        <v>0</v>
      </c>
      <c r="T1036" s="4" t="str">
        <f t="shared" si="370"/>
        <v>A+J=</v>
      </c>
      <c r="U1036" s="29">
        <f t="shared" si="371"/>
        <v>46386</v>
      </c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</row>
    <row r="1037" spans="1:154" x14ac:dyDescent="0.15">
      <c r="A1037" s="88">
        <f t="shared" si="355"/>
        <v>46386</v>
      </c>
      <c r="B1037" s="89" t="str">
        <f t="shared" ca="1" si="356"/>
        <v>n.d</v>
      </c>
      <c r="C1037" s="14">
        <f t="shared" si="357"/>
        <v>308.64412717000005</v>
      </c>
      <c r="D1037" s="62">
        <f t="shared" ref="D1037:D1100" si="373">WORKDAY($A1037,-3,$X$160:$X$544)</f>
        <v>46380</v>
      </c>
      <c r="E1037" s="60">
        <f ca="1">IF(D1037&lt;$B$1,VLOOKUP(D1037,[1]DI!$A$4:$B$15000,2,FALSE),0)</f>
        <v>0</v>
      </c>
      <c r="F1037" s="14">
        <f t="shared" ca="1" si="358"/>
        <v>1</v>
      </c>
      <c r="G1037" s="91">
        <f t="shared" ca="1" si="359"/>
        <v>1.30934010340701</v>
      </c>
      <c r="H1037" s="91">
        <f t="shared" ca="1" si="360"/>
        <v>1.30934010340701</v>
      </c>
      <c r="I1037" s="14">
        <f t="shared" ca="1" si="361"/>
        <v>1</v>
      </c>
      <c r="J1037" s="13">
        <f t="shared" ref="J1037:J1100" si="374">J1036</f>
        <v>2.69E-2</v>
      </c>
      <c r="K1037" s="29">
        <f t="shared" si="362"/>
        <v>46356</v>
      </c>
      <c r="L1037" s="2">
        <f t="shared" si="363"/>
        <v>21</v>
      </c>
      <c r="M1037" s="17">
        <f t="shared" si="364"/>
        <v>21</v>
      </c>
      <c r="N1037" s="12">
        <f t="shared" si="365"/>
        <v>1.002214495</v>
      </c>
      <c r="O1037" s="12">
        <f t="shared" ca="1" si="366"/>
        <v>1.002214495</v>
      </c>
      <c r="P1037" s="17">
        <f t="shared" si="367"/>
        <v>49</v>
      </c>
      <c r="Q1037" s="14">
        <f t="shared" ca="1" si="368"/>
        <v>0.68349086999999997</v>
      </c>
      <c r="R1037" s="20">
        <f t="shared" si="372"/>
        <v>7.6859999999999998E-2</v>
      </c>
      <c r="S1037" s="14">
        <f t="shared" si="369"/>
        <v>23.722387609999998</v>
      </c>
      <c r="T1037" s="4" t="str">
        <f t="shared" si="370"/>
        <v>A+J=</v>
      </c>
      <c r="U1037" s="29">
        <f t="shared" si="371"/>
        <v>46386</v>
      </c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</row>
    <row r="1038" spans="1:154" x14ac:dyDescent="0.15">
      <c r="A1038" s="88">
        <f t="shared" ref="A1038:A1101" si="375">WORKDAY($A1037,1,$X$166:$X$544)</f>
        <v>46387</v>
      </c>
      <c r="B1038" s="89" t="str">
        <f t="shared" ca="1" si="356"/>
        <v>n.d</v>
      </c>
      <c r="C1038" s="14">
        <f t="shared" si="357"/>
        <v>284.92173956000005</v>
      </c>
      <c r="D1038" s="62">
        <f t="shared" si="373"/>
        <v>46384</v>
      </c>
      <c r="E1038" s="60">
        <f ca="1">IF(D1038&lt;$B$1,VLOOKUP(D1038,[1]DI!$A$4:$B$15000,2,FALSE),0)</f>
        <v>0</v>
      </c>
      <c r="F1038" s="14">
        <f t="shared" ca="1" si="358"/>
        <v>1</v>
      </c>
      <c r="G1038" s="91">
        <f t="shared" ca="1" si="359"/>
        <v>1.30934010340701</v>
      </c>
      <c r="H1038" s="91">
        <f t="shared" ca="1" si="360"/>
        <v>1.30934010340701</v>
      </c>
      <c r="I1038" s="14">
        <f t="shared" ca="1" si="361"/>
        <v>1</v>
      </c>
      <c r="J1038" s="13">
        <f t="shared" si="374"/>
        <v>2.69E-2</v>
      </c>
      <c r="K1038" s="29">
        <f t="shared" si="362"/>
        <v>46386</v>
      </c>
      <c r="L1038" s="2">
        <f t="shared" si="363"/>
        <v>1</v>
      </c>
      <c r="M1038" s="17">
        <f t="shared" si="364"/>
        <v>1</v>
      </c>
      <c r="N1038" s="12">
        <f t="shared" si="365"/>
        <v>1.000105341</v>
      </c>
      <c r="O1038" s="12">
        <f t="shared" ca="1" si="366"/>
        <v>1.000105341</v>
      </c>
      <c r="P1038" s="17">
        <f t="shared" si="367"/>
        <v>0</v>
      </c>
      <c r="Q1038" s="14">
        <f t="shared" ca="1" si="368"/>
        <v>3.0013939999999999E-2</v>
      </c>
      <c r="R1038" s="20">
        <f t="shared" si="372"/>
        <v>0</v>
      </c>
      <c r="S1038" s="14">
        <f t="shared" si="369"/>
        <v>0</v>
      </c>
      <c r="T1038" s="4" t="str">
        <f t="shared" si="370"/>
        <v>A+J=</v>
      </c>
      <c r="U1038" s="29">
        <f t="shared" si="371"/>
        <v>46419</v>
      </c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</row>
    <row r="1039" spans="1:154" x14ac:dyDescent="0.15">
      <c r="A1039" s="88">
        <f t="shared" si="375"/>
        <v>46391</v>
      </c>
      <c r="B1039" s="89" t="str">
        <f t="shared" ca="1" si="356"/>
        <v>n.d</v>
      </c>
      <c r="C1039" s="14">
        <f t="shared" si="357"/>
        <v>284.92173956000005</v>
      </c>
      <c r="D1039" s="62">
        <f t="shared" si="373"/>
        <v>46385</v>
      </c>
      <c r="E1039" s="60">
        <f ca="1">IF(D1039&lt;$B$1,VLOOKUP(D1039,[1]DI!$A$4:$B$15000,2,FALSE),0)</f>
        <v>0</v>
      </c>
      <c r="F1039" s="14">
        <f t="shared" ca="1" si="358"/>
        <v>1</v>
      </c>
      <c r="G1039" s="91">
        <f t="shared" ca="1" si="359"/>
        <v>1.30934010340701</v>
      </c>
      <c r="H1039" s="91">
        <f t="shared" ca="1" si="360"/>
        <v>1.30934010340701</v>
      </c>
      <c r="I1039" s="14">
        <f t="shared" ca="1" si="361"/>
        <v>1</v>
      </c>
      <c r="J1039" s="13">
        <f t="shared" si="374"/>
        <v>2.69E-2</v>
      </c>
      <c r="K1039" s="29">
        <f t="shared" si="362"/>
        <v>46386</v>
      </c>
      <c r="L1039" s="2">
        <f t="shared" si="363"/>
        <v>2</v>
      </c>
      <c r="M1039" s="17">
        <f t="shared" si="364"/>
        <v>2</v>
      </c>
      <c r="N1039" s="12">
        <f t="shared" si="365"/>
        <v>1.0002106930000001</v>
      </c>
      <c r="O1039" s="12">
        <f t="shared" ca="1" si="366"/>
        <v>1.0002106930000001</v>
      </c>
      <c r="P1039" s="17">
        <f t="shared" si="367"/>
        <v>0</v>
      </c>
      <c r="Q1039" s="14">
        <f t="shared" ca="1" si="368"/>
        <v>6.0031010000000003E-2</v>
      </c>
      <c r="R1039" s="20">
        <f t="shared" si="372"/>
        <v>0</v>
      </c>
      <c r="S1039" s="14">
        <f t="shared" si="369"/>
        <v>0</v>
      </c>
      <c r="T1039" s="4" t="str">
        <f t="shared" si="370"/>
        <v>A+J=</v>
      </c>
      <c r="U1039" s="29">
        <f t="shared" si="371"/>
        <v>46419</v>
      </c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</row>
    <row r="1040" spans="1:154" x14ac:dyDescent="0.15">
      <c r="A1040" s="88">
        <f t="shared" si="375"/>
        <v>46392</v>
      </c>
      <c r="B1040" s="89" t="str">
        <f t="shared" ca="1" si="356"/>
        <v>n.d</v>
      </c>
      <c r="C1040" s="14">
        <f t="shared" si="357"/>
        <v>284.92173956000005</v>
      </c>
      <c r="D1040" s="62">
        <f t="shared" si="373"/>
        <v>46386</v>
      </c>
      <c r="E1040" s="60">
        <f ca="1">IF(D1040&lt;$B$1,VLOOKUP(D1040,[1]DI!$A$4:$B$15000,2,FALSE),0)</f>
        <v>0</v>
      </c>
      <c r="F1040" s="14">
        <f t="shared" ca="1" si="358"/>
        <v>1</v>
      </c>
      <c r="G1040" s="91">
        <f t="shared" ca="1" si="359"/>
        <v>1.30934010340701</v>
      </c>
      <c r="H1040" s="91">
        <f t="shared" ca="1" si="360"/>
        <v>1.30934010340701</v>
      </c>
      <c r="I1040" s="14">
        <f t="shared" ca="1" si="361"/>
        <v>1</v>
      </c>
      <c r="J1040" s="13">
        <f t="shared" si="374"/>
        <v>2.69E-2</v>
      </c>
      <c r="K1040" s="29">
        <f t="shared" si="362"/>
        <v>46386</v>
      </c>
      <c r="L1040" s="2">
        <f t="shared" si="363"/>
        <v>3</v>
      </c>
      <c r="M1040" s="17">
        <f t="shared" si="364"/>
        <v>3</v>
      </c>
      <c r="N1040" s="12">
        <f t="shared" si="365"/>
        <v>1.000316057</v>
      </c>
      <c r="O1040" s="12">
        <f t="shared" ca="1" si="366"/>
        <v>1.000316057</v>
      </c>
      <c r="P1040" s="17">
        <f t="shared" si="367"/>
        <v>0</v>
      </c>
      <c r="Q1040" s="14">
        <f t="shared" ca="1" si="368"/>
        <v>9.0051510000000001E-2</v>
      </c>
      <c r="R1040" s="20">
        <f t="shared" si="372"/>
        <v>0</v>
      </c>
      <c r="S1040" s="14">
        <f t="shared" si="369"/>
        <v>0</v>
      </c>
      <c r="T1040" s="4" t="str">
        <f t="shared" si="370"/>
        <v>A+J=</v>
      </c>
      <c r="U1040" s="29">
        <f t="shared" si="371"/>
        <v>46419</v>
      </c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</row>
    <row r="1041" spans="1:154" x14ac:dyDescent="0.15">
      <c r="A1041" s="88">
        <f t="shared" si="375"/>
        <v>46393</v>
      </c>
      <c r="B1041" s="89" t="str">
        <f t="shared" ca="1" si="356"/>
        <v>n.d</v>
      </c>
      <c r="C1041" s="14">
        <f t="shared" si="357"/>
        <v>284.92173956000005</v>
      </c>
      <c r="D1041" s="62">
        <f t="shared" si="373"/>
        <v>46387</v>
      </c>
      <c r="E1041" s="60">
        <f ca="1">IF(D1041&lt;$B$1,VLOOKUP(D1041,[1]DI!$A$4:$B$15000,2,FALSE),0)</f>
        <v>0</v>
      </c>
      <c r="F1041" s="14">
        <f t="shared" ca="1" si="358"/>
        <v>1</v>
      </c>
      <c r="G1041" s="91">
        <f t="shared" ca="1" si="359"/>
        <v>1.30934010340701</v>
      </c>
      <c r="H1041" s="91">
        <f t="shared" ca="1" si="360"/>
        <v>1.30934010340701</v>
      </c>
      <c r="I1041" s="14">
        <f t="shared" ca="1" si="361"/>
        <v>1</v>
      </c>
      <c r="J1041" s="13">
        <f t="shared" si="374"/>
        <v>2.69E-2</v>
      </c>
      <c r="K1041" s="29">
        <f t="shared" si="362"/>
        <v>46386</v>
      </c>
      <c r="L1041" s="2">
        <f t="shared" si="363"/>
        <v>4</v>
      </c>
      <c r="M1041" s="17">
        <f t="shared" si="364"/>
        <v>4</v>
      </c>
      <c r="N1041" s="12">
        <f t="shared" si="365"/>
        <v>1.0004214309999999</v>
      </c>
      <c r="O1041" s="12">
        <f t="shared" ca="1" si="366"/>
        <v>1.0004214309999999</v>
      </c>
      <c r="P1041" s="17">
        <f t="shared" si="367"/>
        <v>0</v>
      </c>
      <c r="Q1041" s="14">
        <f t="shared" ca="1" si="368"/>
        <v>0.12007485</v>
      </c>
      <c r="R1041" s="20">
        <f t="shared" si="372"/>
        <v>0</v>
      </c>
      <c r="S1041" s="14">
        <f t="shared" si="369"/>
        <v>0</v>
      </c>
      <c r="T1041" s="4" t="str">
        <f t="shared" si="370"/>
        <v>A+J=</v>
      </c>
      <c r="U1041" s="29">
        <f t="shared" si="371"/>
        <v>46419</v>
      </c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</row>
    <row r="1042" spans="1:154" x14ac:dyDescent="0.15">
      <c r="A1042" s="88">
        <f t="shared" si="375"/>
        <v>46394</v>
      </c>
      <c r="B1042" s="89" t="str">
        <f t="shared" ca="1" si="356"/>
        <v>n.d</v>
      </c>
      <c r="C1042" s="14">
        <f t="shared" si="357"/>
        <v>284.92173956000005</v>
      </c>
      <c r="D1042" s="62">
        <f t="shared" si="373"/>
        <v>46391</v>
      </c>
      <c r="E1042" s="60">
        <f ca="1">IF(D1042&lt;$B$1,VLOOKUP(D1042,[1]DI!$A$4:$B$15000,2,FALSE),0)</f>
        <v>0</v>
      </c>
      <c r="F1042" s="14">
        <f t="shared" ca="1" si="358"/>
        <v>1</v>
      </c>
      <c r="G1042" s="91">
        <f t="shared" ca="1" si="359"/>
        <v>1.30934010340701</v>
      </c>
      <c r="H1042" s="91">
        <f t="shared" ca="1" si="360"/>
        <v>1.30934010340701</v>
      </c>
      <c r="I1042" s="14">
        <f t="shared" ca="1" si="361"/>
        <v>1</v>
      </c>
      <c r="J1042" s="13">
        <f t="shared" si="374"/>
        <v>2.69E-2</v>
      </c>
      <c r="K1042" s="29">
        <f t="shared" si="362"/>
        <v>46386</v>
      </c>
      <c r="L1042" s="2">
        <f t="shared" si="363"/>
        <v>5</v>
      </c>
      <c r="M1042" s="17">
        <f t="shared" si="364"/>
        <v>5</v>
      </c>
      <c r="N1042" s="12">
        <f t="shared" si="365"/>
        <v>1.000526816</v>
      </c>
      <c r="O1042" s="12">
        <f t="shared" ca="1" si="366"/>
        <v>1.000526816</v>
      </c>
      <c r="P1042" s="17">
        <f t="shared" si="367"/>
        <v>0</v>
      </c>
      <c r="Q1042" s="14">
        <f t="shared" ca="1" si="368"/>
        <v>0.15010133000000001</v>
      </c>
      <c r="R1042" s="20">
        <f t="shared" si="372"/>
        <v>0</v>
      </c>
      <c r="S1042" s="14">
        <f t="shared" si="369"/>
        <v>0</v>
      </c>
      <c r="T1042" s="4" t="str">
        <f t="shared" si="370"/>
        <v>A+J=</v>
      </c>
      <c r="U1042" s="29">
        <f t="shared" si="371"/>
        <v>46419</v>
      </c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</row>
    <row r="1043" spans="1:154" x14ac:dyDescent="0.15">
      <c r="A1043" s="88">
        <f t="shared" si="375"/>
        <v>46395</v>
      </c>
      <c r="B1043" s="89" t="str">
        <f t="shared" ca="1" si="356"/>
        <v>n.d</v>
      </c>
      <c r="C1043" s="14">
        <f t="shared" si="357"/>
        <v>284.92173956000005</v>
      </c>
      <c r="D1043" s="62">
        <f t="shared" si="373"/>
        <v>46392</v>
      </c>
      <c r="E1043" s="60">
        <f ca="1">IF(D1043&lt;$B$1,VLOOKUP(D1043,[1]DI!$A$4:$B$15000,2,FALSE),0)</f>
        <v>0</v>
      </c>
      <c r="F1043" s="14">
        <f t="shared" ca="1" si="358"/>
        <v>1</v>
      </c>
      <c r="G1043" s="91">
        <f t="shared" ca="1" si="359"/>
        <v>1.30934010340701</v>
      </c>
      <c r="H1043" s="91">
        <f t="shared" ca="1" si="360"/>
        <v>1.30934010340701</v>
      </c>
      <c r="I1043" s="14">
        <f t="shared" ca="1" si="361"/>
        <v>1</v>
      </c>
      <c r="J1043" s="13">
        <f t="shared" si="374"/>
        <v>2.69E-2</v>
      </c>
      <c r="K1043" s="29">
        <f t="shared" si="362"/>
        <v>46386</v>
      </c>
      <c r="L1043" s="2">
        <f t="shared" si="363"/>
        <v>6</v>
      </c>
      <c r="M1043" s="17">
        <f t="shared" si="364"/>
        <v>6</v>
      </c>
      <c r="N1043" s="12">
        <f t="shared" si="365"/>
        <v>1.000632213</v>
      </c>
      <c r="O1043" s="12">
        <f t="shared" ca="1" si="366"/>
        <v>1.000632213</v>
      </c>
      <c r="P1043" s="17">
        <f t="shared" si="367"/>
        <v>0</v>
      </c>
      <c r="Q1043" s="14">
        <f t="shared" ca="1" si="368"/>
        <v>0.18013122000000001</v>
      </c>
      <c r="R1043" s="20">
        <f t="shared" si="372"/>
        <v>0</v>
      </c>
      <c r="S1043" s="14">
        <f t="shared" si="369"/>
        <v>0</v>
      </c>
      <c r="T1043" s="4" t="str">
        <f t="shared" si="370"/>
        <v>A+J=</v>
      </c>
      <c r="U1043" s="29">
        <f t="shared" si="371"/>
        <v>46419</v>
      </c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</row>
    <row r="1044" spans="1:154" x14ac:dyDescent="0.15">
      <c r="A1044" s="88">
        <f t="shared" si="375"/>
        <v>46398</v>
      </c>
      <c r="B1044" s="89" t="str">
        <f t="shared" ca="1" si="356"/>
        <v>n.d</v>
      </c>
      <c r="C1044" s="14">
        <f t="shared" si="357"/>
        <v>284.92173956000005</v>
      </c>
      <c r="D1044" s="62">
        <f t="shared" si="373"/>
        <v>46393</v>
      </c>
      <c r="E1044" s="60">
        <f ca="1">IF(D1044&lt;$B$1,VLOOKUP(D1044,[1]DI!$A$4:$B$15000,2,FALSE),0)</f>
        <v>0</v>
      </c>
      <c r="F1044" s="14">
        <f t="shared" ca="1" si="358"/>
        <v>1</v>
      </c>
      <c r="G1044" s="91">
        <f t="shared" ca="1" si="359"/>
        <v>1.30934010340701</v>
      </c>
      <c r="H1044" s="91">
        <f t="shared" ca="1" si="360"/>
        <v>1.30934010340701</v>
      </c>
      <c r="I1044" s="14">
        <f t="shared" ca="1" si="361"/>
        <v>1</v>
      </c>
      <c r="J1044" s="13">
        <f t="shared" si="374"/>
        <v>2.69E-2</v>
      </c>
      <c r="K1044" s="29">
        <f t="shared" si="362"/>
        <v>46386</v>
      </c>
      <c r="L1044" s="2">
        <f t="shared" si="363"/>
        <v>7</v>
      </c>
      <c r="M1044" s="17">
        <f t="shared" si="364"/>
        <v>7</v>
      </c>
      <c r="N1044" s="12">
        <f t="shared" si="365"/>
        <v>1.0007376210000001</v>
      </c>
      <c r="O1044" s="12">
        <f t="shared" ca="1" si="366"/>
        <v>1.0007376210000001</v>
      </c>
      <c r="P1044" s="17">
        <f t="shared" si="367"/>
        <v>0</v>
      </c>
      <c r="Q1044" s="14">
        <f t="shared" ca="1" si="368"/>
        <v>0.21016425</v>
      </c>
      <c r="R1044" s="20">
        <f t="shared" si="372"/>
        <v>0</v>
      </c>
      <c r="S1044" s="14">
        <f t="shared" si="369"/>
        <v>0</v>
      </c>
      <c r="T1044" s="4" t="str">
        <f t="shared" si="370"/>
        <v>A+J=</v>
      </c>
      <c r="U1044" s="29">
        <f t="shared" si="371"/>
        <v>46419</v>
      </c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</row>
    <row r="1045" spans="1:154" x14ac:dyDescent="0.15">
      <c r="A1045" s="88">
        <f t="shared" si="375"/>
        <v>46399</v>
      </c>
      <c r="B1045" s="89" t="str">
        <f t="shared" ca="1" si="356"/>
        <v>n.d</v>
      </c>
      <c r="C1045" s="14">
        <f t="shared" si="357"/>
        <v>284.92173956000005</v>
      </c>
      <c r="D1045" s="62">
        <f t="shared" si="373"/>
        <v>46394</v>
      </c>
      <c r="E1045" s="60">
        <f ca="1">IF(D1045&lt;$B$1,VLOOKUP(D1045,[1]DI!$A$4:$B$15000,2,FALSE),0)</f>
        <v>0</v>
      </c>
      <c r="F1045" s="14">
        <f t="shared" ca="1" si="358"/>
        <v>1</v>
      </c>
      <c r="G1045" s="91">
        <f t="shared" ca="1" si="359"/>
        <v>1.30934010340701</v>
      </c>
      <c r="H1045" s="91">
        <f t="shared" ca="1" si="360"/>
        <v>1.30934010340701</v>
      </c>
      <c r="I1045" s="14">
        <f t="shared" ca="1" si="361"/>
        <v>1</v>
      </c>
      <c r="J1045" s="13">
        <f t="shared" si="374"/>
        <v>2.69E-2</v>
      </c>
      <c r="K1045" s="29">
        <f t="shared" si="362"/>
        <v>46386</v>
      </c>
      <c r="L1045" s="2">
        <f t="shared" si="363"/>
        <v>8</v>
      </c>
      <c r="M1045" s="17">
        <f t="shared" si="364"/>
        <v>8</v>
      </c>
      <c r="N1045" s="12">
        <f t="shared" si="365"/>
        <v>1.000843039</v>
      </c>
      <c r="O1045" s="12">
        <f t="shared" ca="1" si="366"/>
        <v>1.000843039</v>
      </c>
      <c r="P1045" s="17">
        <f t="shared" si="367"/>
        <v>0</v>
      </c>
      <c r="Q1045" s="14">
        <f t="shared" ca="1" si="368"/>
        <v>0.24020013000000001</v>
      </c>
      <c r="R1045" s="20">
        <f t="shared" si="372"/>
        <v>0</v>
      </c>
      <c r="S1045" s="14">
        <f t="shared" si="369"/>
        <v>0</v>
      </c>
      <c r="T1045" s="4" t="str">
        <f t="shared" si="370"/>
        <v>A+J=</v>
      </c>
      <c r="U1045" s="29">
        <f t="shared" si="371"/>
        <v>46419</v>
      </c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</row>
    <row r="1046" spans="1:154" x14ac:dyDescent="0.15">
      <c r="A1046" s="88">
        <f t="shared" si="375"/>
        <v>46400</v>
      </c>
      <c r="B1046" s="89" t="str">
        <f t="shared" ca="1" si="356"/>
        <v>n.d</v>
      </c>
      <c r="C1046" s="14">
        <f t="shared" si="357"/>
        <v>284.92173956000005</v>
      </c>
      <c r="D1046" s="62">
        <f t="shared" si="373"/>
        <v>46395</v>
      </c>
      <c r="E1046" s="60">
        <f ca="1">IF(D1046&lt;$B$1,VLOOKUP(D1046,[1]DI!$A$4:$B$15000,2,FALSE),0)</f>
        <v>0</v>
      </c>
      <c r="F1046" s="14">
        <f t="shared" ca="1" si="358"/>
        <v>1</v>
      </c>
      <c r="G1046" s="91">
        <f t="shared" ca="1" si="359"/>
        <v>1.30934010340701</v>
      </c>
      <c r="H1046" s="91">
        <f t="shared" ca="1" si="360"/>
        <v>1.30934010340701</v>
      </c>
      <c r="I1046" s="14">
        <f t="shared" ca="1" si="361"/>
        <v>1</v>
      </c>
      <c r="J1046" s="13">
        <f t="shared" si="374"/>
        <v>2.69E-2</v>
      </c>
      <c r="K1046" s="29">
        <f t="shared" si="362"/>
        <v>46386</v>
      </c>
      <c r="L1046" s="2">
        <f t="shared" si="363"/>
        <v>9</v>
      </c>
      <c r="M1046" s="17">
        <f t="shared" si="364"/>
        <v>9</v>
      </c>
      <c r="N1046" s="12">
        <f t="shared" si="365"/>
        <v>1.0009484689999999</v>
      </c>
      <c r="O1046" s="12">
        <f t="shared" ca="1" si="366"/>
        <v>1.0009484689999999</v>
      </c>
      <c r="P1046" s="17">
        <f t="shared" si="367"/>
        <v>0</v>
      </c>
      <c r="Q1046" s="14">
        <f t="shared" ca="1" si="368"/>
        <v>0.27023943</v>
      </c>
      <c r="R1046" s="20">
        <f t="shared" si="372"/>
        <v>0</v>
      </c>
      <c r="S1046" s="14">
        <f t="shared" si="369"/>
        <v>0</v>
      </c>
      <c r="T1046" s="4" t="str">
        <f t="shared" si="370"/>
        <v>A+J=</v>
      </c>
      <c r="U1046" s="29">
        <f t="shared" si="371"/>
        <v>46419</v>
      </c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</row>
    <row r="1047" spans="1:154" x14ac:dyDescent="0.15">
      <c r="A1047" s="88">
        <f t="shared" si="375"/>
        <v>46401</v>
      </c>
      <c r="B1047" s="89" t="str">
        <f t="shared" ca="1" si="356"/>
        <v>n.d</v>
      </c>
      <c r="C1047" s="14">
        <f t="shared" si="357"/>
        <v>284.92173956000005</v>
      </c>
      <c r="D1047" s="62">
        <f t="shared" si="373"/>
        <v>46398</v>
      </c>
      <c r="E1047" s="60">
        <f ca="1">IF(D1047&lt;$B$1,VLOOKUP(D1047,[1]DI!$A$4:$B$15000,2,FALSE),0)</f>
        <v>0</v>
      </c>
      <c r="F1047" s="14">
        <f t="shared" ca="1" si="358"/>
        <v>1</v>
      </c>
      <c r="G1047" s="91">
        <f t="shared" ca="1" si="359"/>
        <v>1.30934010340701</v>
      </c>
      <c r="H1047" s="91">
        <f t="shared" ca="1" si="360"/>
        <v>1.30934010340701</v>
      </c>
      <c r="I1047" s="14">
        <f t="shared" ca="1" si="361"/>
        <v>1</v>
      </c>
      <c r="J1047" s="13">
        <f t="shared" si="374"/>
        <v>2.69E-2</v>
      </c>
      <c r="K1047" s="29">
        <f t="shared" si="362"/>
        <v>46386</v>
      </c>
      <c r="L1047" s="2">
        <f t="shared" si="363"/>
        <v>10</v>
      </c>
      <c r="M1047" s="17">
        <f t="shared" si="364"/>
        <v>10</v>
      </c>
      <c r="N1047" s="12">
        <f t="shared" si="365"/>
        <v>1.00105391</v>
      </c>
      <c r="O1047" s="12">
        <f t="shared" ca="1" si="366"/>
        <v>1.00105391</v>
      </c>
      <c r="P1047" s="17">
        <f t="shared" si="367"/>
        <v>0</v>
      </c>
      <c r="Q1047" s="14">
        <f t="shared" ca="1" si="368"/>
        <v>0.30028187000000001</v>
      </c>
      <c r="R1047" s="20">
        <f t="shared" si="372"/>
        <v>0</v>
      </c>
      <c r="S1047" s="14">
        <f t="shared" si="369"/>
        <v>0</v>
      </c>
      <c r="T1047" s="4" t="str">
        <f t="shared" si="370"/>
        <v>A+J=</v>
      </c>
      <c r="U1047" s="29">
        <f t="shared" si="371"/>
        <v>46419</v>
      </c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</row>
    <row r="1048" spans="1:154" x14ac:dyDescent="0.15">
      <c r="A1048" s="88">
        <f t="shared" si="375"/>
        <v>46402</v>
      </c>
      <c r="B1048" s="89" t="str">
        <f t="shared" ca="1" si="356"/>
        <v>n.d</v>
      </c>
      <c r="C1048" s="14">
        <f t="shared" si="357"/>
        <v>284.92173956000005</v>
      </c>
      <c r="D1048" s="62">
        <f t="shared" si="373"/>
        <v>46399</v>
      </c>
      <c r="E1048" s="60">
        <f ca="1">IF(D1048&lt;$B$1,VLOOKUP(D1048,[1]DI!$A$4:$B$15000,2,FALSE),0)</f>
        <v>0</v>
      </c>
      <c r="F1048" s="14">
        <f t="shared" ca="1" si="358"/>
        <v>1</v>
      </c>
      <c r="G1048" s="91">
        <f t="shared" ca="1" si="359"/>
        <v>1.30934010340701</v>
      </c>
      <c r="H1048" s="91">
        <f t="shared" ca="1" si="360"/>
        <v>1.30934010340701</v>
      </c>
      <c r="I1048" s="14">
        <f t="shared" ca="1" si="361"/>
        <v>1</v>
      </c>
      <c r="J1048" s="13">
        <f t="shared" si="374"/>
        <v>2.69E-2</v>
      </c>
      <c r="K1048" s="29">
        <f t="shared" si="362"/>
        <v>46386</v>
      </c>
      <c r="L1048" s="2">
        <f t="shared" si="363"/>
        <v>11</v>
      </c>
      <c r="M1048" s="17">
        <f t="shared" si="364"/>
        <v>11</v>
      </c>
      <c r="N1048" s="12">
        <f t="shared" si="365"/>
        <v>1.0011593620000001</v>
      </c>
      <c r="O1048" s="12">
        <f t="shared" ca="1" si="366"/>
        <v>1.0011593620000001</v>
      </c>
      <c r="P1048" s="17">
        <f t="shared" si="367"/>
        <v>0</v>
      </c>
      <c r="Q1048" s="14">
        <f t="shared" ca="1" si="368"/>
        <v>0.33032742999999998</v>
      </c>
      <c r="R1048" s="20">
        <f t="shared" si="372"/>
        <v>0</v>
      </c>
      <c r="S1048" s="14">
        <f t="shared" si="369"/>
        <v>0</v>
      </c>
      <c r="T1048" s="4" t="str">
        <f t="shared" si="370"/>
        <v>A+J=</v>
      </c>
      <c r="U1048" s="29">
        <f t="shared" si="371"/>
        <v>46419</v>
      </c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</row>
    <row r="1049" spans="1:154" x14ac:dyDescent="0.15">
      <c r="A1049" s="88">
        <f t="shared" si="375"/>
        <v>46405</v>
      </c>
      <c r="B1049" s="89" t="str">
        <f t="shared" ca="1" si="356"/>
        <v>n.d</v>
      </c>
      <c r="C1049" s="14">
        <f t="shared" si="357"/>
        <v>284.92173956000005</v>
      </c>
      <c r="D1049" s="62">
        <f t="shared" si="373"/>
        <v>46400</v>
      </c>
      <c r="E1049" s="60">
        <f ca="1">IF(D1049&lt;$B$1,VLOOKUP(D1049,[1]DI!$A$4:$B$15000,2,FALSE),0)</f>
        <v>0</v>
      </c>
      <c r="F1049" s="14">
        <f t="shared" ca="1" si="358"/>
        <v>1</v>
      </c>
      <c r="G1049" s="91">
        <f t="shared" ca="1" si="359"/>
        <v>1.30934010340701</v>
      </c>
      <c r="H1049" s="91">
        <f t="shared" ca="1" si="360"/>
        <v>1.30934010340701</v>
      </c>
      <c r="I1049" s="14">
        <f t="shared" ca="1" si="361"/>
        <v>1</v>
      </c>
      <c r="J1049" s="13">
        <f t="shared" si="374"/>
        <v>2.69E-2</v>
      </c>
      <c r="K1049" s="29">
        <f t="shared" si="362"/>
        <v>46386</v>
      </c>
      <c r="L1049" s="2">
        <f t="shared" si="363"/>
        <v>12</v>
      </c>
      <c r="M1049" s="17">
        <f t="shared" si="364"/>
        <v>12</v>
      </c>
      <c r="N1049" s="12">
        <f t="shared" si="365"/>
        <v>1.0012648260000001</v>
      </c>
      <c r="O1049" s="12">
        <f t="shared" ca="1" si="366"/>
        <v>1.0012648260000001</v>
      </c>
      <c r="P1049" s="17">
        <f t="shared" si="367"/>
        <v>0</v>
      </c>
      <c r="Q1049" s="14">
        <f t="shared" ca="1" si="368"/>
        <v>0.36037641999999998</v>
      </c>
      <c r="R1049" s="20">
        <f t="shared" si="372"/>
        <v>0</v>
      </c>
      <c r="S1049" s="14">
        <f t="shared" si="369"/>
        <v>0</v>
      </c>
      <c r="T1049" s="4" t="str">
        <f t="shared" si="370"/>
        <v>A+J=</v>
      </c>
      <c r="U1049" s="29">
        <f t="shared" si="371"/>
        <v>46419</v>
      </c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</row>
    <row r="1050" spans="1:154" x14ac:dyDescent="0.15">
      <c r="A1050" s="88">
        <f t="shared" si="375"/>
        <v>46406</v>
      </c>
      <c r="B1050" s="89" t="str">
        <f t="shared" ca="1" si="356"/>
        <v>n.d</v>
      </c>
      <c r="C1050" s="14">
        <f t="shared" si="357"/>
        <v>284.92173956000005</v>
      </c>
      <c r="D1050" s="62">
        <f t="shared" si="373"/>
        <v>46401</v>
      </c>
      <c r="E1050" s="60">
        <f ca="1">IF(D1050&lt;$B$1,VLOOKUP(D1050,[1]DI!$A$4:$B$15000,2,FALSE),0)</f>
        <v>0</v>
      </c>
      <c r="F1050" s="14">
        <f t="shared" ca="1" si="358"/>
        <v>1</v>
      </c>
      <c r="G1050" s="91">
        <f t="shared" ca="1" si="359"/>
        <v>1.30934010340701</v>
      </c>
      <c r="H1050" s="91">
        <f t="shared" ca="1" si="360"/>
        <v>1.30934010340701</v>
      </c>
      <c r="I1050" s="14">
        <f t="shared" ca="1" si="361"/>
        <v>1</v>
      </c>
      <c r="J1050" s="13">
        <f t="shared" si="374"/>
        <v>2.69E-2</v>
      </c>
      <c r="K1050" s="29">
        <f t="shared" si="362"/>
        <v>46386</v>
      </c>
      <c r="L1050" s="2">
        <f t="shared" si="363"/>
        <v>13</v>
      </c>
      <c r="M1050" s="17">
        <f t="shared" si="364"/>
        <v>13</v>
      </c>
      <c r="N1050" s="12">
        <f t="shared" si="365"/>
        <v>1.0013703</v>
      </c>
      <c r="O1050" s="12">
        <f t="shared" ca="1" si="366"/>
        <v>1.0013703</v>
      </c>
      <c r="P1050" s="17">
        <f t="shared" si="367"/>
        <v>0</v>
      </c>
      <c r="Q1050" s="14">
        <f t="shared" ca="1" si="368"/>
        <v>0.39042824999999998</v>
      </c>
      <c r="R1050" s="20">
        <f t="shared" si="372"/>
        <v>0</v>
      </c>
      <c r="S1050" s="14">
        <f t="shared" si="369"/>
        <v>0</v>
      </c>
      <c r="T1050" s="4" t="str">
        <f t="shared" si="370"/>
        <v>A+J=</v>
      </c>
      <c r="U1050" s="29">
        <f t="shared" si="371"/>
        <v>46419</v>
      </c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</row>
    <row r="1051" spans="1:154" x14ac:dyDescent="0.15">
      <c r="A1051" s="88">
        <f t="shared" si="375"/>
        <v>46407</v>
      </c>
      <c r="B1051" s="89" t="str">
        <f t="shared" ca="1" si="356"/>
        <v>n.d</v>
      </c>
      <c r="C1051" s="14">
        <f t="shared" si="357"/>
        <v>284.92173956000005</v>
      </c>
      <c r="D1051" s="62">
        <f t="shared" si="373"/>
        <v>46402</v>
      </c>
      <c r="E1051" s="60">
        <f ca="1">IF(D1051&lt;$B$1,VLOOKUP(D1051,[1]DI!$A$4:$B$15000,2,FALSE),0)</f>
        <v>0</v>
      </c>
      <c r="F1051" s="14">
        <f t="shared" ca="1" si="358"/>
        <v>1</v>
      </c>
      <c r="G1051" s="91">
        <f t="shared" ca="1" si="359"/>
        <v>1.30934010340701</v>
      </c>
      <c r="H1051" s="91">
        <f t="shared" ca="1" si="360"/>
        <v>1.30934010340701</v>
      </c>
      <c r="I1051" s="14">
        <f t="shared" ca="1" si="361"/>
        <v>1</v>
      </c>
      <c r="J1051" s="13">
        <f t="shared" si="374"/>
        <v>2.69E-2</v>
      </c>
      <c r="K1051" s="29">
        <f t="shared" si="362"/>
        <v>46386</v>
      </c>
      <c r="L1051" s="2">
        <f t="shared" si="363"/>
        <v>14</v>
      </c>
      <c r="M1051" s="17">
        <f t="shared" si="364"/>
        <v>14</v>
      </c>
      <c r="N1051" s="12">
        <f t="shared" si="365"/>
        <v>1.001475785</v>
      </c>
      <c r="O1051" s="12">
        <f t="shared" ca="1" si="366"/>
        <v>1.001475785</v>
      </c>
      <c r="P1051" s="17">
        <f t="shared" si="367"/>
        <v>0</v>
      </c>
      <c r="Q1051" s="14">
        <f t="shared" ca="1" si="368"/>
        <v>0.42048321999999999</v>
      </c>
      <c r="R1051" s="20">
        <f t="shared" si="372"/>
        <v>0</v>
      </c>
      <c r="S1051" s="14">
        <f t="shared" si="369"/>
        <v>0</v>
      </c>
      <c r="T1051" s="4" t="str">
        <f t="shared" si="370"/>
        <v>A+J=</v>
      </c>
      <c r="U1051" s="29">
        <f t="shared" si="371"/>
        <v>46419</v>
      </c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</row>
    <row r="1052" spans="1:154" x14ac:dyDescent="0.15">
      <c r="A1052" s="88">
        <f t="shared" si="375"/>
        <v>46408</v>
      </c>
      <c r="B1052" s="89" t="str">
        <f t="shared" ca="1" si="356"/>
        <v>n.d</v>
      </c>
      <c r="C1052" s="14">
        <f t="shared" si="357"/>
        <v>284.92173956000005</v>
      </c>
      <c r="D1052" s="62">
        <f t="shared" si="373"/>
        <v>46405</v>
      </c>
      <c r="E1052" s="60">
        <f ca="1">IF(D1052&lt;$B$1,VLOOKUP(D1052,[1]DI!$A$4:$B$15000,2,FALSE),0)</f>
        <v>0</v>
      </c>
      <c r="F1052" s="14">
        <f t="shared" ca="1" si="358"/>
        <v>1</v>
      </c>
      <c r="G1052" s="91">
        <f t="shared" ca="1" si="359"/>
        <v>1.30934010340701</v>
      </c>
      <c r="H1052" s="91">
        <f t="shared" ca="1" si="360"/>
        <v>1.30934010340701</v>
      </c>
      <c r="I1052" s="14">
        <f t="shared" ca="1" si="361"/>
        <v>1</v>
      </c>
      <c r="J1052" s="13">
        <f t="shared" si="374"/>
        <v>2.69E-2</v>
      </c>
      <c r="K1052" s="29">
        <f t="shared" si="362"/>
        <v>46386</v>
      </c>
      <c r="L1052" s="2">
        <f t="shared" si="363"/>
        <v>15</v>
      </c>
      <c r="M1052" s="17">
        <f t="shared" si="364"/>
        <v>15</v>
      </c>
      <c r="N1052" s="12">
        <f t="shared" si="365"/>
        <v>1.0015812820000001</v>
      </c>
      <c r="O1052" s="12">
        <f t="shared" ca="1" si="366"/>
        <v>1.0015812820000001</v>
      </c>
      <c r="P1052" s="17">
        <f t="shared" si="367"/>
        <v>0</v>
      </c>
      <c r="Q1052" s="14">
        <f t="shared" ca="1" si="368"/>
        <v>0.45054160999999998</v>
      </c>
      <c r="R1052" s="20">
        <f t="shared" si="372"/>
        <v>0</v>
      </c>
      <c r="S1052" s="14">
        <f t="shared" si="369"/>
        <v>0</v>
      </c>
      <c r="T1052" s="4" t="str">
        <f t="shared" si="370"/>
        <v>A+J=</v>
      </c>
      <c r="U1052" s="29">
        <f t="shared" si="371"/>
        <v>46419</v>
      </c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</row>
    <row r="1053" spans="1:154" x14ac:dyDescent="0.15">
      <c r="A1053" s="88">
        <f t="shared" si="375"/>
        <v>46409</v>
      </c>
      <c r="B1053" s="89" t="str">
        <f t="shared" ca="1" si="356"/>
        <v>n.d</v>
      </c>
      <c r="C1053" s="14">
        <f t="shared" si="357"/>
        <v>284.92173956000005</v>
      </c>
      <c r="D1053" s="62">
        <f t="shared" si="373"/>
        <v>46406</v>
      </c>
      <c r="E1053" s="60">
        <f ca="1">IF(D1053&lt;$B$1,VLOOKUP(D1053,[1]DI!$A$4:$B$15000,2,FALSE),0)</f>
        <v>0</v>
      </c>
      <c r="F1053" s="14">
        <f t="shared" ca="1" si="358"/>
        <v>1</v>
      </c>
      <c r="G1053" s="91">
        <f t="shared" ca="1" si="359"/>
        <v>1.30934010340701</v>
      </c>
      <c r="H1053" s="91">
        <f t="shared" ca="1" si="360"/>
        <v>1.30934010340701</v>
      </c>
      <c r="I1053" s="14">
        <f t="shared" ca="1" si="361"/>
        <v>1</v>
      </c>
      <c r="J1053" s="13">
        <f t="shared" si="374"/>
        <v>2.69E-2</v>
      </c>
      <c r="K1053" s="29">
        <f t="shared" si="362"/>
        <v>46386</v>
      </c>
      <c r="L1053" s="2">
        <f t="shared" si="363"/>
        <v>16</v>
      </c>
      <c r="M1053" s="17">
        <f t="shared" si="364"/>
        <v>16</v>
      </c>
      <c r="N1053" s="12">
        <f t="shared" si="365"/>
        <v>1.0016867899999999</v>
      </c>
      <c r="O1053" s="12">
        <f t="shared" ca="1" si="366"/>
        <v>1.0016867899999999</v>
      </c>
      <c r="P1053" s="17">
        <f t="shared" si="367"/>
        <v>0</v>
      </c>
      <c r="Q1053" s="14">
        <f t="shared" ca="1" si="368"/>
        <v>0.48060313999999998</v>
      </c>
      <c r="R1053" s="20">
        <f t="shared" si="372"/>
        <v>0</v>
      </c>
      <c r="S1053" s="14">
        <f t="shared" si="369"/>
        <v>0</v>
      </c>
      <c r="T1053" s="4" t="str">
        <f t="shared" si="370"/>
        <v>A+J=</v>
      </c>
      <c r="U1053" s="29">
        <f t="shared" si="371"/>
        <v>46419</v>
      </c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</row>
    <row r="1054" spans="1:154" x14ac:dyDescent="0.15">
      <c r="A1054" s="88">
        <f t="shared" si="375"/>
        <v>46412</v>
      </c>
      <c r="B1054" s="89" t="str">
        <f t="shared" ca="1" si="356"/>
        <v>n.d</v>
      </c>
      <c r="C1054" s="14">
        <f t="shared" si="357"/>
        <v>284.92173956000005</v>
      </c>
      <c r="D1054" s="62">
        <f t="shared" si="373"/>
        <v>46407</v>
      </c>
      <c r="E1054" s="60">
        <f ca="1">IF(D1054&lt;$B$1,VLOOKUP(D1054,[1]DI!$A$4:$B$15000,2,FALSE),0)</f>
        <v>0</v>
      </c>
      <c r="F1054" s="14">
        <f t="shared" ca="1" si="358"/>
        <v>1</v>
      </c>
      <c r="G1054" s="91">
        <f t="shared" ca="1" si="359"/>
        <v>1.30934010340701</v>
      </c>
      <c r="H1054" s="91">
        <f t="shared" ca="1" si="360"/>
        <v>1.30934010340701</v>
      </c>
      <c r="I1054" s="14">
        <f t="shared" ca="1" si="361"/>
        <v>1</v>
      </c>
      <c r="J1054" s="13">
        <f t="shared" si="374"/>
        <v>2.69E-2</v>
      </c>
      <c r="K1054" s="29">
        <f t="shared" si="362"/>
        <v>46386</v>
      </c>
      <c r="L1054" s="2">
        <f t="shared" si="363"/>
        <v>17</v>
      </c>
      <c r="M1054" s="17">
        <f t="shared" si="364"/>
        <v>17</v>
      </c>
      <c r="N1054" s="12">
        <f t="shared" si="365"/>
        <v>1.001792308</v>
      </c>
      <c r="O1054" s="12">
        <f t="shared" ca="1" si="366"/>
        <v>1.001792308</v>
      </c>
      <c r="P1054" s="17">
        <f t="shared" si="367"/>
        <v>0</v>
      </c>
      <c r="Q1054" s="14">
        <f t="shared" ca="1" si="368"/>
        <v>0.51066750999999999</v>
      </c>
      <c r="R1054" s="20">
        <f t="shared" si="372"/>
        <v>0</v>
      </c>
      <c r="S1054" s="14">
        <f t="shared" si="369"/>
        <v>0</v>
      </c>
      <c r="T1054" s="4" t="str">
        <f t="shared" si="370"/>
        <v>A+J=</v>
      </c>
      <c r="U1054" s="29">
        <f t="shared" si="371"/>
        <v>46419</v>
      </c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</row>
    <row r="1055" spans="1:154" x14ac:dyDescent="0.15">
      <c r="A1055" s="88">
        <f t="shared" si="375"/>
        <v>46413</v>
      </c>
      <c r="B1055" s="89" t="str">
        <f t="shared" ca="1" si="356"/>
        <v>n.d</v>
      </c>
      <c r="C1055" s="14">
        <f t="shared" si="357"/>
        <v>284.92173956000005</v>
      </c>
      <c r="D1055" s="62">
        <f t="shared" si="373"/>
        <v>46408</v>
      </c>
      <c r="E1055" s="60">
        <f ca="1">IF(D1055&lt;$B$1,VLOOKUP(D1055,[1]DI!$A$4:$B$15000,2,FALSE),0)</f>
        <v>0</v>
      </c>
      <c r="F1055" s="14">
        <f t="shared" ca="1" si="358"/>
        <v>1</v>
      </c>
      <c r="G1055" s="91">
        <f t="shared" ca="1" si="359"/>
        <v>1.30934010340701</v>
      </c>
      <c r="H1055" s="91">
        <f t="shared" ca="1" si="360"/>
        <v>1.30934010340701</v>
      </c>
      <c r="I1055" s="14">
        <f t="shared" ca="1" si="361"/>
        <v>1</v>
      </c>
      <c r="J1055" s="13">
        <f t="shared" si="374"/>
        <v>2.69E-2</v>
      </c>
      <c r="K1055" s="29">
        <f t="shared" si="362"/>
        <v>46386</v>
      </c>
      <c r="L1055" s="2">
        <f t="shared" si="363"/>
        <v>18</v>
      </c>
      <c r="M1055" s="17">
        <f t="shared" si="364"/>
        <v>18</v>
      </c>
      <c r="N1055" s="12">
        <f t="shared" si="365"/>
        <v>1.0018978380000001</v>
      </c>
      <c r="O1055" s="12">
        <f t="shared" ca="1" si="366"/>
        <v>1.0018978380000001</v>
      </c>
      <c r="P1055" s="17">
        <f t="shared" si="367"/>
        <v>0</v>
      </c>
      <c r="Q1055" s="14">
        <f t="shared" ca="1" si="368"/>
        <v>0.54073530000000003</v>
      </c>
      <c r="R1055" s="20">
        <f t="shared" si="372"/>
        <v>0</v>
      </c>
      <c r="S1055" s="14">
        <f t="shared" si="369"/>
        <v>0</v>
      </c>
      <c r="T1055" s="4" t="str">
        <f t="shared" si="370"/>
        <v>A+J=</v>
      </c>
      <c r="U1055" s="29">
        <f t="shared" si="371"/>
        <v>46419</v>
      </c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</row>
    <row r="1056" spans="1:154" x14ac:dyDescent="0.15">
      <c r="A1056" s="88">
        <f t="shared" si="375"/>
        <v>46414</v>
      </c>
      <c r="B1056" s="89" t="str">
        <f t="shared" ca="1" si="356"/>
        <v>n.d</v>
      </c>
      <c r="C1056" s="14">
        <f t="shared" si="357"/>
        <v>284.92173956000005</v>
      </c>
      <c r="D1056" s="62">
        <f t="shared" si="373"/>
        <v>46409</v>
      </c>
      <c r="E1056" s="60">
        <f ca="1">IF(D1056&lt;$B$1,VLOOKUP(D1056,[1]DI!$A$4:$B$15000,2,FALSE),0)</f>
        <v>0</v>
      </c>
      <c r="F1056" s="14">
        <f t="shared" ca="1" si="358"/>
        <v>1</v>
      </c>
      <c r="G1056" s="91">
        <f t="shared" ca="1" si="359"/>
        <v>1.30934010340701</v>
      </c>
      <c r="H1056" s="91">
        <f t="shared" ca="1" si="360"/>
        <v>1.30934010340701</v>
      </c>
      <c r="I1056" s="14">
        <f t="shared" ca="1" si="361"/>
        <v>1</v>
      </c>
      <c r="J1056" s="13">
        <f t="shared" si="374"/>
        <v>2.69E-2</v>
      </c>
      <c r="K1056" s="29">
        <f t="shared" si="362"/>
        <v>46386</v>
      </c>
      <c r="L1056" s="2">
        <f t="shared" si="363"/>
        <v>19</v>
      </c>
      <c r="M1056" s="17">
        <f t="shared" si="364"/>
        <v>19</v>
      </c>
      <c r="N1056" s="12">
        <f t="shared" si="365"/>
        <v>1.002003379</v>
      </c>
      <c r="O1056" s="12">
        <f t="shared" ca="1" si="366"/>
        <v>1.002003379</v>
      </c>
      <c r="P1056" s="17">
        <f t="shared" si="367"/>
        <v>0</v>
      </c>
      <c r="Q1056" s="14">
        <f t="shared" ca="1" si="368"/>
        <v>0.57080622000000003</v>
      </c>
      <c r="R1056" s="20">
        <f t="shared" si="372"/>
        <v>0</v>
      </c>
      <c r="S1056" s="14">
        <f t="shared" si="369"/>
        <v>0</v>
      </c>
      <c r="T1056" s="4" t="str">
        <f t="shared" si="370"/>
        <v>A+J=</v>
      </c>
      <c r="U1056" s="29">
        <f t="shared" si="371"/>
        <v>46419</v>
      </c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</row>
    <row r="1057" spans="1:154" x14ac:dyDescent="0.15">
      <c r="A1057" s="88">
        <f t="shared" si="375"/>
        <v>46415</v>
      </c>
      <c r="B1057" s="89" t="str">
        <f t="shared" ca="1" si="356"/>
        <v>n.d</v>
      </c>
      <c r="C1057" s="14">
        <f t="shared" si="357"/>
        <v>284.92173956000005</v>
      </c>
      <c r="D1057" s="62">
        <f t="shared" si="373"/>
        <v>46412</v>
      </c>
      <c r="E1057" s="60">
        <f ca="1">IF(D1057&lt;$B$1,VLOOKUP(D1057,[1]DI!$A$4:$B$15000,2,FALSE),0)</f>
        <v>0</v>
      </c>
      <c r="F1057" s="14">
        <f t="shared" ca="1" si="358"/>
        <v>1</v>
      </c>
      <c r="G1057" s="91">
        <f t="shared" ca="1" si="359"/>
        <v>1.30934010340701</v>
      </c>
      <c r="H1057" s="91">
        <f t="shared" ca="1" si="360"/>
        <v>1.30934010340701</v>
      </c>
      <c r="I1057" s="14">
        <f t="shared" ca="1" si="361"/>
        <v>1</v>
      </c>
      <c r="J1057" s="13">
        <f t="shared" si="374"/>
        <v>2.69E-2</v>
      </c>
      <c r="K1057" s="29">
        <f t="shared" si="362"/>
        <v>46386</v>
      </c>
      <c r="L1057" s="2">
        <f t="shared" si="363"/>
        <v>20</v>
      </c>
      <c r="M1057" s="17">
        <f t="shared" si="364"/>
        <v>20</v>
      </c>
      <c r="N1057" s="12">
        <f t="shared" si="365"/>
        <v>1.002108931</v>
      </c>
      <c r="O1057" s="12">
        <f t="shared" ca="1" si="366"/>
        <v>1.002108931</v>
      </c>
      <c r="P1057" s="17">
        <f t="shared" si="367"/>
        <v>0</v>
      </c>
      <c r="Q1057" s="14">
        <f t="shared" ca="1" si="368"/>
        <v>0.60088028000000004</v>
      </c>
      <c r="R1057" s="20">
        <f t="shared" si="372"/>
        <v>0</v>
      </c>
      <c r="S1057" s="14">
        <f t="shared" si="369"/>
        <v>0</v>
      </c>
      <c r="T1057" s="4" t="str">
        <f t="shared" si="370"/>
        <v>A+J=</v>
      </c>
      <c r="U1057" s="29">
        <f t="shared" si="371"/>
        <v>46419</v>
      </c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</row>
    <row r="1058" spans="1:154" x14ac:dyDescent="0.15">
      <c r="A1058" s="88">
        <f t="shared" si="375"/>
        <v>46416</v>
      </c>
      <c r="B1058" s="89" t="str">
        <f t="shared" ca="1" si="356"/>
        <v>n.d</v>
      </c>
      <c r="C1058" s="14">
        <f t="shared" si="357"/>
        <v>284.92173956000005</v>
      </c>
      <c r="D1058" s="62">
        <f t="shared" si="373"/>
        <v>46413</v>
      </c>
      <c r="E1058" s="60">
        <f ca="1">IF(D1058&lt;$B$1,VLOOKUP(D1058,[1]DI!$A$4:$B$15000,2,FALSE),0)</f>
        <v>0</v>
      </c>
      <c r="F1058" s="14">
        <f t="shared" ca="1" si="358"/>
        <v>1</v>
      </c>
      <c r="G1058" s="91">
        <f t="shared" ca="1" si="359"/>
        <v>1.30934010340701</v>
      </c>
      <c r="H1058" s="91">
        <f t="shared" ca="1" si="360"/>
        <v>1.30934010340701</v>
      </c>
      <c r="I1058" s="14">
        <f t="shared" ca="1" si="361"/>
        <v>1</v>
      </c>
      <c r="J1058" s="13">
        <f t="shared" si="374"/>
        <v>2.69E-2</v>
      </c>
      <c r="K1058" s="29">
        <f t="shared" si="362"/>
        <v>46386</v>
      </c>
      <c r="L1058" s="2">
        <f t="shared" si="363"/>
        <v>21</v>
      </c>
      <c r="M1058" s="17">
        <f t="shared" si="364"/>
        <v>21</v>
      </c>
      <c r="N1058" s="12">
        <f t="shared" si="365"/>
        <v>1.002214495</v>
      </c>
      <c r="O1058" s="12">
        <f t="shared" ca="1" si="366"/>
        <v>1.002214495</v>
      </c>
      <c r="P1058" s="17">
        <f t="shared" si="367"/>
        <v>0</v>
      </c>
      <c r="Q1058" s="14">
        <f t="shared" ca="1" si="368"/>
        <v>0.63095776000000003</v>
      </c>
      <c r="R1058" s="20">
        <f t="shared" si="372"/>
        <v>0</v>
      </c>
      <c r="S1058" s="14">
        <f t="shared" si="369"/>
        <v>0</v>
      </c>
      <c r="T1058" s="4" t="str">
        <f t="shared" si="370"/>
        <v>A+J=</v>
      </c>
      <c r="U1058" s="29">
        <f t="shared" si="371"/>
        <v>46419</v>
      </c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</row>
    <row r="1059" spans="1:154" x14ac:dyDescent="0.15">
      <c r="A1059" s="88">
        <f t="shared" si="375"/>
        <v>46419</v>
      </c>
      <c r="B1059" s="89" t="str">
        <f t="shared" ca="1" si="356"/>
        <v>n.d</v>
      </c>
      <c r="C1059" s="14">
        <f t="shared" si="357"/>
        <v>284.92173956000005</v>
      </c>
      <c r="D1059" s="62">
        <f t="shared" si="373"/>
        <v>46414</v>
      </c>
      <c r="E1059" s="60">
        <f ca="1">IF(D1059&lt;$B$1,VLOOKUP(D1059,[1]DI!$A$4:$B$15000,2,FALSE),0)</f>
        <v>0</v>
      </c>
      <c r="F1059" s="14">
        <f t="shared" ca="1" si="358"/>
        <v>1</v>
      </c>
      <c r="G1059" s="91">
        <f t="shared" ca="1" si="359"/>
        <v>1.30934010340701</v>
      </c>
      <c r="H1059" s="91">
        <f t="shared" ca="1" si="360"/>
        <v>1.30934010340701</v>
      </c>
      <c r="I1059" s="14">
        <f t="shared" ca="1" si="361"/>
        <v>1</v>
      </c>
      <c r="J1059" s="13">
        <f t="shared" si="374"/>
        <v>2.69E-2</v>
      </c>
      <c r="K1059" s="29">
        <f t="shared" si="362"/>
        <v>46386</v>
      </c>
      <c r="L1059" s="2">
        <f t="shared" si="363"/>
        <v>22</v>
      </c>
      <c r="M1059" s="17">
        <f t="shared" si="364"/>
        <v>22</v>
      </c>
      <c r="N1059" s="12">
        <f t="shared" si="365"/>
        <v>1.002320069</v>
      </c>
      <c r="O1059" s="12">
        <f t="shared" ca="1" si="366"/>
        <v>1.002320069</v>
      </c>
      <c r="P1059" s="17">
        <f t="shared" si="367"/>
        <v>50</v>
      </c>
      <c r="Q1059" s="14">
        <f t="shared" ca="1" si="368"/>
        <v>0.66103809000000002</v>
      </c>
      <c r="R1059" s="20">
        <f t="shared" si="372"/>
        <v>8.6252999999999996E-2</v>
      </c>
      <c r="S1059" s="14">
        <f t="shared" si="369"/>
        <v>24.575354799999999</v>
      </c>
      <c r="T1059" s="4" t="str">
        <f t="shared" si="370"/>
        <v>A+J=</v>
      </c>
      <c r="U1059" s="29">
        <f t="shared" si="371"/>
        <v>46419</v>
      </c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</row>
    <row r="1060" spans="1:154" x14ac:dyDescent="0.15">
      <c r="A1060" s="88">
        <f t="shared" si="375"/>
        <v>46420</v>
      </c>
      <c r="B1060" s="89" t="str">
        <f t="shared" ca="1" si="356"/>
        <v>n.d</v>
      </c>
      <c r="C1060" s="14">
        <f t="shared" si="357"/>
        <v>260.34638476000003</v>
      </c>
      <c r="D1060" s="62">
        <f t="shared" si="373"/>
        <v>46415</v>
      </c>
      <c r="E1060" s="60">
        <f ca="1">IF(D1060&lt;$B$1,VLOOKUP(D1060,[1]DI!$A$4:$B$15000,2,FALSE),0)</f>
        <v>0</v>
      </c>
      <c r="F1060" s="14">
        <f t="shared" ca="1" si="358"/>
        <v>1</v>
      </c>
      <c r="G1060" s="91">
        <f t="shared" ca="1" si="359"/>
        <v>1.30934010340701</v>
      </c>
      <c r="H1060" s="91">
        <f t="shared" ca="1" si="360"/>
        <v>1.30934010340701</v>
      </c>
      <c r="I1060" s="14">
        <f t="shared" ca="1" si="361"/>
        <v>1</v>
      </c>
      <c r="J1060" s="13">
        <f t="shared" si="374"/>
        <v>2.69E-2</v>
      </c>
      <c r="K1060" s="29">
        <f t="shared" si="362"/>
        <v>46419</v>
      </c>
      <c r="L1060" s="2">
        <f t="shared" si="363"/>
        <v>1</v>
      </c>
      <c r="M1060" s="17">
        <f t="shared" si="364"/>
        <v>1</v>
      </c>
      <c r="N1060" s="12">
        <f t="shared" si="365"/>
        <v>1.000105341</v>
      </c>
      <c r="O1060" s="12">
        <f t="shared" ca="1" si="366"/>
        <v>1.000105341</v>
      </c>
      <c r="P1060" s="17">
        <f t="shared" si="367"/>
        <v>0</v>
      </c>
      <c r="Q1060" s="14">
        <f t="shared" ca="1" si="368"/>
        <v>2.7425140000000001E-2</v>
      </c>
      <c r="R1060" s="20">
        <f t="shared" si="372"/>
        <v>0</v>
      </c>
      <c r="S1060" s="14">
        <f t="shared" si="369"/>
        <v>0</v>
      </c>
      <c r="T1060" s="4" t="str">
        <f t="shared" si="370"/>
        <v>A+J=</v>
      </c>
      <c r="U1060" s="29">
        <f t="shared" si="371"/>
        <v>46449</v>
      </c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</row>
    <row r="1061" spans="1:154" x14ac:dyDescent="0.15">
      <c r="A1061" s="88">
        <f t="shared" si="375"/>
        <v>46421</v>
      </c>
      <c r="B1061" s="89" t="str">
        <f t="shared" ca="1" si="356"/>
        <v>n.d</v>
      </c>
      <c r="C1061" s="14">
        <f t="shared" si="357"/>
        <v>260.34638476000003</v>
      </c>
      <c r="D1061" s="62">
        <f t="shared" si="373"/>
        <v>46416</v>
      </c>
      <c r="E1061" s="60">
        <f ca="1">IF(D1061&lt;$B$1,VLOOKUP(D1061,[1]DI!$A$4:$B$15000,2,FALSE),0)</f>
        <v>0</v>
      </c>
      <c r="F1061" s="14">
        <f t="shared" ca="1" si="358"/>
        <v>1</v>
      </c>
      <c r="G1061" s="91">
        <f t="shared" ca="1" si="359"/>
        <v>1.30934010340701</v>
      </c>
      <c r="H1061" s="91">
        <f t="shared" ca="1" si="360"/>
        <v>1.30934010340701</v>
      </c>
      <c r="I1061" s="14">
        <f t="shared" ca="1" si="361"/>
        <v>1</v>
      </c>
      <c r="J1061" s="13">
        <f t="shared" si="374"/>
        <v>2.69E-2</v>
      </c>
      <c r="K1061" s="29">
        <f t="shared" si="362"/>
        <v>46419</v>
      </c>
      <c r="L1061" s="2">
        <f t="shared" si="363"/>
        <v>2</v>
      </c>
      <c r="M1061" s="17">
        <f t="shared" si="364"/>
        <v>2</v>
      </c>
      <c r="N1061" s="12">
        <f t="shared" si="365"/>
        <v>1.0002106930000001</v>
      </c>
      <c r="O1061" s="12">
        <f t="shared" ca="1" si="366"/>
        <v>1.0002106930000001</v>
      </c>
      <c r="P1061" s="17">
        <f t="shared" si="367"/>
        <v>0</v>
      </c>
      <c r="Q1061" s="14">
        <f t="shared" ca="1" si="368"/>
        <v>5.4853159999999998E-2</v>
      </c>
      <c r="R1061" s="20">
        <f t="shared" si="372"/>
        <v>0</v>
      </c>
      <c r="S1061" s="14">
        <f t="shared" si="369"/>
        <v>0</v>
      </c>
      <c r="T1061" s="4" t="str">
        <f t="shared" si="370"/>
        <v>A+J=</v>
      </c>
      <c r="U1061" s="29">
        <f t="shared" si="371"/>
        <v>46449</v>
      </c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</row>
    <row r="1062" spans="1:154" x14ac:dyDescent="0.15">
      <c r="A1062" s="88">
        <f t="shared" si="375"/>
        <v>46422</v>
      </c>
      <c r="B1062" s="89" t="str">
        <f t="shared" ca="1" si="356"/>
        <v>n.d</v>
      </c>
      <c r="C1062" s="14">
        <f t="shared" si="357"/>
        <v>260.34638476000003</v>
      </c>
      <c r="D1062" s="62">
        <f t="shared" si="373"/>
        <v>46419</v>
      </c>
      <c r="E1062" s="60">
        <f ca="1">IF(D1062&lt;$B$1,VLOOKUP(D1062,[1]DI!$A$4:$B$15000,2,FALSE),0)</f>
        <v>0</v>
      </c>
      <c r="F1062" s="14">
        <f t="shared" ca="1" si="358"/>
        <v>1</v>
      </c>
      <c r="G1062" s="91">
        <f t="shared" ca="1" si="359"/>
        <v>1.30934010340701</v>
      </c>
      <c r="H1062" s="91">
        <f t="shared" ca="1" si="360"/>
        <v>1.30934010340701</v>
      </c>
      <c r="I1062" s="14">
        <f t="shared" ca="1" si="361"/>
        <v>1</v>
      </c>
      <c r="J1062" s="13">
        <f t="shared" si="374"/>
        <v>2.69E-2</v>
      </c>
      <c r="K1062" s="29">
        <f t="shared" si="362"/>
        <v>46419</v>
      </c>
      <c r="L1062" s="2">
        <f t="shared" si="363"/>
        <v>3</v>
      </c>
      <c r="M1062" s="17">
        <f t="shared" si="364"/>
        <v>3</v>
      </c>
      <c r="N1062" s="12">
        <f t="shared" si="365"/>
        <v>1.000316057</v>
      </c>
      <c r="O1062" s="12">
        <f t="shared" ca="1" si="366"/>
        <v>1.000316057</v>
      </c>
      <c r="P1062" s="17">
        <f t="shared" si="367"/>
        <v>0</v>
      </c>
      <c r="Q1062" s="14">
        <f t="shared" ca="1" si="368"/>
        <v>8.2284289999999996E-2</v>
      </c>
      <c r="R1062" s="20">
        <f t="shared" si="372"/>
        <v>0</v>
      </c>
      <c r="S1062" s="14">
        <f t="shared" si="369"/>
        <v>0</v>
      </c>
      <c r="T1062" s="4" t="str">
        <f t="shared" si="370"/>
        <v>A+J=</v>
      </c>
      <c r="U1062" s="29">
        <f t="shared" si="371"/>
        <v>46449</v>
      </c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</row>
    <row r="1063" spans="1:154" x14ac:dyDescent="0.15">
      <c r="A1063" s="88">
        <f t="shared" si="375"/>
        <v>46423</v>
      </c>
      <c r="B1063" s="89" t="str">
        <f t="shared" ca="1" si="356"/>
        <v>n.d</v>
      </c>
      <c r="C1063" s="14">
        <f t="shared" si="357"/>
        <v>260.34638476000003</v>
      </c>
      <c r="D1063" s="62">
        <f t="shared" si="373"/>
        <v>46420</v>
      </c>
      <c r="E1063" s="60">
        <f ca="1">IF(D1063&lt;$B$1,VLOOKUP(D1063,[1]DI!$A$4:$B$15000,2,FALSE),0)</f>
        <v>0</v>
      </c>
      <c r="F1063" s="14">
        <f t="shared" ca="1" si="358"/>
        <v>1</v>
      </c>
      <c r="G1063" s="91">
        <f t="shared" ca="1" si="359"/>
        <v>1.30934010340701</v>
      </c>
      <c r="H1063" s="91">
        <f t="shared" ca="1" si="360"/>
        <v>1.30934010340701</v>
      </c>
      <c r="I1063" s="14">
        <f t="shared" ca="1" si="361"/>
        <v>1</v>
      </c>
      <c r="J1063" s="13">
        <f t="shared" si="374"/>
        <v>2.69E-2</v>
      </c>
      <c r="K1063" s="29">
        <f t="shared" si="362"/>
        <v>46419</v>
      </c>
      <c r="L1063" s="2">
        <f t="shared" si="363"/>
        <v>4</v>
      </c>
      <c r="M1063" s="17">
        <f t="shared" si="364"/>
        <v>4</v>
      </c>
      <c r="N1063" s="12">
        <f t="shared" si="365"/>
        <v>1.0004214309999999</v>
      </c>
      <c r="O1063" s="12">
        <f t="shared" ca="1" si="366"/>
        <v>1.0004214309999999</v>
      </c>
      <c r="P1063" s="17">
        <f t="shared" si="367"/>
        <v>0</v>
      </c>
      <c r="Q1063" s="14">
        <f t="shared" ca="1" si="368"/>
        <v>0.10971802999999999</v>
      </c>
      <c r="R1063" s="20">
        <f t="shared" si="372"/>
        <v>0</v>
      </c>
      <c r="S1063" s="14">
        <f t="shared" si="369"/>
        <v>0</v>
      </c>
      <c r="T1063" s="4" t="str">
        <f t="shared" si="370"/>
        <v>A+J=</v>
      </c>
      <c r="U1063" s="29">
        <f t="shared" si="371"/>
        <v>46449</v>
      </c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</row>
    <row r="1064" spans="1:154" x14ac:dyDescent="0.15">
      <c r="A1064" s="88">
        <f t="shared" si="375"/>
        <v>46428</v>
      </c>
      <c r="B1064" s="89" t="str">
        <f t="shared" ca="1" si="356"/>
        <v>n.d</v>
      </c>
      <c r="C1064" s="14">
        <f t="shared" si="357"/>
        <v>260.34638476000003</v>
      </c>
      <c r="D1064" s="62">
        <f t="shared" si="373"/>
        <v>46421</v>
      </c>
      <c r="E1064" s="60">
        <f ca="1">IF(D1064&lt;$B$1,VLOOKUP(D1064,[1]DI!$A$4:$B$15000,2,FALSE),0)</f>
        <v>0</v>
      </c>
      <c r="F1064" s="14">
        <f t="shared" ca="1" si="358"/>
        <v>1</v>
      </c>
      <c r="G1064" s="91">
        <f t="shared" ca="1" si="359"/>
        <v>1.30934010340701</v>
      </c>
      <c r="H1064" s="91">
        <f t="shared" ca="1" si="360"/>
        <v>1.30934010340701</v>
      </c>
      <c r="I1064" s="14">
        <f t="shared" ca="1" si="361"/>
        <v>1</v>
      </c>
      <c r="J1064" s="13">
        <f t="shared" si="374"/>
        <v>2.69E-2</v>
      </c>
      <c r="K1064" s="29">
        <f t="shared" si="362"/>
        <v>46419</v>
      </c>
      <c r="L1064" s="2">
        <f t="shared" si="363"/>
        <v>5</v>
      </c>
      <c r="M1064" s="17">
        <f t="shared" si="364"/>
        <v>5</v>
      </c>
      <c r="N1064" s="12">
        <f t="shared" si="365"/>
        <v>1.000526816</v>
      </c>
      <c r="O1064" s="12">
        <f t="shared" ca="1" si="366"/>
        <v>1.000526816</v>
      </c>
      <c r="P1064" s="17">
        <f t="shared" si="367"/>
        <v>0</v>
      </c>
      <c r="Q1064" s="14">
        <f t="shared" ca="1" si="368"/>
        <v>0.13715463999999999</v>
      </c>
      <c r="R1064" s="20">
        <f t="shared" si="372"/>
        <v>0</v>
      </c>
      <c r="S1064" s="14">
        <f t="shared" si="369"/>
        <v>0</v>
      </c>
      <c r="T1064" s="4" t="str">
        <f t="shared" si="370"/>
        <v>A+J=</v>
      </c>
      <c r="U1064" s="29">
        <f t="shared" si="371"/>
        <v>46449</v>
      </c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</row>
    <row r="1065" spans="1:154" x14ac:dyDescent="0.15">
      <c r="A1065" s="88">
        <f t="shared" si="375"/>
        <v>46429</v>
      </c>
      <c r="B1065" s="89" t="str">
        <f t="shared" ca="1" si="356"/>
        <v>n.d</v>
      </c>
      <c r="C1065" s="14">
        <f t="shared" si="357"/>
        <v>260.34638476000003</v>
      </c>
      <c r="D1065" s="62">
        <f t="shared" si="373"/>
        <v>46422</v>
      </c>
      <c r="E1065" s="60">
        <f ca="1">IF(D1065&lt;$B$1,VLOOKUP(D1065,[1]DI!$A$4:$B$15000,2,FALSE),0)</f>
        <v>0</v>
      </c>
      <c r="F1065" s="14">
        <f t="shared" ca="1" si="358"/>
        <v>1</v>
      </c>
      <c r="G1065" s="91">
        <f t="shared" ca="1" si="359"/>
        <v>1.30934010340701</v>
      </c>
      <c r="H1065" s="91">
        <f t="shared" ca="1" si="360"/>
        <v>1.30934010340701</v>
      </c>
      <c r="I1065" s="14">
        <f t="shared" ca="1" si="361"/>
        <v>1</v>
      </c>
      <c r="J1065" s="13">
        <f t="shared" si="374"/>
        <v>2.69E-2</v>
      </c>
      <c r="K1065" s="29">
        <f t="shared" si="362"/>
        <v>46419</v>
      </c>
      <c r="L1065" s="2">
        <f t="shared" si="363"/>
        <v>6</v>
      </c>
      <c r="M1065" s="17">
        <f t="shared" si="364"/>
        <v>6</v>
      </c>
      <c r="N1065" s="12">
        <f t="shared" si="365"/>
        <v>1.000632213</v>
      </c>
      <c r="O1065" s="12">
        <f t="shared" ca="1" si="366"/>
        <v>1.000632213</v>
      </c>
      <c r="P1065" s="17">
        <f t="shared" si="367"/>
        <v>0</v>
      </c>
      <c r="Q1065" s="14">
        <f t="shared" ca="1" si="368"/>
        <v>0.16459436</v>
      </c>
      <c r="R1065" s="20">
        <f t="shared" si="372"/>
        <v>0</v>
      </c>
      <c r="S1065" s="14">
        <f t="shared" si="369"/>
        <v>0</v>
      </c>
      <c r="T1065" s="4" t="str">
        <f t="shared" si="370"/>
        <v>A+J=</v>
      </c>
      <c r="U1065" s="29">
        <f t="shared" si="371"/>
        <v>46449</v>
      </c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</row>
    <row r="1066" spans="1:154" x14ac:dyDescent="0.15">
      <c r="A1066" s="88">
        <f t="shared" si="375"/>
        <v>46430</v>
      </c>
      <c r="B1066" s="89" t="str">
        <f t="shared" ca="1" si="356"/>
        <v>n.d</v>
      </c>
      <c r="C1066" s="14">
        <f t="shared" si="357"/>
        <v>260.34638476000003</v>
      </c>
      <c r="D1066" s="62">
        <f t="shared" si="373"/>
        <v>46423</v>
      </c>
      <c r="E1066" s="60">
        <f ca="1">IF(D1066&lt;$B$1,VLOOKUP(D1066,[1]DI!$A$4:$B$15000,2,FALSE),0)</f>
        <v>0</v>
      </c>
      <c r="F1066" s="14">
        <f t="shared" ca="1" si="358"/>
        <v>1</v>
      </c>
      <c r="G1066" s="91">
        <f t="shared" ca="1" si="359"/>
        <v>1.30934010340701</v>
      </c>
      <c r="H1066" s="91">
        <f t="shared" ca="1" si="360"/>
        <v>1.30934010340701</v>
      </c>
      <c r="I1066" s="14">
        <f t="shared" ca="1" si="361"/>
        <v>1</v>
      </c>
      <c r="J1066" s="13">
        <f t="shared" si="374"/>
        <v>2.69E-2</v>
      </c>
      <c r="K1066" s="29">
        <f t="shared" si="362"/>
        <v>46419</v>
      </c>
      <c r="L1066" s="2">
        <f t="shared" si="363"/>
        <v>7</v>
      </c>
      <c r="M1066" s="17">
        <f t="shared" si="364"/>
        <v>7</v>
      </c>
      <c r="N1066" s="12">
        <f t="shared" si="365"/>
        <v>1.0007376210000001</v>
      </c>
      <c r="O1066" s="12">
        <f t="shared" ca="1" si="366"/>
        <v>1.0007376210000001</v>
      </c>
      <c r="P1066" s="17">
        <f t="shared" si="367"/>
        <v>0</v>
      </c>
      <c r="Q1066" s="14">
        <f t="shared" ca="1" si="368"/>
        <v>0.19203696000000001</v>
      </c>
      <c r="R1066" s="20">
        <f t="shared" si="372"/>
        <v>0</v>
      </c>
      <c r="S1066" s="14">
        <f t="shared" si="369"/>
        <v>0</v>
      </c>
      <c r="T1066" s="4" t="str">
        <f t="shared" si="370"/>
        <v>A+J=</v>
      </c>
      <c r="U1066" s="29">
        <f t="shared" si="371"/>
        <v>46449</v>
      </c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</row>
    <row r="1067" spans="1:154" x14ac:dyDescent="0.15">
      <c r="A1067" s="88">
        <f t="shared" si="375"/>
        <v>46433</v>
      </c>
      <c r="B1067" s="89" t="str">
        <f t="shared" ca="1" si="356"/>
        <v>n.d</v>
      </c>
      <c r="C1067" s="14">
        <f t="shared" si="357"/>
        <v>260.34638476000003</v>
      </c>
      <c r="D1067" s="62">
        <f t="shared" si="373"/>
        <v>46428</v>
      </c>
      <c r="E1067" s="60">
        <f ca="1">IF(D1067&lt;$B$1,VLOOKUP(D1067,[1]DI!$A$4:$B$15000,2,FALSE),0)</f>
        <v>0</v>
      </c>
      <c r="F1067" s="14">
        <f t="shared" ca="1" si="358"/>
        <v>1</v>
      </c>
      <c r="G1067" s="91">
        <f t="shared" ca="1" si="359"/>
        <v>1.30934010340701</v>
      </c>
      <c r="H1067" s="91">
        <f t="shared" ca="1" si="360"/>
        <v>1.30934010340701</v>
      </c>
      <c r="I1067" s="14">
        <f t="shared" ca="1" si="361"/>
        <v>1</v>
      </c>
      <c r="J1067" s="13">
        <f t="shared" si="374"/>
        <v>2.69E-2</v>
      </c>
      <c r="K1067" s="29">
        <f t="shared" si="362"/>
        <v>46419</v>
      </c>
      <c r="L1067" s="2">
        <f t="shared" si="363"/>
        <v>8</v>
      </c>
      <c r="M1067" s="17">
        <f t="shared" si="364"/>
        <v>8</v>
      </c>
      <c r="N1067" s="12">
        <f t="shared" si="365"/>
        <v>1.000843039</v>
      </c>
      <c r="O1067" s="12">
        <f t="shared" ca="1" si="366"/>
        <v>1.000843039</v>
      </c>
      <c r="P1067" s="17">
        <f t="shared" si="367"/>
        <v>0</v>
      </c>
      <c r="Q1067" s="14">
        <f t="shared" ca="1" si="368"/>
        <v>0.21948214999999999</v>
      </c>
      <c r="R1067" s="20">
        <f t="shared" si="372"/>
        <v>0</v>
      </c>
      <c r="S1067" s="14">
        <f t="shared" si="369"/>
        <v>0</v>
      </c>
      <c r="T1067" s="4" t="str">
        <f t="shared" si="370"/>
        <v>A+J=</v>
      </c>
      <c r="U1067" s="29">
        <f t="shared" si="371"/>
        <v>46449</v>
      </c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</row>
    <row r="1068" spans="1:154" x14ac:dyDescent="0.15">
      <c r="A1068" s="88">
        <f t="shared" si="375"/>
        <v>46434</v>
      </c>
      <c r="B1068" s="89" t="str">
        <f t="shared" ca="1" si="356"/>
        <v>n.d</v>
      </c>
      <c r="C1068" s="14">
        <f t="shared" si="357"/>
        <v>260.34638476000003</v>
      </c>
      <c r="D1068" s="62">
        <f t="shared" si="373"/>
        <v>46429</v>
      </c>
      <c r="E1068" s="60">
        <f ca="1">IF(D1068&lt;$B$1,VLOOKUP(D1068,[1]DI!$A$4:$B$15000,2,FALSE),0)</f>
        <v>0</v>
      </c>
      <c r="F1068" s="14">
        <f t="shared" ca="1" si="358"/>
        <v>1</v>
      </c>
      <c r="G1068" s="91">
        <f t="shared" ca="1" si="359"/>
        <v>1.30934010340701</v>
      </c>
      <c r="H1068" s="91">
        <f t="shared" ca="1" si="360"/>
        <v>1.30934010340701</v>
      </c>
      <c r="I1068" s="14">
        <f t="shared" ca="1" si="361"/>
        <v>1</v>
      </c>
      <c r="J1068" s="13">
        <f t="shared" si="374"/>
        <v>2.69E-2</v>
      </c>
      <c r="K1068" s="29">
        <f t="shared" si="362"/>
        <v>46419</v>
      </c>
      <c r="L1068" s="2">
        <f t="shared" si="363"/>
        <v>9</v>
      </c>
      <c r="M1068" s="17">
        <f t="shared" si="364"/>
        <v>9</v>
      </c>
      <c r="N1068" s="12">
        <f t="shared" si="365"/>
        <v>1.0009484689999999</v>
      </c>
      <c r="O1068" s="12">
        <f t="shared" ca="1" si="366"/>
        <v>1.0009484689999999</v>
      </c>
      <c r="P1068" s="17">
        <f t="shared" si="367"/>
        <v>0</v>
      </c>
      <c r="Q1068" s="14">
        <f t="shared" ca="1" si="368"/>
        <v>0.24693047000000001</v>
      </c>
      <c r="R1068" s="20">
        <f t="shared" si="372"/>
        <v>0</v>
      </c>
      <c r="S1068" s="14">
        <f t="shared" si="369"/>
        <v>0</v>
      </c>
      <c r="T1068" s="4" t="str">
        <f t="shared" si="370"/>
        <v>A+J=</v>
      </c>
      <c r="U1068" s="29">
        <f t="shared" si="371"/>
        <v>46449</v>
      </c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</row>
    <row r="1069" spans="1:154" x14ac:dyDescent="0.15">
      <c r="A1069" s="88">
        <f t="shared" si="375"/>
        <v>46435</v>
      </c>
      <c r="B1069" s="89" t="str">
        <f t="shared" ca="1" si="356"/>
        <v>n.d</v>
      </c>
      <c r="C1069" s="14">
        <f t="shared" si="357"/>
        <v>260.34638476000003</v>
      </c>
      <c r="D1069" s="62">
        <f t="shared" si="373"/>
        <v>46430</v>
      </c>
      <c r="E1069" s="60">
        <f ca="1">IF(D1069&lt;$B$1,VLOOKUP(D1069,[1]DI!$A$4:$B$15000,2,FALSE),0)</f>
        <v>0</v>
      </c>
      <c r="F1069" s="14">
        <f t="shared" ca="1" si="358"/>
        <v>1</v>
      </c>
      <c r="G1069" s="91">
        <f t="shared" ca="1" si="359"/>
        <v>1.30934010340701</v>
      </c>
      <c r="H1069" s="91">
        <f t="shared" ca="1" si="360"/>
        <v>1.30934010340701</v>
      </c>
      <c r="I1069" s="14">
        <f t="shared" ca="1" si="361"/>
        <v>1</v>
      </c>
      <c r="J1069" s="13">
        <f t="shared" si="374"/>
        <v>2.69E-2</v>
      </c>
      <c r="K1069" s="29">
        <f t="shared" si="362"/>
        <v>46419</v>
      </c>
      <c r="L1069" s="2">
        <f t="shared" si="363"/>
        <v>10</v>
      </c>
      <c r="M1069" s="17">
        <f t="shared" si="364"/>
        <v>10</v>
      </c>
      <c r="N1069" s="12">
        <f t="shared" si="365"/>
        <v>1.00105391</v>
      </c>
      <c r="O1069" s="12">
        <f t="shared" ca="1" si="366"/>
        <v>1.00105391</v>
      </c>
      <c r="P1069" s="17">
        <f t="shared" si="367"/>
        <v>0</v>
      </c>
      <c r="Q1069" s="14">
        <f t="shared" ca="1" si="368"/>
        <v>0.27438164999999998</v>
      </c>
      <c r="R1069" s="20">
        <f t="shared" si="372"/>
        <v>0</v>
      </c>
      <c r="S1069" s="14">
        <f t="shared" si="369"/>
        <v>0</v>
      </c>
      <c r="T1069" s="4" t="str">
        <f t="shared" si="370"/>
        <v>A+J=</v>
      </c>
      <c r="U1069" s="29">
        <f t="shared" si="371"/>
        <v>46449</v>
      </c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</row>
    <row r="1070" spans="1:154" x14ac:dyDescent="0.15">
      <c r="A1070" s="88">
        <f t="shared" si="375"/>
        <v>46436</v>
      </c>
      <c r="B1070" s="89" t="str">
        <f t="shared" ca="1" si="356"/>
        <v>n.d</v>
      </c>
      <c r="C1070" s="14">
        <f t="shared" si="357"/>
        <v>260.34638476000003</v>
      </c>
      <c r="D1070" s="62">
        <f t="shared" si="373"/>
        <v>46433</v>
      </c>
      <c r="E1070" s="60">
        <f ca="1">IF(D1070&lt;$B$1,VLOOKUP(D1070,[1]DI!$A$4:$B$15000,2,FALSE),0)</f>
        <v>0</v>
      </c>
      <c r="F1070" s="14">
        <f t="shared" ca="1" si="358"/>
        <v>1</v>
      </c>
      <c r="G1070" s="91">
        <f t="shared" ca="1" si="359"/>
        <v>1.30934010340701</v>
      </c>
      <c r="H1070" s="91">
        <f t="shared" ca="1" si="360"/>
        <v>1.30934010340701</v>
      </c>
      <c r="I1070" s="14">
        <f t="shared" ca="1" si="361"/>
        <v>1</v>
      </c>
      <c r="J1070" s="13">
        <f t="shared" si="374"/>
        <v>2.69E-2</v>
      </c>
      <c r="K1070" s="29">
        <f t="shared" si="362"/>
        <v>46419</v>
      </c>
      <c r="L1070" s="2">
        <f t="shared" si="363"/>
        <v>11</v>
      </c>
      <c r="M1070" s="17">
        <f t="shared" si="364"/>
        <v>11</v>
      </c>
      <c r="N1070" s="12">
        <f t="shared" si="365"/>
        <v>1.0011593620000001</v>
      </c>
      <c r="O1070" s="12">
        <f t="shared" ca="1" si="366"/>
        <v>1.0011593620000001</v>
      </c>
      <c r="P1070" s="17">
        <f t="shared" si="367"/>
        <v>0</v>
      </c>
      <c r="Q1070" s="14">
        <f t="shared" ca="1" si="368"/>
        <v>0.30183569999999998</v>
      </c>
      <c r="R1070" s="20">
        <f t="shared" si="372"/>
        <v>0</v>
      </c>
      <c r="S1070" s="14">
        <f t="shared" si="369"/>
        <v>0</v>
      </c>
      <c r="T1070" s="4" t="str">
        <f t="shared" si="370"/>
        <v>A+J=</v>
      </c>
      <c r="U1070" s="29">
        <f t="shared" si="371"/>
        <v>46449</v>
      </c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</row>
    <row r="1071" spans="1:154" x14ac:dyDescent="0.15">
      <c r="A1071" s="88">
        <f t="shared" si="375"/>
        <v>46437</v>
      </c>
      <c r="B1071" s="89" t="str">
        <f t="shared" ca="1" si="356"/>
        <v>n.d</v>
      </c>
      <c r="C1071" s="14">
        <f t="shared" si="357"/>
        <v>260.34638476000003</v>
      </c>
      <c r="D1071" s="62">
        <f t="shared" si="373"/>
        <v>46434</v>
      </c>
      <c r="E1071" s="60">
        <f ca="1">IF(D1071&lt;$B$1,VLOOKUP(D1071,[1]DI!$A$4:$B$15000,2,FALSE),0)</f>
        <v>0</v>
      </c>
      <c r="F1071" s="14">
        <f t="shared" ca="1" si="358"/>
        <v>1</v>
      </c>
      <c r="G1071" s="91">
        <f t="shared" ca="1" si="359"/>
        <v>1.30934010340701</v>
      </c>
      <c r="H1071" s="91">
        <f t="shared" ca="1" si="360"/>
        <v>1.30934010340701</v>
      </c>
      <c r="I1071" s="14">
        <f t="shared" ca="1" si="361"/>
        <v>1</v>
      </c>
      <c r="J1071" s="13">
        <f t="shared" si="374"/>
        <v>2.69E-2</v>
      </c>
      <c r="K1071" s="29">
        <f t="shared" si="362"/>
        <v>46419</v>
      </c>
      <c r="L1071" s="2">
        <f t="shared" si="363"/>
        <v>12</v>
      </c>
      <c r="M1071" s="17">
        <f t="shared" si="364"/>
        <v>12</v>
      </c>
      <c r="N1071" s="12">
        <f t="shared" si="365"/>
        <v>1.0012648260000001</v>
      </c>
      <c r="O1071" s="12">
        <f t="shared" ca="1" si="366"/>
        <v>1.0012648260000001</v>
      </c>
      <c r="P1071" s="17">
        <f t="shared" si="367"/>
        <v>0</v>
      </c>
      <c r="Q1071" s="14">
        <f t="shared" ca="1" si="368"/>
        <v>0.32929287000000002</v>
      </c>
      <c r="R1071" s="20">
        <f t="shared" si="372"/>
        <v>0</v>
      </c>
      <c r="S1071" s="14">
        <f t="shared" si="369"/>
        <v>0</v>
      </c>
      <c r="T1071" s="4" t="str">
        <f t="shared" si="370"/>
        <v>A+J=</v>
      </c>
      <c r="U1071" s="29">
        <f t="shared" si="371"/>
        <v>46449</v>
      </c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</row>
    <row r="1072" spans="1:154" x14ac:dyDescent="0.15">
      <c r="A1072" s="88">
        <f t="shared" si="375"/>
        <v>46440</v>
      </c>
      <c r="B1072" s="89" t="str">
        <f t="shared" ca="1" si="356"/>
        <v>n.d</v>
      </c>
      <c r="C1072" s="14">
        <f t="shared" si="357"/>
        <v>260.34638476000003</v>
      </c>
      <c r="D1072" s="62">
        <f t="shared" si="373"/>
        <v>46435</v>
      </c>
      <c r="E1072" s="60">
        <f ca="1">IF(D1072&lt;$B$1,VLOOKUP(D1072,[1]DI!$A$4:$B$15000,2,FALSE),0)</f>
        <v>0</v>
      </c>
      <c r="F1072" s="14">
        <f t="shared" ca="1" si="358"/>
        <v>1</v>
      </c>
      <c r="G1072" s="91">
        <f t="shared" ca="1" si="359"/>
        <v>1.30934010340701</v>
      </c>
      <c r="H1072" s="91">
        <f t="shared" ca="1" si="360"/>
        <v>1.30934010340701</v>
      </c>
      <c r="I1072" s="14">
        <f t="shared" ca="1" si="361"/>
        <v>1</v>
      </c>
      <c r="J1072" s="13">
        <f t="shared" si="374"/>
        <v>2.69E-2</v>
      </c>
      <c r="K1072" s="29">
        <f t="shared" si="362"/>
        <v>46419</v>
      </c>
      <c r="L1072" s="2">
        <f t="shared" si="363"/>
        <v>13</v>
      </c>
      <c r="M1072" s="17">
        <f t="shared" si="364"/>
        <v>13</v>
      </c>
      <c r="N1072" s="12">
        <f t="shared" si="365"/>
        <v>1.0013703</v>
      </c>
      <c r="O1072" s="12">
        <f t="shared" ca="1" si="366"/>
        <v>1.0013703</v>
      </c>
      <c r="P1072" s="17">
        <f t="shared" si="367"/>
        <v>0</v>
      </c>
      <c r="Q1072" s="14">
        <f t="shared" ca="1" si="368"/>
        <v>0.35675265</v>
      </c>
      <c r="R1072" s="20">
        <f t="shared" si="372"/>
        <v>0</v>
      </c>
      <c r="S1072" s="14">
        <f t="shared" si="369"/>
        <v>0</v>
      </c>
      <c r="T1072" s="4" t="str">
        <f t="shared" si="370"/>
        <v>A+J=</v>
      </c>
      <c r="U1072" s="29">
        <f t="shared" si="371"/>
        <v>46449</v>
      </c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</row>
    <row r="1073" spans="1:154" x14ac:dyDescent="0.15">
      <c r="A1073" s="88">
        <f t="shared" si="375"/>
        <v>46441</v>
      </c>
      <c r="B1073" s="89" t="str">
        <f t="shared" ca="1" si="356"/>
        <v>n.d</v>
      </c>
      <c r="C1073" s="14">
        <f t="shared" si="357"/>
        <v>260.34638476000003</v>
      </c>
      <c r="D1073" s="62">
        <f t="shared" si="373"/>
        <v>46436</v>
      </c>
      <c r="E1073" s="60">
        <f ca="1">IF(D1073&lt;$B$1,VLOOKUP(D1073,[1]DI!$A$4:$B$15000,2,FALSE),0)</f>
        <v>0</v>
      </c>
      <c r="F1073" s="14">
        <f t="shared" ca="1" si="358"/>
        <v>1</v>
      </c>
      <c r="G1073" s="91">
        <f t="shared" ca="1" si="359"/>
        <v>1.30934010340701</v>
      </c>
      <c r="H1073" s="91">
        <f t="shared" ca="1" si="360"/>
        <v>1.30934010340701</v>
      </c>
      <c r="I1073" s="14">
        <f t="shared" ca="1" si="361"/>
        <v>1</v>
      </c>
      <c r="J1073" s="13">
        <f t="shared" si="374"/>
        <v>2.69E-2</v>
      </c>
      <c r="K1073" s="29">
        <f t="shared" si="362"/>
        <v>46419</v>
      </c>
      <c r="L1073" s="2">
        <f t="shared" si="363"/>
        <v>14</v>
      </c>
      <c r="M1073" s="17">
        <f t="shared" si="364"/>
        <v>14</v>
      </c>
      <c r="N1073" s="12">
        <f t="shared" si="365"/>
        <v>1.001475785</v>
      </c>
      <c r="O1073" s="12">
        <f t="shared" ca="1" si="366"/>
        <v>1.001475785</v>
      </c>
      <c r="P1073" s="17">
        <f t="shared" si="367"/>
        <v>0</v>
      </c>
      <c r="Q1073" s="14">
        <f t="shared" ca="1" si="368"/>
        <v>0.38421527999999999</v>
      </c>
      <c r="R1073" s="20">
        <f t="shared" si="372"/>
        <v>0</v>
      </c>
      <c r="S1073" s="14">
        <f t="shared" si="369"/>
        <v>0</v>
      </c>
      <c r="T1073" s="4" t="str">
        <f t="shared" si="370"/>
        <v>A+J=</v>
      </c>
      <c r="U1073" s="29">
        <f t="shared" si="371"/>
        <v>46449</v>
      </c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</row>
    <row r="1074" spans="1:154" x14ac:dyDescent="0.15">
      <c r="A1074" s="88">
        <f t="shared" si="375"/>
        <v>46442</v>
      </c>
      <c r="B1074" s="89" t="str">
        <f t="shared" ca="1" si="356"/>
        <v>n.d</v>
      </c>
      <c r="C1074" s="14">
        <f t="shared" si="357"/>
        <v>260.34638476000003</v>
      </c>
      <c r="D1074" s="62">
        <f t="shared" si="373"/>
        <v>46437</v>
      </c>
      <c r="E1074" s="60">
        <f ca="1">IF(D1074&lt;$B$1,VLOOKUP(D1074,[1]DI!$A$4:$B$15000,2,FALSE),0)</f>
        <v>0</v>
      </c>
      <c r="F1074" s="14">
        <f t="shared" ca="1" si="358"/>
        <v>1</v>
      </c>
      <c r="G1074" s="91">
        <f t="shared" ca="1" si="359"/>
        <v>1.30934010340701</v>
      </c>
      <c r="H1074" s="91">
        <f t="shared" ca="1" si="360"/>
        <v>1.30934010340701</v>
      </c>
      <c r="I1074" s="14">
        <f t="shared" ca="1" si="361"/>
        <v>1</v>
      </c>
      <c r="J1074" s="13">
        <f t="shared" si="374"/>
        <v>2.69E-2</v>
      </c>
      <c r="K1074" s="29">
        <f t="shared" si="362"/>
        <v>46419</v>
      </c>
      <c r="L1074" s="2">
        <f t="shared" si="363"/>
        <v>15</v>
      </c>
      <c r="M1074" s="17">
        <f t="shared" si="364"/>
        <v>15</v>
      </c>
      <c r="N1074" s="12">
        <f t="shared" si="365"/>
        <v>1.0015812820000001</v>
      </c>
      <c r="O1074" s="12">
        <f t="shared" ca="1" si="366"/>
        <v>1.0015812820000001</v>
      </c>
      <c r="P1074" s="17">
        <f t="shared" si="367"/>
        <v>0</v>
      </c>
      <c r="Q1074" s="14">
        <f t="shared" ca="1" si="368"/>
        <v>0.41168104999999999</v>
      </c>
      <c r="R1074" s="20">
        <f t="shared" si="372"/>
        <v>0</v>
      </c>
      <c r="S1074" s="14">
        <f t="shared" si="369"/>
        <v>0</v>
      </c>
      <c r="T1074" s="4" t="str">
        <f t="shared" si="370"/>
        <v>A+J=</v>
      </c>
      <c r="U1074" s="29">
        <f t="shared" si="371"/>
        <v>46449</v>
      </c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</row>
    <row r="1075" spans="1:154" x14ac:dyDescent="0.15">
      <c r="A1075" s="88">
        <f t="shared" si="375"/>
        <v>46443</v>
      </c>
      <c r="B1075" s="89" t="str">
        <f t="shared" ca="1" si="356"/>
        <v>n.d</v>
      </c>
      <c r="C1075" s="14">
        <f t="shared" si="357"/>
        <v>260.34638476000003</v>
      </c>
      <c r="D1075" s="62">
        <f t="shared" si="373"/>
        <v>46440</v>
      </c>
      <c r="E1075" s="60">
        <f ca="1">IF(D1075&lt;$B$1,VLOOKUP(D1075,[1]DI!$A$4:$B$15000,2,FALSE),0)</f>
        <v>0</v>
      </c>
      <c r="F1075" s="14">
        <f t="shared" ca="1" si="358"/>
        <v>1</v>
      </c>
      <c r="G1075" s="91">
        <f t="shared" ca="1" si="359"/>
        <v>1.30934010340701</v>
      </c>
      <c r="H1075" s="91">
        <f t="shared" ca="1" si="360"/>
        <v>1.30934010340701</v>
      </c>
      <c r="I1075" s="14">
        <f t="shared" ca="1" si="361"/>
        <v>1</v>
      </c>
      <c r="J1075" s="13">
        <f t="shared" si="374"/>
        <v>2.69E-2</v>
      </c>
      <c r="K1075" s="29">
        <f t="shared" si="362"/>
        <v>46419</v>
      </c>
      <c r="L1075" s="2">
        <f t="shared" si="363"/>
        <v>16</v>
      </c>
      <c r="M1075" s="17">
        <f t="shared" si="364"/>
        <v>16</v>
      </c>
      <c r="N1075" s="12">
        <f t="shared" si="365"/>
        <v>1.0016867899999999</v>
      </c>
      <c r="O1075" s="12">
        <f t="shared" ca="1" si="366"/>
        <v>1.0016867899999999</v>
      </c>
      <c r="P1075" s="17">
        <f t="shared" si="367"/>
        <v>0</v>
      </c>
      <c r="Q1075" s="14">
        <f t="shared" ca="1" si="368"/>
        <v>0.43914966999999999</v>
      </c>
      <c r="R1075" s="20">
        <f t="shared" si="372"/>
        <v>0</v>
      </c>
      <c r="S1075" s="14">
        <f t="shared" si="369"/>
        <v>0</v>
      </c>
      <c r="T1075" s="4" t="str">
        <f t="shared" si="370"/>
        <v>A+J=</v>
      </c>
      <c r="U1075" s="29">
        <f t="shared" si="371"/>
        <v>46449</v>
      </c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</row>
    <row r="1076" spans="1:154" x14ac:dyDescent="0.15">
      <c r="A1076" s="88">
        <f t="shared" si="375"/>
        <v>46444</v>
      </c>
      <c r="B1076" s="89" t="str">
        <f t="shared" ca="1" si="356"/>
        <v>n.d</v>
      </c>
      <c r="C1076" s="14">
        <f t="shared" si="357"/>
        <v>260.34638476000003</v>
      </c>
      <c r="D1076" s="62">
        <f t="shared" si="373"/>
        <v>46441</v>
      </c>
      <c r="E1076" s="60">
        <f ca="1">IF(D1076&lt;$B$1,VLOOKUP(D1076,[1]DI!$A$4:$B$15000,2,FALSE),0)</f>
        <v>0</v>
      </c>
      <c r="F1076" s="14">
        <f t="shared" ca="1" si="358"/>
        <v>1</v>
      </c>
      <c r="G1076" s="91">
        <f t="shared" ca="1" si="359"/>
        <v>1.30934010340701</v>
      </c>
      <c r="H1076" s="91">
        <f t="shared" ca="1" si="360"/>
        <v>1.30934010340701</v>
      </c>
      <c r="I1076" s="14">
        <f t="shared" ca="1" si="361"/>
        <v>1</v>
      </c>
      <c r="J1076" s="13">
        <f t="shared" si="374"/>
        <v>2.69E-2</v>
      </c>
      <c r="K1076" s="29">
        <f t="shared" si="362"/>
        <v>46419</v>
      </c>
      <c r="L1076" s="2">
        <f t="shared" si="363"/>
        <v>17</v>
      </c>
      <c r="M1076" s="17">
        <f t="shared" si="364"/>
        <v>17</v>
      </c>
      <c r="N1076" s="12">
        <f t="shared" si="365"/>
        <v>1.001792308</v>
      </c>
      <c r="O1076" s="12">
        <f t="shared" ca="1" si="366"/>
        <v>1.001792308</v>
      </c>
      <c r="P1076" s="17">
        <f t="shared" si="367"/>
        <v>0</v>
      </c>
      <c r="Q1076" s="14">
        <f t="shared" ca="1" si="368"/>
        <v>0.46662090000000001</v>
      </c>
      <c r="R1076" s="20">
        <f t="shared" si="372"/>
        <v>0</v>
      </c>
      <c r="S1076" s="14">
        <f t="shared" si="369"/>
        <v>0</v>
      </c>
      <c r="T1076" s="4" t="str">
        <f t="shared" si="370"/>
        <v>A+J=</v>
      </c>
      <c r="U1076" s="29">
        <f t="shared" si="371"/>
        <v>46449</v>
      </c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</row>
    <row r="1077" spans="1:154" x14ac:dyDescent="0.15">
      <c r="A1077" s="88">
        <f t="shared" si="375"/>
        <v>46447</v>
      </c>
      <c r="B1077" s="89" t="str">
        <f t="shared" ca="1" si="356"/>
        <v>n.d</v>
      </c>
      <c r="C1077" s="14">
        <f t="shared" si="357"/>
        <v>260.34638476000003</v>
      </c>
      <c r="D1077" s="62">
        <f t="shared" si="373"/>
        <v>46442</v>
      </c>
      <c r="E1077" s="60">
        <f ca="1">IF(D1077&lt;$B$1,VLOOKUP(D1077,[1]DI!$A$4:$B$15000,2,FALSE),0)</f>
        <v>0</v>
      </c>
      <c r="F1077" s="14">
        <f t="shared" ca="1" si="358"/>
        <v>1</v>
      </c>
      <c r="G1077" s="91">
        <f t="shared" ca="1" si="359"/>
        <v>1.30934010340701</v>
      </c>
      <c r="H1077" s="91">
        <f t="shared" ca="1" si="360"/>
        <v>1.30934010340701</v>
      </c>
      <c r="I1077" s="14">
        <f t="shared" ca="1" si="361"/>
        <v>1</v>
      </c>
      <c r="J1077" s="13">
        <f t="shared" si="374"/>
        <v>2.69E-2</v>
      </c>
      <c r="K1077" s="29">
        <f t="shared" si="362"/>
        <v>46419</v>
      </c>
      <c r="L1077" s="2">
        <f t="shared" si="363"/>
        <v>18</v>
      </c>
      <c r="M1077" s="17">
        <f t="shared" si="364"/>
        <v>18</v>
      </c>
      <c r="N1077" s="12">
        <f t="shared" si="365"/>
        <v>1.0018978380000001</v>
      </c>
      <c r="O1077" s="12">
        <f t="shared" ca="1" si="366"/>
        <v>1.0018978380000001</v>
      </c>
      <c r="P1077" s="17">
        <f t="shared" si="367"/>
        <v>0</v>
      </c>
      <c r="Q1077" s="14">
        <f t="shared" ca="1" si="368"/>
        <v>0.49409525999999998</v>
      </c>
      <c r="R1077" s="20">
        <f t="shared" si="372"/>
        <v>0</v>
      </c>
      <c r="S1077" s="14">
        <f t="shared" si="369"/>
        <v>0</v>
      </c>
      <c r="T1077" s="4" t="str">
        <f t="shared" si="370"/>
        <v>A+J=</v>
      </c>
      <c r="U1077" s="29">
        <f t="shared" si="371"/>
        <v>46449</v>
      </c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</row>
    <row r="1078" spans="1:154" x14ac:dyDescent="0.15">
      <c r="A1078" s="88">
        <f t="shared" si="375"/>
        <v>46448</v>
      </c>
      <c r="B1078" s="89" t="str">
        <f t="shared" ca="1" si="356"/>
        <v>n.d</v>
      </c>
      <c r="C1078" s="14">
        <f t="shared" si="357"/>
        <v>260.34638476000003</v>
      </c>
      <c r="D1078" s="62">
        <f t="shared" si="373"/>
        <v>46443</v>
      </c>
      <c r="E1078" s="60">
        <f ca="1">IF(D1078&lt;$B$1,VLOOKUP(D1078,[1]DI!$A$4:$B$15000,2,FALSE),0)</f>
        <v>0</v>
      </c>
      <c r="F1078" s="14">
        <f t="shared" ca="1" si="358"/>
        <v>1</v>
      </c>
      <c r="G1078" s="91">
        <f t="shared" ca="1" si="359"/>
        <v>1.30934010340701</v>
      </c>
      <c r="H1078" s="91">
        <f t="shared" ca="1" si="360"/>
        <v>1.30934010340701</v>
      </c>
      <c r="I1078" s="14">
        <f t="shared" ca="1" si="361"/>
        <v>1</v>
      </c>
      <c r="J1078" s="13">
        <f t="shared" si="374"/>
        <v>2.69E-2</v>
      </c>
      <c r="K1078" s="29">
        <f t="shared" si="362"/>
        <v>46419</v>
      </c>
      <c r="L1078" s="2">
        <f t="shared" si="363"/>
        <v>19</v>
      </c>
      <c r="M1078" s="17">
        <f t="shared" si="364"/>
        <v>19</v>
      </c>
      <c r="N1078" s="12">
        <f t="shared" si="365"/>
        <v>1.002003379</v>
      </c>
      <c r="O1078" s="12">
        <f t="shared" ca="1" si="366"/>
        <v>1.002003379</v>
      </c>
      <c r="P1078" s="17">
        <f t="shared" si="367"/>
        <v>0</v>
      </c>
      <c r="Q1078" s="14">
        <f t="shared" ca="1" si="368"/>
        <v>0.52157246999999995</v>
      </c>
      <c r="R1078" s="20">
        <f t="shared" si="372"/>
        <v>0</v>
      </c>
      <c r="S1078" s="14">
        <f t="shared" si="369"/>
        <v>0</v>
      </c>
      <c r="T1078" s="4" t="str">
        <f t="shared" si="370"/>
        <v>A+J=</v>
      </c>
      <c r="U1078" s="29">
        <f t="shared" si="371"/>
        <v>46449</v>
      </c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</row>
    <row r="1079" spans="1:154" x14ac:dyDescent="0.15">
      <c r="A1079" s="88">
        <f t="shared" si="375"/>
        <v>46449</v>
      </c>
      <c r="B1079" s="89" t="str">
        <f t="shared" ca="1" si="356"/>
        <v>n.d</v>
      </c>
      <c r="C1079" s="14">
        <f t="shared" si="357"/>
        <v>260.34638476000003</v>
      </c>
      <c r="D1079" s="62">
        <f t="shared" si="373"/>
        <v>46444</v>
      </c>
      <c r="E1079" s="60">
        <f ca="1">IF(D1079&lt;$B$1,VLOOKUP(D1079,[1]DI!$A$4:$B$15000,2,FALSE),0)</f>
        <v>0</v>
      </c>
      <c r="F1079" s="14">
        <f t="shared" ca="1" si="358"/>
        <v>1</v>
      </c>
      <c r="G1079" s="91">
        <f t="shared" ca="1" si="359"/>
        <v>1.30934010340701</v>
      </c>
      <c r="H1079" s="91">
        <f t="shared" ca="1" si="360"/>
        <v>1.30934010340701</v>
      </c>
      <c r="I1079" s="14">
        <f t="shared" ca="1" si="361"/>
        <v>1</v>
      </c>
      <c r="J1079" s="13">
        <f t="shared" si="374"/>
        <v>2.69E-2</v>
      </c>
      <c r="K1079" s="29">
        <f t="shared" si="362"/>
        <v>46419</v>
      </c>
      <c r="L1079" s="2">
        <f t="shared" si="363"/>
        <v>20</v>
      </c>
      <c r="M1079" s="17">
        <f t="shared" si="364"/>
        <v>20</v>
      </c>
      <c r="N1079" s="12">
        <f t="shared" si="365"/>
        <v>1.002108931</v>
      </c>
      <c r="O1079" s="12">
        <f t="shared" ca="1" si="366"/>
        <v>1.002108931</v>
      </c>
      <c r="P1079" s="17">
        <f t="shared" si="367"/>
        <v>51</v>
      </c>
      <c r="Q1079" s="14">
        <f t="shared" ca="1" si="368"/>
        <v>0.54905256000000002</v>
      </c>
      <c r="R1079" s="20">
        <f t="shared" si="372"/>
        <v>9.3637999999999999E-2</v>
      </c>
      <c r="S1079" s="14">
        <f t="shared" si="369"/>
        <v>24.378314769999999</v>
      </c>
      <c r="T1079" s="4" t="str">
        <f t="shared" si="370"/>
        <v>A+J=</v>
      </c>
      <c r="U1079" s="29">
        <f t="shared" si="371"/>
        <v>46449</v>
      </c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</row>
    <row r="1080" spans="1:154" x14ac:dyDescent="0.15">
      <c r="A1080" s="88">
        <f t="shared" si="375"/>
        <v>46450</v>
      </c>
      <c r="B1080" s="89" t="str">
        <f t="shared" ca="1" si="356"/>
        <v>n.d</v>
      </c>
      <c r="C1080" s="14">
        <f t="shared" si="357"/>
        <v>235.96806999000003</v>
      </c>
      <c r="D1080" s="62">
        <f t="shared" si="373"/>
        <v>46447</v>
      </c>
      <c r="E1080" s="60">
        <f ca="1">IF(D1080&lt;$B$1,VLOOKUP(D1080,[1]DI!$A$4:$B$15000,2,FALSE),0)</f>
        <v>0</v>
      </c>
      <c r="F1080" s="14">
        <f t="shared" ca="1" si="358"/>
        <v>1</v>
      </c>
      <c r="G1080" s="91">
        <f t="shared" ca="1" si="359"/>
        <v>1.30934010340701</v>
      </c>
      <c r="H1080" s="91">
        <f t="shared" ca="1" si="360"/>
        <v>1.30934010340701</v>
      </c>
      <c r="I1080" s="14">
        <f t="shared" ca="1" si="361"/>
        <v>1</v>
      </c>
      <c r="J1080" s="13">
        <f t="shared" si="374"/>
        <v>2.69E-2</v>
      </c>
      <c r="K1080" s="29">
        <f t="shared" si="362"/>
        <v>46449</v>
      </c>
      <c r="L1080" s="2">
        <f t="shared" si="363"/>
        <v>1</v>
      </c>
      <c r="M1080" s="17">
        <f t="shared" si="364"/>
        <v>1</v>
      </c>
      <c r="N1080" s="12">
        <f t="shared" si="365"/>
        <v>1.000105341</v>
      </c>
      <c r="O1080" s="12">
        <f t="shared" ca="1" si="366"/>
        <v>1.000105341</v>
      </c>
      <c r="P1080" s="17">
        <f t="shared" si="367"/>
        <v>0</v>
      </c>
      <c r="Q1080" s="14">
        <f t="shared" ca="1" si="368"/>
        <v>2.4857110000000002E-2</v>
      </c>
      <c r="R1080" s="20">
        <f t="shared" si="372"/>
        <v>0</v>
      </c>
      <c r="S1080" s="14">
        <f t="shared" si="369"/>
        <v>0</v>
      </c>
      <c r="T1080" s="4" t="str">
        <f t="shared" si="370"/>
        <v>A+J=</v>
      </c>
      <c r="U1080" s="29">
        <f t="shared" si="371"/>
        <v>46476</v>
      </c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</row>
    <row r="1081" spans="1:154" x14ac:dyDescent="0.15">
      <c r="A1081" s="88">
        <f t="shared" si="375"/>
        <v>46451</v>
      </c>
      <c r="B1081" s="89" t="str">
        <f t="shared" ca="1" si="356"/>
        <v>n.d</v>
      </c>
      <c r="C1081" s="14">
        <f t="shared" si="357"/>
        <v>235.96806999000003</v>
      </c>
      <c r="D1081" s="62">
        <f t="shared" si="373"/>
        <v>46448</v>
      </c>
      <c r="E1081" s="60">
        <f ca="1">IF(D1081&lt;$B$1,VLOOKUP(D1081,[1]DI!$A$4:$B$15000,2,FALSE),0)</f>
        <v>0</v>
      </c>
      <c r="F1081" s="14">
        <f t="shared" ca="1" si="358"/>
        <v>1</v>
      </c>
      <c r="G1081" s="91">
        <f t="shared" ca="1" si="359"/>
        <v>1.30934010340701</v>
      </c>
      <c r="H1081" s="91">
        <f t="shared" ca="1" si="360"/>
        <v>1.30934010340701</v>
      </c>
      <c r="I1081" s="14">
        <f t="shared" ca="1" si="361"/>
        <v>1</v>
      </c>
      <c r="J1081" s="13">
        <f t="shared" si="374"/>
        <v>2.69E-2</v>
      </c>
      <c r="K1081" s="29">
        <f t="shared" si="362"/>
        <v>46449</v>
      </c>
      <c r="L1081" s="2">
        <f t="shared" si="363"/>
        <v>2</v>
      </c>
      <c r="M1081" s="17">
        <f t="shared" si="364"/>
        <v>2</v>
      </c>
      <c r="N1081" s="12">
        <f t="shared" si="365"/>
        <v>1.0002106930000001</v>
      </c>
      <c r="O1081" s="12">
        <f t="shared" ca="1" si="366"/>
        <v>1.0002106930000001</v>
      </c>
      <c r="P1081" s="17">
        <f t="shared" si="367"/>
        <v>0</v>
      </c>
      <c r="Q1081" s="14">
        <f t="shared" ca="1" si="368"/>
        <v>4.9716820000000002E-2</v>
      </c>
      <c r="R1081" s="20">
        <f t="shared" si="372"/>
        <v>0</v>
      </c>
      <c r="S1081" s="14">
        <f t="shared" si="369"/>
        <v>0</v>
      </c>
      <c r="T1081" s="4" t="str">
        <f t="shared" si="370"/>
        <v>A+J=</v>
      </c>
      <c r="U1081" s="29">
        <f t="shared" si="371"/>
        <v>46476</v>
      </c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</row>
    <row r="1082" spans="1:154" x14ac:dyDescent="0.15">
      <c r="A1082" s="88">
        <f t="shared" si="375"/>
        <v>46454</v>
      </c>
      <c r="B1082" s="89" t="str">
        <f t="shared" ca="1" si="356"/>
        <v>n.d</v>
      </c>
      <c r="C1082" s="14">
        <f t="shared" si="357"/>
        <v>235.96806999000003</v>
      </c>
      <c r="D1082" s="62">
        <f t="shared" si="373"/>
        <v>46449</v>
      </c>
      <c r="E1082" s="60">
        <f ca="1">IF(D1082&lt;$B$1,VLOOKUP(D1082,[1]DI!$A$4:$B$15000,2,FALSE),0)</f>
        <v>0</v>
      </c>
      <c r="F1082" s="14">
        <f t="shared" ca="1" si="358"/>
        <v>1</v>
      </c>
      <c r="G1082" s="91">
        <f t="shared" ca="1" si="359"/>
        <v>1.30934010340701</v>
      </c>
      <c r="H1082" s="91">
        <f t="shared" ca="1" si="360"/>
        <v>1.30934010340701</v>
      </c>
      <c r="I1082" s="14">
        <f t="shared" ca="1" si="361"/>
        <v>1</v>
      </c>
      <c r="J1082" s="13">
        <f t="shared" si="374"/>
        <v>2.69E-2</v>
      </c>
      <c r="K1082" s="29">
        <f t="shared" si="362"/>
        <v>46449</v>
      </c>
      <c r="L1082" s="2">
        <f t="shared" si="363"/>
        <v>3</v>
      </c>
      <c r="M1082" s="17">
        <f t="shared" si="364"/>
        <v>3</v>
      </c>
      <c r="N1082" s="12">
        <f t="shared" si="365"/>
        <v>1.000316057</v>
      </c>
      <c r="O1082" s="12">
        <f t="shared" ca="1" si="366"/>
        <v>1.000316057</v>
      </c>
      <c r="P1082" s="17">
        <f t="shared" si="367"/>
        <v>0</v>
      </c>
      <c r="Q1082" s="14">
        <f t="shared" ca="1" si="368"/>
        <v>7.4579359999999997E-2</v>
      </c>
      <c r="R1082" s="20">
        <f t="shared" si="372"/>
        <v>0</v>
      </c>
      <c r="S1082" s="14">
        <f t="shared" si="369"/>
        <v>0</v>
      </c>
      <c r="T1082" s="4" t="str">
        <f t="shared" si="370"/>
        <v>A+J=</v>
      </c>
      <c r="U1082" s="29">
        <f t="shared" si="371"/>
        <v>46476</v>
      </c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</row>
    <row r="1083" spans="1:154" x14ac:dyDescent="0.15">
      <c r="A1083" s="88">
        <f t="shared" si="375"/>
        <v>46455</v>
      </c>
      <c r="B1083" s="89" t="str">
        <f t="shared" ca="1" si="356"/>
        <v>n.d</v>
      </c>
      <c r="C1083" s="14">
        <f t="shared" si="357"/>
        <v>235.96806999000003</v>
      </c>
      <c r="D1083" s="62">
        <f t="shared" si="373"/>
        <v>46450</v>
      </c>
      <c r="E1083" s="60">
        <f ca="1">IF(D1083&lt;$B$1,VLOOKUP(D1083,[1]DI!$A$4:$B$15000,2,FALSE),0)</f>
        <v>0</v>
      </c>
      <c r="F1083" s="14">
        <f t="shared" ca="1" si="358"/>
        <v>1</v>
      </c>
      <c r="G1083" s="91">
        <f t="shared" ca="1" si="359"/>
        <v>1.30934010340701</v>
      </c>
      <c r="H1083" s="91">
        <f t="shared" ca="1" si="360"/>
        <v>1.30934010340701</v>
      </c>
      <c r="I1083" s="14">
        <f t="shared" ca="1" si="361"/>
        <v>1</v>
      </c>
      <c r="J1083" s="13">
        <f t="shared" si="374"/>
        <v>2.69E-2</v>
      </c>
      <c r="K1083" s="29">
        <f t="shared" si="362"/>
        <v>46449</v>
      </c>
      <c r="L1083" s="2">
        <f t="shared" si="363"/>
        <v>4</v>
      </c>
      <c r="M1083" s="17">
        <f t="shared" si="364"/>
        <v>4</v>
      </c>
      <c r="N1083" s="12">
        <f t="shared" si="365"/>
        <v>1.0004214309999999</v>
      </c>
      <c r="O1083" s="12">
        <f t="shared" ca="1" si="366"/>
        <v>1.0004214309999999</v>
      </c>
      <c r="P1083" s="17">
        <f t="shared" si="367"/>
        <v>0</v>
      </c>
      <c r="Q1083" s="14">
        <f t="shared" ca="1" si="368"/>
        <v>9.9444249999999998E-2</v>
      </c>
      <c r="R1083" s="20">
        <f t="shared" si="372"/>
        <v>0</v>
      </c>
      <c r="S1083" s="14">
        <f t="shared" si="369"/>
        <v>0</v>
      </c>
      <c r="T1083" s="4" t="str">
        <f t="shared" si="370"/>
        <v>A+J=</v>
      </c>
      <c r="U1083" s="29">
        <f t="shared" si="371"/>
        <v>46476</v>
      </c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</row>
    <row r="1084" spans="1:154" x14ac:dyDescent="0.15">
      <c r="A1084" s="88">
        <f t="shared" si="375"/>
        <v>46456</v>
      </c>
      <c r="B1084" s="89" t="str">
        <f t="shared" ca="1" si="356"/>
        <v>n.d</v>
      </c>
      <c r="C1084" s="14">
        <f t="shared" si="357"/>
        <v>235.96806999000003</v>
      </c>
      <c r="D1084" s="62">
        <f t="shared" si="373"/>
        <v>46451</v>
      </c>
      <c r="E1084" s="60">
        <f ca="1">IF(D1084&lt;$B$1,VLOOKUP(D1084,[1]DI!$A$4:$B$15000,2,FALSE),0)</f>
        <v>0</v>
      </c>
      <c r="F1084" s="14">
        <f t="shared" ca="1" si="358"/>
        <v>1</v>
      </c>
      <c r="G1084" s="91">
        <f t="shared" ca="1" si="359"/>
        <v>1.30934010340701</v>
      </c>
      <c r="H1084" s="91">
        <f t="shared" ca="1" si="360"/>
        <v>1.30934010340701</v>
      </c>
      <c r="I1084" s="14">
        <f t="shared" ca="1" si="361"/>
        <v>1</v>
      </c>
      <c r="J1084" s="13">
        <f t="shared" si="374"/>
        <v>2.69E-2</v>
      </c>
      <c r="K1084" s="29">
        <f t="shared" si="362"/>
        <v>46449</v>
      </c>
      <c r="L1084" s="2">
        <f t="shared" si="363"/>
        <v>5</v>
      </c>
      <c r="M1084" s="17">
        <f t="shared" si="364"/>
        <v>5</v>
      </c>
      <c r="N1084" s="12">
        <f t="shared" si="365"/>
        <v>1.000526816</v>
      </c>
      <c r="O1084" s="12">
        <f t="shared" ca="1" si="366"/>
        <v>1.000526816</v>
      </c>
      <c r="P1084" s="17">
        <f t="shared" si="367"/>
        <v>0</v>
      </c>
      <c r="Q1084" s="14">
        <f t="shared" ca="1" si="368"/>
        <v>0.12431175</v>
      </c>
      <c r="R1084" s="20">
        <f t="shared" si="372"/>
        <v>0</v>
      </c>
      <c r="S1084" s="14">
        <f t="shared" si="369"/>
        <v>0</v>
      </c>
      <c r="T1084" s="4" t="str">
        <f t="shared" si="370"/>
        <v>A+J=</v>
      </c>
      <c r="U1084" s="29">
        <f t="shared" si="371"/>
        <v>46476</v>
      </c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</row>
    <row r="1085" spans="1:154" x14ac:dyDescent="0.15">
      <c r="A1085" s="88">
        <f t="shared" si="375"/>
        <v>46457</v>
      </c>
      <c r="B1085" s="89" t="str">
        <f t="shared" ca="1" si="356"/>
        <v>n.d</v>
      </c>
      <c r="C1085" s="14">
        <f t="shared" si="357"/>
        <v>235.96806999000003</v>
      </c>
      <c r="D1085" s="62">
        <f t="shared" si="373"/>
        <v>46454</v>
      </c>
      <c r="E1085" s="60">
        <f ca="1">IF(D1085&lt;$B$1,VLOOKUP(D1085,[1]DI!$A$4:$B$15000,2,FALSE),0)</f>
        <v>0</v>
      </c>
      <c r="F1085" s="14">
        <f t="shared" ca="1" si="358"/>
        <v>1</v>
      </c>
      <c r="G1085" s="91">
        <f t="shared" ca="1" si="359"/>
        <v>1.30934010340701</v>
      </c>
      <c r="H1085" s="91">
        <f t="shared" ca="1" si="360"/>
        <v>1.30934010340701</v>
      </c>
      <c r="I1085" s="14">
        <f t="shared" ca="1" si="361"/>
        <v>1</v>
      </c>
      <c r="J1085" s="13">
        <f t="shared" si="374"/>
        <v>2.69E-2</v>
      </c>
      <c r="K1085" s="29">
        <f t="shared" si="362"/>
        <v>46449</v>
      </c>
      <c r="L1085" s="2">
        <f t="shared" si="363"/>
        <v>6</v>
      </c>
      <c r="M1085" s="17">
        <f t="shared" si="364"/>
        <v>6</v>
      </c>
      <c r="N1085" s="12">
        <f t="shared" si="365"/>
        <v>1.000632213</v>
      </c>
      <c r="O1085" s="12">
        <f t="shared" ca="1" si="366"/>
        <v>1.000632213</v>
      </c>
      <c r="P1085" s="17">
        <f t="shared" si="367"/>
        <v>0</v>
      </c>
      <c r="Q1085" s="14">
        <f t="shared" ca="1" si="368"/>
        <v>0.14918207999999999</v>
      </c>
      <c r="R1085" s="20">
        <f t="shared" si="372"/>
        <v>0</v>
      </c>
      <c r="S1085" s="14">
        <f t="shared" si="369"/>
        <v>0</v>
      </c>
      <c r="T1085" s="4" t="str">
        <f t="shared" si="370"/>
        <v>A+J=</v>
      </c>
      <c r="U1085" s="29">
        <f t="shared" si="371"/>
        <v>46476</v>
      </c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</row>
    <row r="1086" spans="1:154" x14ac:dyDescent="0.15">
      <c r="A1086" s="88">
        <f t="shared" si="375"/>
        <v>46458</v>
      </c>
      <c r="B1086" s="89" t="str">
        <f t="shared" ca="1" si="356"/>
        <v>n.d</v>
      </c>
      <c r="C1086" s="14">
        <f t="shared" si="357"/>
        <v>235.96806999000003</v>
      </c>
      <c r="D1086" s="62">
        <f t="shared" si="373"/>
        <v>46455</v>
      </c>
      <c r="E1086" s="60">
        <f ca="1">IF(D1086&lt;$B$1,VLOOKUP(D1086,[1]DI!$A$4:$B$15000,2,FALSE),0)</f>
        <v>0</v>
      </c>
      <c r="F1086" s="14">
        <f t="shared" ca="1" si="358"/>
        <v>1</v>
      </c>
      <c r="G1086" s="91">
        <f t="shared" ca="1" si="359"/>
        <v>1.30934010340701</v>
      </c>
      <c r="H1086" s="91">
        <f t="shared" ca="1" si="360"/>
        <v>1.30934010340701</v>
      </c>
      <c r="I1086" s="14">
        <f t="shared" ca="1" si="361"/>
        <v>1</v>
      </c>
      <c r="J1086" s="13">
        <f t="shared" si="374"/>
        <v>2.69E-2</v>
      </c>
      <c r="K1086" s="29">
        <f t="shared" si="362"/>
        <v>46449</v>
      </c>
      <c r="L1086" s="2">
        <f t="shared" si="363"/>
        <v>7</v>
      </c>
      <c r="M1086" s="17">
        <f t="shared" si="364"/>
        <v>7</v>
      </c>
      <c r="N1086" s="12">
        <f t="shared" si="365"/>
        <v>1.0007376210000001</v>
      </c>
      <c r="O1086" s="12">
        <f t="shared" ca="1" si="366"/>
        <v>1.0007376210000001</v>
      </c>
      <c r="P1086" s="17">
        <f t="shared" si="367"/>
        <v>0</v>
      </c>
      <c r="Q1086" s="14">
        <f t="shared" ca="1" si="368"/>
        <v>0.17405499999999999</v>
      </c>
      <c r="R1086" s="20">
        <f t="shared" si="372"/>
        <v>0</v>
      </c>
      <c r="S1086" s="14">
        <f t="shared" si="369"/>
        <v>0</v>
      </c>
      <c r="T1086" s="4" t="str">
        <f t="shared" si="370"/>
        <v>A+J=</v>
      </c>
      <c r="U1086" s="29">
        <f t="shared" si="371"/>
        <v>46476</v>
      </c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</row>
    <row r="1087" spans="1:154" x14ac:dyDescent="0.15">
      <c r="A1087" s="88">
        <f t="shared" si="375"/>
        <v>46461</v>
      </c>
      <c r="B1087" s="89" t="str">
        <f t="shared" ca="1" si="356"/>
        <v>n.d</v>
      </c>
      <c r="C1087" s="14">
        <f t="shared" si="357"/>
        <v>235.96806999000003</v>
      </c>
      <c r="D1087" s="62">
        <f t="shared" si="373"/>
        <v>46456</v>
      </c>
      <c r="E1087" s="60">
        <f ca="1">IF(D1087&lt;$B$1,VLOOKUP(D1087,[1]DI!$A$4:$B$15000,2,FALSE),0)</f>
        <v>0</v>
      </c>
      <c r="F1087" s="14">
        <f t="shared" ca="1" si="358"/>
        <v>1</v>
      </c>
      <c r="G1087" s="91">
        <f t="shared" ca="1" si="359"/>
        <v>1.30934010340701</v>
      </c>
      <c r="H1087" s="91">
        <f t="shared" ca="1" si="360"/>
        <v>1.30934010340701</v>
      </c>
      <c r="I1087" s="14">
        <f t="shared" ca="1" si="361"/>
        <v>1</v>
      </c>
      <c r="J1087" s="13">
        <f t="shared" si="374"/>
        <v>2.69E-2</v>
      </c>
      <c r="K1087" s="29">
        <f t="shared" si="362"/>
        <v>46449</v>
      </c>
      <c r="L1087" s="2">
        <f t="shared" si="363"/>
        <v>8</v>
      </c>
      <c r="M1087" s="17">
        <f t="shared" si="364"/>
        <v>8</v>
      </c>
      <c r="N1087" s="12">
        <f t="shared" si="365"/>
        <v>1.000843039</v>
      </c>
      <c r="O1087" s="12">
        <f t="shared" ca="1" si="366"/>
        <v>1.000843039</v>
      </c>
      <c r="P1087" s="17">
        <f t="shared" si="367"/>
        <v>0</v>
      </c>
      <c r="Q1087" s="14">
        <f t="shared" ca="1" si="368"/>
        <v>0.19893027999999999</v>
      </c>
      <c r="R1087" s="20">
        <f t="shared" si="372"/>
        <v>0</v>
      </c>
      <c r="S1087" s="14">
        <f t="shared" si="369"/>
        <v>0</v>
      </c>
      <c r="T1087" s="4" t="str">
        <f t="shared" si="370"/>
        <v>A+J=</v>
      </c>
      <c r="U1087" s="29">
        <f t="shared" si="371"/>
        <v>46476</v>
      </c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</row>
    <row r="1088" spans="1:154" x14ac:dyDescent="0.15">
      <c r="A1088" s="88">
        <f t="shared" si="375"/>
        <v>46462</v>
      </c>
      <c r="B1088" s="89" t="str">
        <f t="shared" ca="1" si="356"/>
        <v>n.d</v>
      </c>
      <c r="C1088" s="14">
        <f t="shared" si="357"/>
        <v>235.96806999000003</v>
      </c>
      <c r="D1088" s="62">
        <f t="shared" si="373"/>
        <v>46457</v>
      </c>
      <c r="E1088" s="60">
        <f ca="1">IF(D1088&lt;$B$1,VLOOKUP(D1088,[1]DI!$A$4:$B$15000,2,FALSE),0)</f>
        <v>0</v>
      </c>
      <c r="F1088" s="14">
        <f t="shared" ca="1" si="358"/>
        <v>1</v>
      </c>
      <c r="G1088" s="91">
        <f t="shared" ca="1" si="359"/>
        <v>1.30934010340701</v>
      </c>
      <c r="H1088" s="91">
        <f t="shared" ca="1" si="360"/>
        <v>1.30934010340701</v>
      </c>
      <c r="I1088" s="14">
        <f t="shared" ca="1" si="361"/>
        <v>1</v>
      </c>
      <c r="J1088" s="13">
        <f t="shared" si="374"/>
        <v>2.69E-2</v>
      </c>
      <c r="K1088" s="29">
        <f t="shared" si="362"/>
        <v>46449</v>
      </c>
      <c r="L1088" s="2">
        <f t="shared" si="363"/>
        <v>9</v>
      </c>
      <c r="M1088" s="17">
        <f t="shared" si="364"/>
        <v>9</v>
      </c>
      <c r="N1088" s="12">
        <f t="shared" si="365"/>
        <v>1.0009484689999999</v>
      </c>
      <c r="O1088" s="12">
        <f t="shared" ca="1" si="366"/>
        <v>1.0009484689999999</v>
      </c>
      <c r="P1088" s="17">
        <f t="shared" si="367"/>
        <v>0</v>
      </c>
      <c r="Q1088" s="14">
        <f t="shared" ca="1" si="368"/>
        <v>0.22380839</v>
      </c>
      <c r="R1088" s="20">
        <f t="shared" si="372"/>
        <v>0</v>
      </c>
      <c r="S1088" s="14">
        <f t="shared" si="369"/>
        <v>0</v>
      </c>
      <c r="T1088" s="4" t="str">
        <f t="shared" si="370"/>
        <v>A+J=</v>
      </c>
      <c r="U1088" s="29">
        <f t="shared" si="371"/>
        <v>46476</v>
      </c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</row>
    <row r="1089" spans="1:154" x14ac:dyDescent="0.15">
      <c r="A1089" s="88">
        <f t="shared" si="375"/>
        <v>46463</v>
      </c>
      <c r="B1089" s="89" t="str">
        <f t="shared" ca="1" si="356"/>
        <v>n.d</v>
      </c>
      <c r="C1089" s="14">
        <f t="shared" si="357"/>
        <v>235.96806999000003</v>
      </c>
      <c r="D1089" s="62">
        <f t="shared" si="373"/>
        <v>46458</v>
      </c>
      <c r="E1089" s="60">
        <f ca="1">IF(D1089&lt;$B$1,VLOOKUP(D1089,[1]DI!$A$4:$B$15000,2,FALSE),0)</f>
        <v>0</v>
      </c>
      <c r="F1089" s="14">
        <f t="shared" ca="1" si="358"/>
        <v>1</v>
      </c>
      <c r="G1089" s="91">
        <f t="shared" ca="1" si="359"/>
        <v>1.30934010340701</v>
      </c>
      <c r="H1089" s="91">
        <f t="shared" ca="1" si="360"/>
        <v>1.30934010340701</v>
      </c>
      <c r="I1089" s="14">
        <f t="shared" ca="1" si="361"/>
        <v>1</v>
      </c>
      <c r="J1089" s="13">
        <f t="shared" si="374"/>
        <v>2.69E-2</v>
      </c>
      <c r="K1089" s="29">
        <f t="shared" si="362"/>
        <v>46449</v>
      </c>
      <c r="L1089" s="2">
        <f t="shared" si="363"/>
        <v>10</v>
      </c>
      <c r="M1089" s="17">
        <f t="shared" si="364"/>
        <v>10</v>
      </c>
      <c r="N1089" s="12">
        <f t="shared" si="365"/>
        <v>1.00105391</v>
      </c>
      <c r="O1089" s="12">
        <f t="shared" ca="1" si="366"/>
        <v>1.00105391</v>
      </c>
      <c r="P1089" s="17">
        <f t="shared" si="367"/>
        <v>0</v>
      </c>
      <c r="Q1089" s="14">
        <f t="shared" ca="1" si="368"/>
        <v>0.2486891</v>
      </c>
      <c r="R1089" s="20">
        <f t="shared" si="372"/>
        <v>0</v>
      </c>
      <c r="S1089" s="14">
        <f t="shared" si="369"/>
        <v>0</v>
      </c>
      <c r="T1089" s="4" t="str">
        <f t="shared" si="370"/>
        <v>A+J=</v>
      </c>
      <c r="U1089" s="29">
        <f t="shared" si="371"/>
        <v>46476</v>
      </c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</row>
    <row r="1090" spans="1:154" x14ac:dyDescent="0.15">
      <c r="A1090" s="88">
        <f t="shared" si="375"/>
        <v>46464</v>
      </c>
      <c r="B1090" s="89" t="str">
        <f t="shared" ca="1" si="356"/>
        <v>n.d</v>
      </c>
      <c r="C1090" s="14">
        <f t="shared" si="357"/>
        <v>235.96806999000003</v>
      </c>
      <c r="D1090" s="62">
        <f t="shared" si="373"/>
        <v>46461</v>
      </c>
      <c r="E1090" s="60">
        <f ca="1">IF(D1090&lt;$B$1,VLOOKUP(D1090,[1]DI!$A$4:$B$15000,2,FALSE),0)</f>
        <v>0</v>
      </c>
      <c r="F1090" s="14">
        <f t="shared" ca="1" si="358"/>
        <v>1</v>
      </c>
      <c r="G1090" s="91">
        <f t="shared" ca="1" si="359"/>
        <v>1.30934010340701</v>
      </c>
      <c r="H1090" s="91">
        <f t="shared" ca="1" si="360"/>
        <v>1.30934010340701</v>
      </c>
      <c r="I1090" s="14">
        <f t="shared" ca="1" si="361"/>
        <v>1</v>
      </c>
      <c r="J1090" s="13">
        <f t="shared" si="374"/>
        <v>2.69E-2</v>
      </c>
      <c r="K1090" s="29">
        <f t="shared" si="362"/>
        <v>46449</v>
      </c>
      <c r="L1090" s="2">
        <f t="shared" si="363"/>
        <v>11</v>
      </c>
      <c r="M1090" s="17">
        <f t="shared" si="364"/>
        <v>11</v>
      </c>
      <c r="N1090" s="12">
        <f t="shared" si="365"/>
        <v>1.0011593620000001</v>
      </c>
      <c r="O1090" s="12">
        <f t="shared" ca="1" si="366"/>
        <v>1.0011593620000001</v>
      </c>
      <c r="P1090" s="17">
        <f t="shared" si="367"/>
        <v>0</v>
      </c>
      <c r="Q1090" s="14">
        <f t="shared" ca="1" si="368"/>
        <v>0.27357240999999999</v>
      </c>
      <c r="R1090" s="20">
        <f t="shared" si="372"/>
        <v>0</v>
      </c>
      <c r="S1090" s="14">
        <f t="shared" si="369"/>
        <v>0</v>
      </c>
      <c r="T1090" s="4" t="str">
        <f t="shared" si="370"/>
        <v>A+J=</v>
      </c>
      <c r="U1090" s="29">
        <f t="shared" si="371"/>
        <v>46476</v>
      </c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</row>
    <row r="1091" spans="1:154" x14ac:dyDescent="0.15">
      <c r="A1091" s="88">
        <f t="shared" si="375"/>
        <v>46465</v>
      </c>
      <c r="B1091" s="89" t="str">
        <f t="shared" ca="1" si="356"/>
        <v>n.d</v>
      </c>
      <c r="C1091" s="14">
        <f t="shared" si="357"/>
        <v>235.96806999000003</v>
      </c>
      <c r="D1091" s="62">
        <f t="shared" si="373"/>
        <v>46462</v>
      </c>
      <c r="E1091" s="60">
        <f ca="1">IF(D1091&lt;$B$1,VLOOKUP(D1091,[1]DI!$A$4:$B$15000,2,FALSE),0)</f>
        <v>0</v>
      </c>
      <c r="F1091" s="14">
        <f t="shared" ca="1" si="358"/>
        <v>1</v>
      </c>
      <c r="G1091" s="91">
        <f t="shared" ca="1" si="359"/>
        <v>1.30934010340701</v>
      </c>
      <c r="H1091" s="91">
        <f t="shared" ca="1" si="360"/>
        <v>1.30934010340701</v>
      </c>
      <c r="I1091" s="14">
        <f t="shared" ca="1" si="361"/>
        <v>1</v>
      </c>
      <c r="J1091" s="13">
        <f t="shared" si="374"/>
        <v>2.69E-2</v>
      </c>
      <c r="K1091" s="29">
        <f t="shared" si="362"/>
        <v>46449</v>
      </c>
      <c r="L1091" s="2">
        <f t="shared" si="363"/>
        <v>12</v>
      </c>
      <c r="M1091" s="17">
        <f t="shared" si="364"/>
        <v>12</v>
      </c>
      <c r="N1091" s="12">
        <f t="shared" si="365"/>
        <v>1.0012648260000001</v>
      </c>
      <c r="O1091" s="12">
        <f t="shared" ca="1" si="366"/>
        <v>1.0012648260000001</v>
      </c>
      <c r="P1091" s="17">
        <f t="shared" si="367"/>
        <v>0</v>
      </c>
      <c r="Q1091" s="14">
        <f t="shared" ca="1" si="368"/>
        <v>0.29845854999999999</v>
      </c>
      <c r="R1091" s="20">
        <f t="shared" si="372"/>
        <v>0</v>
      </c>
      <c r="S1091" s="14">
        <f t="shared" si="369"/>
        <v>0</v>
      </c>
      <c r="T1091" s="4" t="str">
        <f t="shared" si="370"/>
        <v>A+J=</v>
      </c>
      <c r="U1091" s="29">
        <f t="shared" si="371"/>
        <v>46476</v>
      </c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</row>
    <row r="1092" spans="1:154" x14ac:dyDescent="0.15">
      <c r="A1092" s="88">
        <f t="shared" si="375"/>
        <v>46468</v>
      </c>
      <c r="B1092" s="89" t="str">
        <f t="shared" ca="1" si="356"/>
        <v>n.d</v>
      </c>
      <c r="C1092" s="14">
        <f t="shared" si="357"/>
        <v>235.96806999000003</v>
      </c>
      <c r="D1092" s="62">
        <f t="shared" si="373"/>
        <v>46463</v>
      </c>
      <c r="E1092" s="60">
        <f ca="1">IF(D1092&lt;$B$1,VLOOKUP(D1092,[1]DI!$A$4:$B$15000,2,FALSE),0)</f>
        <v>0</v>
      </c>
      <c r="F1092" s="14">
        <f t="shared" ca="1" si="358"/>
        <v>1</v>
      </c>
      <c r="G1092" s="91">
        <f t="shared" ca="1" si="359"/>
        <v>1.30934010340701</v>
      </c>
      <c r="H1092" s="91">
        <f t="shared" ca="1" si="360"/>
        <v>1.30934010340701</v>
      </c>
      <c r="I1092" s="14">
        <f t="shared" ca="1" si="361"/>
        <v>1</v>
      </c>
      <c r="J1092" s="13">
        <f t="shared" si="374"/>
        <v>2.69E-2</v>
      </c>
      <c r="K1092" s="29">
        <f t="shared" si="362"/>
        <v>46449</v>
      </c>
      <c r="L1092" s="2">
        <f t="shared" si="363"/>
        <v>13</v>
      </c>
      <c r="M1092" s="17">
        <f t="shared" si="364"/>
        <v>13</v>
      </c>
      <c r="N1092" s="12">
        <f t="shared" si="365"/>
        <v>1.0013703</v>
      </c>
      <c r="O1092" s="12">
        <f t="shared" ca="1" si="366"/>
        <v>1.0013703</v>
      </c>
      <c r="P1092" s="17">
        <f t="shared" si="367"/>
        <v>0</v>
      </c>
      <c r="Q1092" s="14">
        <f t="shared" ca="1" si="368"/>
        <v>0.32334703999999997</v>
      </c>
      <c r="R1092" s="20">
        <f t="shared" si="372"/>
        <v>0</v>
      </c>
      <c r="S1092" s="14">
        <f t="shared" si="369"/>
        <v>0</v>
      </c>
      <c r="T1092" s="4" t="str">
        <f t="shared" si="370"/>
        <v>A+J=</v>
      </c>
      <c r="U1092" s="29">
        <f t="shared" si="371"/>
        <v>46476</v>
      </c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</row>
    <row r="1093" spans="1:154" x14ac:dyDescent="0.15">
      <c r="A1093" s="88">
        <f t="shared" si="375"/>
        <v>46469</v>
      </c>
      <c r="B1093" s="89" t="str">
        <f t="shared" ca="1" si="356"/>
        <v>n.d</v>
      </c>
      <c r="C1093" s="14">
        <f t="shared" si="357"/>
        <v>235.96806999000003</v>
      </c>
      <c r="D1093" s="62">
        <f t="shared" si="373"/>
        <v>46464</v>
      </c>
      <c r="E1093" s="60">
        <f ca="1">IF(D1093&lt;$B$1,VLOOKUP(D1093,[1]DI!$A$4:$B$15000,2,FALSE),0)</f>
        <v>0</v>
      </c>
      <c r="F1093" s="14">
        <f t="shared" ca="1" si="358"/>
        <v>1</v>
      </c>
      <c r="G1093" s="91">
        <f t="shared" ca="1" si="359"/>
        <v>1.30934010340701</v>
      </c>
      <c r="H1093" s="91">
        <f t="shared" ca="1" si="360"/>
        <v>1.30934010340701</v>
      </c>
      <c r="I1093" s="14">
        <f t="shared" ca="1" si="361"/>
        <v>1</v>
      </c>
      <c r="J1093" s="13">
        <f t="shared" si="374"/>
        <v>2.69E-2</v>
      </c>
      <c r="K1093" s="29">
        <f t="shared" si="362"/>
        <v>46449</v>
      </c>
      <c r="L1093" s="2">
        <f t="shared" si="363"/>
        <v>14</v>
      </c>
      <c r="M1093" s="17">
        <f t="shared" si="364"/>
        <v>14</v>
      </c>
      <c r="N1093" s="12">
        <f t="shared" si="365"/>
        <v>1.001475785</v>
      </c>
      <c r="O1093" s="12">
        <f t="shared" ca="1" si="366"/>
        <v>1.001475785</v>
      </c>
      <c r="P1093" s="17">
        <f t="shared" si="367"/>
        <v>0</v>
      </c>
      <c r="Q1093" s="14">
        <f t="shared" ca="1" si="368"/>
        <v>0.34823812999999998</v>
      </c>
      <c r="R1093" s="20">
        <f t="shared" si="372"/>
        <v>0</v>
      </c>
      <c r="S1093" s="14">
        <f t="shared" si="369"/>
        <v>0</v>
      </c>
      <c r="T1093" s="4" t="str">
        <f t="shared" si="370"/>
        <v>A+J=</v>
      </c>
      <c r="U1093" s="29">
        <f t="shared" si="371"/>
        <v>46476</v>
      </c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</row>
    <row r="1094" spans="1:154" x14ac:dyDescent="0.15">
      <c r="A1094" s="88">
        <f t="shared" si="375"/>
        <v>46470</v>
      </c>
      <c r="B1094" s="89" t="str">
        <f t="shared" ref="B1094:B1157" ca="1" si="376">IF(A1094&lt;=TODAY(),C1094+Q1094,IF(AND(A1094&gt;TODAY(),A1094&lt;=$B$1),IF(VLOOKUP(TODAY(),$A$10:$E$5000,4,FALSE)=0,"n.d",C1094+Q1094),"n.d"))</f>
        <v>n.d</v>
      </c>
      <c r="C1094" s="14">
        <f t="shared" ref="C1094:C1157" si="377">(C1093-S1093)</f>
        <v>235.96806999000003</v>
      </c>
      <c r="D1094" s="62">
        <f t="shared" si="373"/>
        <v>46465</v>
      </c>
      <c r="E1094" s="60">
        <f ca="1">IF(D1094&lt;$B$1,VLOOKUP(D1094,[1]DI!$A$4:$B$15000,2,FALSE),0)</f>
        <v>0</v>
      </c>
      <c r="F1094" s="14">
        <f t="shared" ref="F1094:F1157" ca="1" si="378">ROUND(1+ROUND(((1+E1094)^(1/252))-1,8),16)</f>
        <v>1</v>
      </c>
      <c r="G1094" s="91">
        <f t="shared" ref="G1094:G1157" ca="1" si="379">ROUND(F1093*G1093,16)</f>
        <v>1.30934010340701</v>
      </c>
      <c r="H1094" s="91">
        <f t="shared" ref="H1094:H1157" ca="1" si="380">IF(P1093&gt;0,G1093,H1093)</f>
        <v>1.30934010340701</v>
      </c>
      <c r="I1094" s="14">
        <f t="shared" ref="I1094:I1157" ca="1" si="381">ROUND(G1094/H1094,8)</f>
        <v>1</v>
      </c>
      <c r="J1094" s="13">
        <f t="shared" si="374"/>
        <v>2.69E-2</v>
      </c>
      <c r="K1094" s="29">
        <f t="shared" ref="K1094:K1157" si="382">IF(P1093&gt;0,VLOOKUP(P1093,X$12:AH$150,2),K1093)</f>
        <v>46449</v>
      </c>
      <c r="L1094" s="2">
        <f t="shared" ref="L1094:L1157" si="383">IF(A1094&gt;K1094,IF(NETWORKDAYS(K1094,A1094,$X$160:$X$544)-1=0,1,NETWORKDAYS(K1094,A1094,$X$160:$X$544)-1),0)</f>
        <v>15</v>
      </c>
      <c r="M1094" s="17">
        <f t="shared" ref="M1094:M1157" si="384">IF(AND(L1094=1,L1093=1),1,IF(L1094&gt;0,IF(L1094=L1093,L1094+1,L1094),0))</f>
        <v>15</v>
      </c>
      <c r="N1094" s="12">
        <f t="shared" ref="N1094:N1157" si="385">ROUND((J1094+1)^(M1094/252),9)</f>
        <v>1.0015812820000001</v>
      </c>
      <c r="O1094" s="12">
        <f t="shared" ref="O1094:O1157" ca="1" si="386">ROUND(I1094*N1094,9)</f>
        <v>1.0015812820000001</v>
      </c>
      <c r="P1094" s="17">
        <f t="shared" ref="P1094:P1157" si="387">IF(VLOOKUP(A1094,Y$12:AF$150,8)=VLOOKUP(A1093,Y$12:AF$150,8),0,VLOOKUP(A1094,Y$12:AF$150,8))</f>
        <v>0</v>
      </c>
      <c r="Q1094" s="14">
        <f t="shared" ref="Q1094:Q1157" ca="1" si="388">TRUNC(((O1094-1)*C1094),8)</f>
        <v>0.37313205999999999</v>
      </c>
      <c r="R1094" s="20">
        <f t="shared" si="372"/>
        <v>0</v>
      </c>
      <c r="S1094" s="14">
        <f t="shared" ref="S1094:S1157" si="389">IF(R1094&gt;0,TRUNC(R1094*C1094,8),0)</f>
        <v>0</v>
      </c>
      <c r="T1094" s="4" t="str">
        <f t="shared" ref="T1094:T1157" si="390">IF(P1093&gt;0,VLOOKUP(P1093,X$12:AH$150,10),T1093)</f>
        <v>A+J=</v>
      </c>
      <c r="U1094" s="29">
        <f t="shared" ref="U1094:U1157" si="391">IF(P1093&gt;0,VLOOKUP(P1093,X$12:AH$150,11),U1093)</f>
        <v>46476</v>
      </c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</row>
    <row r="1095" spans="1:154" x14ac:dyDescent="0.15">
      <c r="A1095" s="88">
        <f t="shared" si="375"/>
        <v>46471</v>
      </c>
      <c r="B1095" s="89" t="str">
        <f t="shared" ca="1" si="376"/>
        <v>n.d</v>
      </c>
      <c r="C1095" s="14">
        <f t="shared" si="377"/>
        <v>235.96806999000003</v>
      </c>
      <c r="D1095" s="62">
        <f t="shared" si="373"/>
        <v>46468</v>
      </c>
      <c r="E1095" s="60">
        <f ca="1">IF(D1095&lt;$B$1,VLOOKUP(D1095,[1]DI!$A$4:$B$15000,2,FALSE),0)</f>
        <v>0</v>
      </c>
      <c r="F1095" s="14">
        <f t="shared" ca="1" si="378"/>
        <v>1</v>
      </c>
      <c r="G1095" s="91">
        <f t="shared" ca="1" si="379"/>
        <v>1.30934010340701</v>
      </c>
      <c r="H1095" s="91">
        <f t="shared" ca="1" si="380"/>
        <v>1.30934010340701</v>
      </c>
      <c r="I1095" s="14">
        <f t="shared" ca="1" si="381"/>
        <v>1</v>
      </c>
      <c r="J1095" s="13">
        <f t="shared" si="374"/>
        <v>2.69E-2</v>
      </c>
      <c r="K1095" s="29">
        <f t="shared" si="382"/>
        <v>46449</v>
      </c>
      <c r="L1095" s="2">
        <f t="shared" si="383"/>
        <v>16</v>
      </c>
      <c r="M1095" s="17">
        <f t="shared" si="384"/>
        <v>16</v>
      </c>
      <c r="N1095" s="12">
        <f t="shared" si="385"/>
        <v>1.0016867899999999</v>
      </c>
      <c r="O1095" s="12">
        <f t="shared" ca="1" si="386"/>
        <v>1.0016867899999999</v>
      </c>
      <c r="P1095" s="17">
        <f t="shared" si="387"/>
        <v>0</v>
      </c>
      <c r="Q1095" s="14">
        <f t="shared" ca="1" si="388"/>
        <v>0.39802858000000002</v>
      </c>
      <c r="R1095" s="20">
        <f t="shared" si="372"/>
        <v>0</v>
      </c>
      <c r="S1095" s="14">
        <f t="shared" si="389"/>
        <v>0</v>
      </c>
      <c r="T1095" s="4" t="str">
        <f t="shared" si="390"/>
        <v>A+J=</v>
      </c>
      <c r="U1095" s="29">
        <f t="shared" si="391"/>
        <v>46476</v>
      </c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</row>
    <row r="1096" spans="1:154" x14ac:dyDescent="0.15">
      <c r="A1096" s="88">
        <f t="shared" si="375"/>
        <v>46475</v>
      </c>
      <c r="B1096" s="89" t="str">
        <f t="shared" ca="1" si="376"/>
        <v>n.d</v>
      </c>
      <c r="C1096" s="14">
        <f t="shared" si="377"/>
        <v>235.96806999000003</v>
      </c>
      <c r="D1096" s="62">
        <f t="shared" si="373"/>
        <v>46469</v>
      </c>
      <c r="E1096" s="60">
        <f ca="1">IF(D1096&lt;$B$1,VLOOKUP(D1096,[1]DI!$A$4:$B$15000,2,FALSE),0)</f>
        <v>0</v>
      </c>
      <c r="F1096" s="14">
        <f t="shared" ca="1" si="378"/>
        <v>1</v>
      </c>
      <c r="G1096" s="91">
        <f t="shared" ca="1" si="379"/>
        <v>1.30934010340701</v>
      </c>
      <c r="H1096" s="91">
        <f t="shared" ca="1" si="380"/>
        <v>1.30934010340701</v>
      </c>
      <c r="I1096" s="14">
        <f t="shared" ca="1" si="381"/>
        <v>1</v>
      </c>
      <c r="J1096" s="13">
        <f t="shared" si="374"/>
        <v>2.69E-2</v>
      </c>
      <c r="K1096" s="29">
        <f t="shared" si="382"/>
        <v>46449</v>
      </c>
      <c r="L1096" s="2">
        <f t="shared" si="383"/>
        <v>17</v>
      </c>
      <c r="M1096" s="17">
        <f t="shared" si="384"/>
        <v>17</v>
      </c>
      <c r="N1096" s="12">
        <f t="shared" si="385"/>
        <v>1.001792308</v>
      </c>
      <c r="O1096" s="12">
        <f t="shared" ca="1" si="386"/>
        <v>1.001792308</v>
      </c>
      <c r="P1096" s="17">
        <f t="shared" si="387"/>
        <v>0</v>
      </c>
      <c r="Q1096" s="14">
        <f t="shared" ca="1" si="388"/>
        <v>0.42292744999999998</v>
      </c>
      <c r="R1096" s="20">
        <f t="shared" si="372"/>
        <v>0</v>
      </c>
      <c r="S1096" s="14">
        <f t="shared" si="389"/>
        <v>0</v>
      </c>
      <c r="T1096" s="4" t="str">
        <f t="shared" si="390"/>
        <v>A+J=</v>
      </c>
      <c r="U1096" s="29">
        <f t="shared" si="391"/>
        <v>46476</v>
      </c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</row>
    <row r="1097" spans="1:154" x14ac:dyDescent="0.15">
      <c r="A1097" s="88">
        <f t="shared" si="375"/>
        <v>46476</v>
      </c>
      <c r="B1097" s="89" t="str">
        <f t="shared" ca="1" si="376"/>
        <v>n.d</v>
      </c>
      <c r="C1097" s="14">
        <f t="shared" si="377"/>
        <v>235.96806999000003</v>
      </c>
      <c r="D1097" s="62">
        <f t="shared" si="373"/>
        <v>46470</v>
      </c>
      <c r="E1097" s="60">
        <f ca="1">IF(D1097&lt;$B$1,VLOOKUP(D1097,[1]DI!$A$4:$B$15000,2,FALSE),0)</f>
        <v>0</v>
      </c>
      <c r="F1097" s="14">
        <f t="shared" ca="1" si="378"/>
        <v>1</v>
      </c>
      <c r="G1097" s="91">
        <f t="shared" ca="1" si="379"/>
        <v>1.30934010340701</v>
      </c>
      <c r="H1097" s="91">
        <f t="shared" ca="1" si="380"/>
        <v>1.30934010340701</v>
      </c>
      <c r="I1097" s="14">
        <f t="shared" ca="1" si="381"/>
        <v>1</v>
      </c>
      <c r="J1097" s="13">
        <f t="shared" si="374"/>
        <v>2.69E-2</v>
      </c>
      <c r="K1097" s="29">
        <f t="shared" si="382"/>
        <v>46449</v>
      </c>
      <c r="L1097" s="2">
        <f t="shared" si="383"/>
        <v>18</v>
      </c>
      <c r="M1097" s="17">
        <f t="shared" si="384"/>
        <v>18</v>
      </c>
      <c r="N1097" s="12">
        <f t="shared" si="385"/>
        <v>1.0018978380000001</v>
      </c>
      <c r="O1097" s="12">
        <f t="shared" ca="1" si="386"/>
        <v>1.0018978380000001</v>
      </c>
      <c r="P1097" s="17">
        <f t="shared" si="387"/>
        <v>52</v>
      </c>
      <c r="Q1097" s="14">
        <f t="shared" ca="1" si="388"/>
        <v>0.44782917</v>
      </c>
      <c r="R1097" s="20">
        <f t="shared" si="372"/>
        <v>0.10595700000000001</v>
      </c>
      <c r="S1097" s="14">
        <f t="shared" si="389"/>
        <v>25.002468790000002</v>
      </c>
      <c r="T1097" s="4" t="str">
        <f t="shared" si="390"/>
        <v>A+J=</v>
      </c>
      <c r="U1097" s="29">
        <f t="shared" si="391"/>
        <v>46476</v>
      </c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</row>
    <row r="1098" spans="1:154" x14ac:dyDescent="0.15">
      <c r="A1098" s="88">
        <f t="shared" si="375"/>
        <v>46477</v>
      </c>
      <c r="B1098" s="89" t="str">
        <f t="shared" ca="1" si="376"/>
        <v>n.d</v>
      </c>
      <c r="C1098" s="14">
        <f t="shared" si="377"/>
        <v>210.96560120000004</v>
      </c>
      <c r="D1098" s="62">
        <f t="shared" si="373"/>
        <v>46471</v>
      </c>
      <c r="E1098" s="60">
        <f ca="1">IF(D1098&lt;$B$1,VLOOKUP(D1098,[1]DI!$A$4:$B$15000,2,FALSE),0)</f>
        <v>0</v>
      </c>
      <c r="F1098" s="14">
        <f t="shared" ca="1" si="378"/>
        <v>1</v>
      </c>
      <c r="G1098" s="91">
        <f t="shared" ca="1" si="379"/>
        <v>1.30934010340701</v>
      </c>
      <c r="H1098" s="91">
        <f t="shared" ca="1" si="380"/>
        <v>1.30934010340701</v>
      </c>
      <c r="I1098" s="14">
        <f t="shared" ca="1" si="381"/>
        <v>1</v>
      </c>
      <c r="J1098" s="13">
        <f t="shared" si="374"/>
        <v>2.69E-2</v>
      </c>
      <c r="K1098" s="29">
        <f t="shared" si="382"/>
        <v>46476</v>
      </c>
      <c r="L1098" s="2">
        <f t="shared" si="383"/>
        <v>1</v>
      </c>
      <c r="M1098" s="17">
        <f t="shared" si="384"/>
        <v>1</v>
      </c>
      <c r="N1098" s="12">
        <f t="shared" si="385"/>
        <v>1.000105341</v>
      </c>
      <c r="O1098" s="12">
        <f t="shared" ca="1" si="386"/>
        <v>1.000105341</v>
      </c>
      <c r="P1098" s="17">
        <f t="shared" si="387"/>
        <v>0</v>
      </c>
      <c r="Q1098" s="14">
        <f t="shared" ca="1" si="388"/>
        <v>2.2223320000000001E-2</v>
      </c>
      <c r="R1098" s="20">
        <f t="shared" si="372"/>
        <v>0</v>
      </c>
      <c r="S1098" s="14">
        <f t="shared" si="389"/>
        <v>0</v>
      </c>
      <c r="T1098" s="4" t="str">
        <f t="shared" si="390"/>
        <v>A+J=</v>
      </c>
      <c r="U1098" s="29">
        <f t="shared" si="391"/>
        <v>46507</v>
      </c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</row>
    <row r="1099" spans="1:154" x14ac:dyDescent="0.15">
      <c r="A1099" s="88">
        <f t="shared" si="375"/>
        <v>46478</v>
      </c>
      <c r="B1099" s="89" t="str">
        <f t="shared" ca="1" si="376"/>
        <v>n.d</v>
      </c>
      <c r="C1099" s="14">
        <f t="shared" si="377"/>
        <v>210.96560120000004</v>
      </c>
      <c r="D1099" s="62">
        <f t="shared" si="373"/>
        <v>46475</v>
      </c>
      <c r="E1099" s="60">
        <f ca="1">IF(D1099&lt;$B$1,VLOOKUP(D1099,[1]DI!$A$4:$B$15000,2,FALSE),0)</f>
        <v>0</v>
      </c>
      <c r="F1099" s="14">
        <f t="shared" ca="1" si="378"/>
        <v>1</v>
      </c>
      <c r="G1099" s="91">
        <f t="shared" ca="1" si="379"/>
        <v>1.30934010340701</v>
      </c>
      <c r="H1099" s="91">
        <f t="shared" ca="1" si="380"/>
        <v>1.30934010340701</v>
      </c>
      <c r="I1099" s="14">
        <f t="shared" ca="1" si="381"/>
        <v>1</v>
      </c>
      <c r="J1099" s="13">
        <f t="shared" si="374"/>
        <v>2.69E-2</v>
      </c>
      <c r="K1099" s="29">
        <f t="shared" si="382"/>
        <v>46476</v>
      </c>
      <c r="L1099" s="2">
        <f t="shared" si="383"/>
        <v>2</v>
      </c>
      <c r="M1099" s="17">
        <f t="shared" si="384"/>
        <v>2</v>
      </c>
      <c r="N1099" s="12">
        <f t="shared" si="385"/>
        <v>1.0002106930000001</v>
      </c>
      <c r="O1099" s="12">
        <f t="shared" ca="1" si="386"/>
        <v>1.0002106930000001</v>
      </c>
      <c r="P1099" s="17">
        <f t="shared" si="387"/>
        <v>0</v>
      </c>
      <c r="Q1099" s="14">
        <f t="shared" ca="1" si="388"/>
        <v>4.4448969999999997E-2</v>
      </c>
      <c r="R1099" s="20">
        <f t="shared" si="372"/>
        <v>0</v>
      </c>
      <c r="S1099" s="14">
        <f t="shared" si="389"/>
        <v>0</v>
      </c>
      <c r="T1099" s="4" t="str">
        <f t="shared" si="390"/>
        <v>A+J=</v>
      </c>
      <c r="U1099" s="29">
        <f t="shared" si="391"/>
        <v>46507</v>
      </c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</row>
    <row r="1100" spans="1:154" x14ac:dyDescent="0.15">
      <c r="A1100" s="88">
        <f t="shared" si="375"/>
        <v>46479</v>
      </c>
      <c r="B1100" s="89" t="str">
        <f t="shared" ca="1" si="376"/>
        <v>n.d</v>
      </c>
      <c r="C1100" s="14">
        <f t="shared" si="377"/>
        <v>210.96560120000004</v>
      </c>
      <c r="D1100" s="62">
        <f t="shared" si="373"/>
        <v>46476</v>
      </c>
      <c r="E1100" s="60">
        <f ca="1">IF(D1100&lt;$B$1,VLOOKUP(D1100,[1]DI!$A$4:$B$15000,2,FALSE),0)</f>
        <v>0</v>
      </c>
      <c r="F1100" s="14">
        <f t="shared" ca="1" si="378"/>
        <v>1</v>
      </c>
      <c r="G1100" s="91">
        <f t="shared" ca="1" si="379"/>
        <v>1.30934010340701</v>
      </c>
      <c r="H1100" s="91">
        <f t="shared" ca="1" si="380"/>
        <v>1.30934010340701</v>
      </c>
      <c r="I1100" s="14">
        <f t="shared" ca="1" si="381"/>
        <v>1</v>
      </c>
      <c r="J1100" s="13">
        <f t="shared" si="374"/>
        <v>2.69E-2</v>
      </c>
      <c r="K1100" s="29">
        <f t="shared" si="382"/>
        <v>46476</v>
      </c>
      <c r="L1100" s="2">
        <f t="shared" si="383"/>
        <v>3</v>
      </c>
      <c r="M1100" s="17">
        <f t="shared" si="384"/>
        <v>3</v>
      </c>
      <c r="N1100" s="12">
        <f t="shared" si="385"/>
        <v>1.000316057</v>
      </c>
      <c r="O1100" s="12">
        <f t="shared" ca="1" si="386"/>
        <v>1.000316057</v>
      </c>
      <c r="P1100" s="17">
        <f t="shared" si="387"/>
        <v>0</v>
      </c>
      <c r="Q1100" s="14">
        <f t="shared" ca="1" si="388"/>
        <v>6.6677150000000004E-2</v>
      </c>
      <c r="R1100" s="20">
        <f t="shared" ref="R1100:R1163" si="392">IF($P1100&gt;0,VLOOKUP($P1100,$X$12:$AD$150,7),0)</f>
        <v>0</v>
      </c>
      <c r="S1100" s="14">
        <f t="shared" si="389"/>
        <v>0</v>
      </c>
      <c r="T1100" s="4" t="str">
        <f t="shared" si="390"/>
        <v>A+J=</v>
      </c>
      <c r="U1100" s="29">
        <f t="shared" si="391"/>
        <v>46507</v>
      </c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</row>
    <row r="1101" spans="1:154" x14ac:dyDescent="0.15">
      <c r="A1101" s="88">
        <f t="shared" si="375"/>
        <v>46482</v>
      </c>
      <c r="B1101" s="89" t="str">
        <f t="shared" ca="1" si="376"/>
        <v>n.d</v>
      </c>
      <c r="C1101" s="14">
        <f t="shared" si="377"/>
        <v>210.96560120000004</v>
      </c>
      <c r="D1101" s="62">
        <f t="shared" ref="D1101:D1164" si="393">WORKDAY($A1101,-3,$X$160:$X$544)</f>
        <v>46477</v>
      </c>
      <c r="E1101" s="60">
        <f ca="1">IF(D1101&lt;$B$1,VLOOKUP(D1101,[1]DI!$A$4:$B$15000,2,FALSE),0)</f>
        <v>0</v>
      </c>
      <c r="F1101" s="14">
        <f t="shared" ca="1" si="378"/>
        <v>1</v>
      </c>
      <c r="G1101" s="91">
        <f t="shared" ca="1" si="379"/>
        <v>1.30934010340701</v>
      </c>
      <c r="H1101" s="91">
        <f t="shared" ca="1" si="380"/>
        <v>1.30934010340701</v>
      </c>
      <c r="I1101" s="14">
        <f t="shared" ca="1" si="381"/>
        <v>1</v>
      </c>
      <c r="J1101" s="13">
        <f t="shared" ref="J1101:J1164" si="394">J1100</f>
        <v>2.69E-2</v>
      </c>
      <c r="K1101" s="29">
        <f t="shared" si="382"/>
        <v>46476</v>
      </c>
      <c r="L1101" s="2">
        <f t="shared" si="383"/>
        <v>4</v>
      </c>
      <c r="M1101" s="17">
        <f t="shared" si="384"/>
        <v>4</v>
      </c>
      <c r="N1101" s="12">
        <f t="shared" si="385"/>
        <v>1.0004214309999999</v>
      </c>
      <c r="O1101" s="12">
        <f t="shared" ca="1" si="386"/>
        <v>1.0004214309999999</v>
      </c>
      <c r="P1101" s="17">
        <f t="shared" si="387"/>
        <v>0</v>
      </c>
      <c r="Q1101" s="14">
        <f t="shared" ca="1" si="388"/>
        <v>8.8907440000000004E-2</v>
      </c>
      <c r="R1101" s="20">
        <f t="shared" si="392"/>
        <v>0</v>
      </c>
      <c r="S1101" s="14">
        <f t="shared" si="389"/>
        <v>0</v>
      </c>
      <c r="T1101" s="4" t="str">
        <f t="shared" si="390"/>
        <v>A+J=</v>
      </c>
      <c r="U1101" s="29">
        <f t="shared" si="391"/>
        <v>46507</v>
      </c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</row>
    <row r="1102" spans="1:154" x14ac:dyDescent="0.15">
      <c r="A1102" s="88">
        <f t="shared" ref="A1102:A1165" si="395">WORKDAY($A1101,1,$X$166:$X$544)</f>
        <v>46483</v>
      </c>
      <c r="B1102" s="89" t="str">
        <f t="shared" ca="1" si="376"/>
        <v>n.d</v>
      </c>
      <c r="C1102" s="14">
        <f t="shared" si="377"/>
        <v>210.96560120000004</v>
      </c>
      <c r="D1102" s="62">
        <f t="shared" si="393"/>
        <v>46478</v>
      </c>
      <c r="E1102" s="60">
        <f ca="1">IF(D1102&lt;$B$1,VLOOKUP(D1102,[1]DI!$A$4:$B$15000,2,FALSE),0)</f>
        <v>0</v>
      </c>
      <c r="F1102" s="14">
        <f t="shared" ca="1" si="378"/>
        <v>1</v>
      </c>
      <c r="G1102" s="91">
        <f t="shared" ca="1" si="379"/>
        <v>1.30934010340701</v>
      </c>
      <c r="H1102" s="91">
        <f t="shared" ca="1" si="380"/>
        <v>1.30934010340701</v>
      </c>
      <c r="I1102" s="14">
        <f t="shared" ca="1" si="381"/>
        <v>1</v>
      </c>
      <c r="J1102" s="13">
        <f t="shared" si="394"/>
        <v>2.69E-2</v>
      </c>
      <c r="K1102" s="29">
        <f t="shared" si="382"/>
        <v>46476</v>
      </c>
      <c r="L1102" s="2">
        <f t="shared" si="383"/>
        <v>5</v>
      </c>
      <c r="M1102" s="17">
        <f t="shared" si="384"/>
        <v>5</v>
      </c>
      <c r="N1102" s="12">
        <f t="shared" si="385"/>
        <v>1.000526816</v>
      </c>
      <c r="O1102" s="12">
        <f t="shared" ca="1" si="386"/>
        <v>1.000526816</v>
      </c>
      <c r="P1102" s="17">
        <f t="shared" si="387"/>
        <v>0</v>
      </c>
      <c r="Q1102" s="14">
        <f t="shared" ca="1" si="388"/>
        <v>0.11114005</v>
      </c>
      <c r="R1102" s="20">
        <f t="shared" si="392"/>
        <v>0</v>
      </c>
      <c r="S1102" s="14">
        <f t="shared" si="389"/>
        <v>0</v>
      </c>
      <c r="T1102" s="4" t="str">
        <f t="shared" si="390"/>
        <v>A+J=</v>
      </c>
      <c r="U1102" s="29">
        <f t="shared" si="391"/>
        <v>46507</v>
      </c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</row>
    <row r="1103" spans="1:154" x14ac:dyDescent="0.15">
      <c r="A1103" s="88">
        <f t="shared" si="395"/>
        <v>46484</v>
      </c>
      <c r="B1103" s="89" t="str">
        <f t="shared" ca="1" si="376"/>
        <v>n.d</v>
      </c>
      <c r="C1103" s="14">
        <f t="shared" si="377"/>
        <v>210.96560120000004</v>
      </c>
      <c r="D1103" s="62">
        <f t="shared" si="393"/>
        <v>46479</v>
      </c>
      <c r="E1103" s="60">
        <f ca="1">IF(D1103&lt;$B$1,VLOOKUP(D1103,[1]DI!$A$4:$B$15000,2,FALSE),0)</f>
        <v>0</v>
      </c>
      <c r="F1103" s="14">
        <f t="shared" ca="1" si="378"/>
        <v>1</v>
      </c>
      <c r="G1103" s="91">
        <f t="shared" ca="1" si="379"/>
        <v>1.30934010340701</v>
      </c>
      <c r="H1103" s="91">
        <f t="shared" ca="1" si="380"/>
        <v>1.30934010340701</v>
      </c>
      <c r="I1103" s="14">
        <f t="shared" ca="1" si="381"/>
        <v>1</v>
      </c>
      <c r="J1103" s="13">
        <f t="shared" si="394"/>
        <v>2.69E-2</v>
      </c>
      <c r="K1103" s="29">
        <f t="shared" si="382"/>
        <v>46476</v>
      </c>
      <c r="L1103" s="2">
        <f t="shared" si="383"/>
        <v>6</v>
      </c>
      <c r="M1103" s="17">
        <f t="shared" si="384"/>
        <v>6</v>
      </c>
      <c r="N1103" s="12">
        <f t="shared" si="385"/>
        <v>1.000632213</v>
      </c>
      <c r="O1103" s="12">
        <f t="shared" ca="1" si="386"/>
        <v>1.000632213</v>
      </c>
      <c r="P1103" s="17">
        <f t="shared" si="387"/>
        <v>0</v>
      </c>
      <c r="Q1103" s="14">
        <f t="shared" ca="1" si="388"/>
        <v>0.13337519</v>
      </c>
      <c r="R1103" s="20">
        <f t="shared" si="392"/>
        <v>0</v>
      </c>
      <c r="S1103" s="14">
        <f t="shared" si="389"/>
        <v>0</v>
      </c>
      <c r="T1103" s="4" t="str">
        <f t="shared" si="390"/>
        <v>A+J=</v>
      </c>
      <c r="U1103" s="29">
        <f t="shared" si="391"/>
        <v>46507</v>
      </c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</row>
    <row r="1104" spans="1:154" x14ac:dyDescent="0.15">
      <c r="A1104" s="88">
        <f t="shared" si="395"/>
        <v>46485</v>
      </c>
      <c r="B1104" s="89" t="str">
        <f t="shared" ca="1" si="376"/>
        <v>n.d</v>
      </c>
      <c r="C1104" s="14">
        <f t="shared" si="377"/>
        <v>210.96560120000004</v>
      </c>
      <c r="D1104" s="62">
        <f t="shared" si="393"/>
        <v>46482</v>
      </c>
      <c r="E1104" s="60">
        <f ca="1">IF(D1104&lt;$B$1,VLOOKUP(D1104,[1]DI!$A$4:$B$15000,2,FALSE),0)</f>
        <v>0</v>
      </c>
      <c r="F1104" s="14">
        <f t="shared" ca="1" si="378"/>
        <v>1</v>
      </c>
      <c r="G1104" s="91">
        <f t="shared" ca="1" si="379"/>
        <v>1.30934010340701</v>
      </c>
      <c r="H1104" s="91">
        <f t="shared" ca="1" si="380"/>
        <v>1.30934010340701</v>
      </c>
      <c r="I1104" s="14">
        <f t="shared" ca="1" si="381"/>
        <v>1</v>
      </c>
      <c r="J1104" s="13">
        <f t="shared" si="394"/>
        <v>2.69E-2</v>
      </c>
      <c r="K1104" s="29">
        <f t="shared" si="382"/>
        <v>46476</v>
      </c>
      <c r="L1104" s="2">
        <f t="shared" si="383"/>
        <v>7</v>
      </c>
      <c r="M1104" s="17">
        <f t="shared" si="384"/>
        <v>7</v>
      </c>
      <c r="N1104" s="12">
        <f t="shared" si="385"/>
        <v>1.0007376210000001</v>
      </c>
      <c r="O1104" s="12">
        <f t="shared" ca="1" si="386"/>
        <v>1.0007376210000001</v>
      </c>
      <c r="P1104" s="17">
        <f t="shared" si="387"/>
        <v>0</v>
      </c>
      <c r="Q1104" s="14">
        <f t="shared" ca="1" si="388"/>
        <v>0.15561264999999999</v>
      </c>
      <c r="R1104" s="20">
        <f t="shared" si="392"/>
        <v>0</v>
      </c>
      <c r="S1104" s="14">
        <f t="shared" si="389"/>
        <v>0</v>
      </c>
      <c r="T1104" s="4" t="str">
        <f t="shared" si="390"/>
        <v>A+J=</v>
      </c>
      <c r="U1104" s="29">
        <f t="shared" si="391"/>
        <v>46507</v>
      </c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</row>
    <row r="1105" spans="1:154" x14ac:dyDescent="0.15">
      <c r="A1105" s="88">
        <f t="shared" si="395"/>
        <v>46486</v>
      </c>
      <c r="B1105" s="89" t="str">
        <f t="shared" ca="1" si="376"/>
        <v>n.d</v>
      </c>
      <c r="C1105" s="14">
        <f t="shared" si="377"/>
        <v>210.96560120000004</v>
      </c>
      <c r="D1105" s="62">
        <f t="shared" si="393"/>
        <v>46483</v>
      </c>
      <c r="E1105" s="60">
        <f ca="1">IF(D1105&lt;$B$1,VLOOKUP(D1105,[1]DI!$A$4:$B$15000,2,FALSE),0)</f>
        <v>0</v>
      </c>
      <c r="F1105" s="14">
        <f t="shared" ca="1" si="378"/>
        <v>1</v>
      </c>
      <c r="G1105" s="91">
        <f t="shared" ca="1" si="379"/>
        <v>1.30934010340701</v>
      </c>
      <c r="H1105" s="91">
        <f t="shared" ca="1" si="380"/>
        <v>1.30934010340701</v>
      </c>
      <c r="I1105" s="14">
        <f t="shared" ca="1" si="381"/>
        <v>1</v>
      </c>
      <c r="J1105" s="13">
        <f t="shared" si="394"/>
        <v>2.69E-2</v>
      </c>
      <c r="K1105" s="29">
        <f t="shared" si="382"/>
        <v>46476</v>
      </c>
      <c r="L1105" s="2">
        <f t="shared" si="383"/>
        <v>8</v>
      </c>
      <c r="M1105" s="17">
        <f t="shared" si="384"/>
        <v>8</v>
      </c>
      <c r="N1105" s="12">
        <f t="shared" si="385"/>
        <v>1.000843039</v>
      </c>
      <c r="O1105" s="12">
        <f t="shared" ca="1" si="386"/>
        <v>1.000843039</v>
      </c>
      <c r="P1105" s="17">
        <f t="shared" si="387"/>
        <v>0</v>
      </c>
      <c r="Q1105" s="14">
        <f t="shared" ca="1" si="388"/>
        <v>0.17785222000000001</v>
      </c>
      <c r="R1105" s="20">
        <f t="shared" si="392"/>
        <v>0</v>
      </c>
      <c r="S1105" s="14">
        <f t="shared" si="389"/>
        <v>0</v>
      </c>
      <c r="T1105" s="4" t="str">
        <f t="shared" si="390"/>
        <v>A+J=</v>
      </c>
      <c r="U1105" s="29">
        <f t="shared" si="391"/>
        <v>46507</v>
      </c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</row>
    <row r="1106" spans="1:154" x14ac:dyDescent="0.15">
      <c r="A1106" s="88">
        <f t="shared" si="395"/>
        <v>46489</v>
      </c>
      <c r="B1106" s="89" t="str">
        <f t="shared" ca="1" si="376"/>
        <v>n.d</v>
      </c>
      <c r="C1106" s="14">
        <f t="shared" si="377"/>
        <v>210.96560120000004</v>
      </c>
      <c r="D1106" s="62">
        <f t="shared" si="393"/>
        <v>46484</v>
      </c>
      <c r="E1106" s="60">
        <f ca="1">IF(D1106&lt;$B$1,VLOOKUP(D1106,[1]DI!$A$4:$B$15000,2,FALSE),0)</f>
        <v>0</v>
      </c>
      <c r="F1106" s="14">
        <f t="shared" ca="1" si="378"/>
        <v>1</v>
      </c>
      <c r="G1106" s="91">
        <f t="shared" ca="1" si="379"/>
        <v>1.30934010340701</v>
      </c>
      <c r="H1106" s="91">
        <f t="shared" ca="1" si="380"/>
        <v>1.30934010340701</v>
      </c>
      <c r="I1106" s="14">
        <f t="shared" ca="1" si="381"/>
        <v>1</v>
      </c>
      <c r="J1106" s="13">
        <f t="shared" si="394"/>
        <v>2.69E-2</v>
      </c>
      <c r="K1106" s="29">
        <f t="shared" si="382"/>
        <v>46476</v>
      </c>
      <c r="L1106" s="2">
        <f t="shared" si="383"/>
        <v>9</v>
      </c>
      <c r="M1106" s="17">
        <f t="shared" si="384"/>
        <v>9</v>
      </c>
      <c r="N1106" s="12">
        <f t="shared" si="385"/>
        <v>1.0009484689999999</v>
      </c>
      <c r="O1106" s="12">
        <f t="shared" ca="1" si="386"/>
        <v>1.0009484689999999</v>
      </c>
      <c r="P1106" s="17">
        <f t="shared" si="387"/>
        <v>0</v>
      </c>
      <c r="Q1106" s="14">
        <f t="shared" ca="1" si="388"/>
        <v>0.20009432999999999</v>
      </c>
      <c r="R1106" s="20">
        <f t="shared" si="392"/>
        <v>0</v>
      </c>
      <c r="S1106" s="14">
        <f t="shared" si="389"/>
        <v>0</v>
      </c>
      <c r="T1106" s="4" t="str">
        <f t="shared" si="390"/>
        <v>A+J=</v>
      </c>
      <c r="U1106" s="29">
        <f t="shared" si="391"/>
        <v>46507</v>
      </c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</row>
    <row r="1107" spans="1:154" x14ac:dyDescent="0.15">
      <c r="A1107" s="88">
        <f t="shared" si="395"/>
        <v>46490</v>
      </c>
      <c r="B1107" s="89" t="str">
        <f t="shared" ca="1" si="376"/>
        <v>n.d</v>
      </c>
      <c r="C1107" s="14">
        <f t="shared" si="377"/>
        <v>210.96560120000004</v>
      </c>
      <c r="D1107" s="62">
        <f t="shared" si="393"/>
        <v>46485</v>
      </c>
      <c r="E1107" s="60">
        <f ca="1">IF(D1107&lt;$B$1,VLOOKUP(D1107,[1]DI!$A$4:$B$15000,2,FALSE),0)</f>
        <v>0</v>
      </c>
      <c r="F1107" s="14">
        <f t="shared" ca="1" si="378"/>
        <v>1</v>
      </c>
      <c r="G1107" s="91">
        <f t="shared" ca="1" si="379"/>
        <v>1.30934010340701</v>
      </c>
      <c r="H1107" s="91">
        <f t="shared" ca="1" si="380"/>
        <v>1.30934010340701</v>
      </c>
      <c r="I1107" s="14">
        <f t="shared" ca="1" si="381"/>
        <v>1</v>
      </c>
      <c r="J1107" s="13">
        <f t="shared" si="394"/>
        <v>2.69E-2</v>
      </c>
      <c r="K1107" s="29">
        <f t="shared" si="382"/>
        <v>46476</v>
      </c>
      <c r="L1107" s="2">
        <f t="shared" si="383"/>
        <v>10</v>
      </c>
      <c r="M1107" s="17">
        <f t="shared" si="384"/>
        <v>10</v>
      </c>
      <c r="N1107" s="12">
        <f t="shared" si="385"/>
        <v>1.00105391</v>
      </c>
      <c r="O1107" s="12">
        <f t="shared" ca="1" si="386"/>
        <v>1.00105391</v>
      </c>
      <c r="P1107" s="17">
        <f t="shared" si="387"/>
        <v>0</v>
      </c>
      <c r="Q1107" s="14">
        <f t="shared" ca="1" si="388"/>
        <v>0.22233875</v>
      </c>
      <c r="R1107" s="20">
        <f t="shared" si="392"/>
        <v>0</v>
      </c>
      <c r="S1107" s="14">
        <f t="shared" si="389"/>
        <v>0</v>
      </c>
      <c r="T1107" s="4" t="str">
        <f t="shared" si="390"/>
        <v>A+J=</v>
      </c>
      <c r="U1107" s="29">
        <f t="shared" si="391"/>
        <v>46507</v>
      </c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</row>
    <row r="1108" spans="1:154" x14ac:dyDescent="0.15">
      <c r="A1108" s="88">
        <f t="shared" si="395"/>
        <v>46491</v>
      </c>
      <c r="B1108" s="89" t="str">
        <f t="shared" ca="1" si="376"/>
        <v>n.d</v>
      </c>
      <c r="C1108" s="14">
        <f t="shared" si="377"/>
        <v>210.96560120000004</v>
      </c>
      <c r="D1108" s="62">
        <f t="shared" si="393"/>
        <v>46486</v>
      </c>
      <c r="E1108" s="60">
        <f ca="1">IF(D1108&lt;$B$1,VLOOKUP(D1108,[1]DI!$A$4:$B$15000,2,FALSE),0)</f>
        <v>0</v>
      </c>
      <c r="F1108" s="14">
        <f t="shared" ca="1" si="378"/>
        <v>1</v>
      </c>
      <c r="G1108" s="91">
        <f t="shared" ca="1" si="379"/>
        <v>1.30934010340701</v>
      </c>
      <c r="H1108" s="91">
        <f t="shared" ca="1" si="380"/>
        <v>1.30934010340701</v>
      </c>
      <c r="I1108" s="14">
        <f t="shared" ca="1" si="381"/>
        <v>1</v>
      </c>
      <c r="J1108" s="13">
        <f t="shared" si="394"/>
        <v>2.69E-2</v>
      </c>
      <c r="K1108" s="29">
        <f t="shared" si="382"/>
        <v>46476</v>
      </c>
      <c r="L1108" s="2">
        <f t="shared" si="383"/>
        <v>11</v>
      </c>
      <c r="M1108" s="17">
        <f t="shared" si="384"/>
        <v>11</v>
      </c>
      <c r="N1108" s="12">
        <f t="shared" si="385"/>
        <v>1.0011593620000001</v>
      </c>
      <c r="O1108" s="12">
        <f t="shared" ca="1" si="386"/>
        <v>1.0011593620000001</v>
      </c>
      <c r="P1108" s="17">
        <f t="shared" si="387"/>
        <v>0</v>
      </c>
      <c r="Q1108" s="14">
        <f t="shared" ca="1" si="388"/>
        <v>0.24458550000000001</v>
      </c>
      <c r="R1108" s="20">
        <f t="shared" si="392"/>
        <v>0</v>
      </c>
      <c r="S1108" s="14">
        <f t="shared" si="389"/>
        <v>0</v>
      </c>
      <c r="T1108" s="4" t="str">
        <f t="shared" si="390"/>
        <v>A+J=</v>
      </c>
      <c r="U1108" s="29">
        <f t="shared" si="391"/>
        <v>46507</v>
      </c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</row>
    <row r="1109" spans="1:154" x14ac:dyDescent="0.15">
      <c r="A1109" s="88">
        <f t="shared" si="395"/>
        <v>46492</v>
      </c>
      <c r="B1109" s="89" t="str">
        <f t="shared" ca="1" si="376"/>
        <v>n.d</v>
      </c>
      <c r="C1109" s="14">
        <f t="shared" si="377"/>
        <v>210.96560120000004</v>
      </c>
      <c r="D1109" s="62">
        <f t="shared" si="393"/>
        <v>46489</v>
      </c>
      <c r="E1109" s="60">
        <f ca="1">IF(D1109&lt;$B$1,VLOOKUP(D1109,[1]DI!$A$4:$B$15000,2,FALSE),0)</f>
        <v>0</v>
      </c>
      <c r="F1109" s="14">
        <f t="shared" ca="1" si="378"/>
        <v>1</v>
      </c>
      <c r="G1109" s="91">
        <f t="shared" ca="1" si="379"/>
        <v>1.30934010340701</v>
      </c>
      <c r="H1109" s="91">
        <f t="shared" ca="1" si="380"/>
        <v>1.30934010340701</v>
      </c>
      <c r="I1109" s="14">
        <f t="shared" ca="1" si="381"/>
        <v>1</v>
      </c>
      <c r="J1109" s="13">
        <f t="shared" si="394"/>
        <v>2.69E-2</v>
      </c>
      <c r="K1109" s="29">
        <f t="shared" si="382"/>
        <v>46476</v>
      </c>
      <c r="L1109" s="2">
        <f t="shared" si="383"/>
        <v>12</v>
      </c>
      <c r="M1109" s="17">
        <f t="shared" si="384"/>
        <v>12</v>
      </c>
      <c r="N1109" s="12">
        <f t="shared" si="385"/>
        <v>1.0012648260000001</v>
      </c>
      <c r="O1109" s="12">
        <f t="shared" ca="1" si="386"/>
        <v>1.0012648260000001</v>
      </c>
      <c r="P1109" s="17">
        <f t="shared" si="387"/>
        <v>0</v>
      </c>
      <c r="Q1109" s="14">
        <f t="shared" ca="1" si="388"/>
        <v>0.26683477</v>
      </c>
      <c r="R1109" s="20">
        <f t="shared" si="392"/>
        <v>0</v>
      </c>
      <c r="S1109" s="14">
        <f t="shared" si="389"/>
        <v>0</v>
      </c>
      <c r="T1109" s="4" t="str">
        <f t="shared" si="390"/>
        <v>A+J=</v>
      </c>
      <c r="U1109" s="29">
        <f t="shared" si="391"/>
        <v>46507</v>
      </c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</row>
    <row r="1110" spans="1:154" x14ac:dyDescent="0.15">
      <c r="A1110" s="88">
        <f t="shared" si="395"/>
        <v>46493</v>
      </c>
      <c r="B1110" s="89" t="str">
        <f t="shared" ca="1" si="376"/>
        <v>n.d</v>
      </c>
      <c r="C1110" s="14">
        <f t="shared" si="377"/>
        <v>210.96560120000004</v>
      </c>
      <c r="D1110" s="62">
        <f t="shared" si="393"/>
        <v>46490</v>
      </c>
      <c r="E1110" s="60">
        <f ca="1">IF(D1110&lt;$B$1,VLOOKUP(D1110,[1]DI!$A$4:$B$15000,2,FALSE),0)</f>
        <v>0</v>
      </c>
      <c r="F1110" s="14">
        <f t="shared" ca="1" si="378"/>
        <v>1</v>
      </c>
      <c r="G1110" s="91">
        <f t="shared" ca="1" si="379"/>
        <v>1.30934010340701</v>
      </c>
      <c r="H1110" s="91">
        <f t="shared" ca="1" si="380"/>
        <v>1.30934010340701</v>
      </c>
      <c r="I1110" s="14">
        <f t="shared" ca="1" si="381"/>
        <v>1</v>
      </c>
      <c r="J1110" s="13">
        <f t="shared" si="394"/>
        <v>2.69E-2</v>
      </c>
      <c r="K1110" s="29">
        <f t="shared" si="382"/>
        <v>46476</v>
      </c>
      <c r="L1110" s="2">
        <f t="shared" si="383"/>
        <v>13</v>
      </c>
      <c r="M1110" s="17">
        <f t="shared" si="384"/>
        <v>13</v>
      </c>
      <c r="N1110" s="12">
        <f t="shared" si="385"/>
        <v>1.0013703</v>
      </c>
      <c r="O1110" s="12">
        <f t="shared" ca="1" si="386"/>
        <v>1.0013703</v>
      </c>
      <c r="P1110" s="17">
        <f t="shared" si="387"/>
        <v>0</v>
      </c>
      <c r="Q1110" s="14">
        <f t="shared" ca="1" si="388"/>
        <v>0.28908615999999998</v>
      </c>
      <c r="R1110" s="20">
        <f t="shared" si="392"/>
        <v>0</v>
      </c>
      <c r="S1110" s="14">
        <f t="shared" si="389"/>
        <v>0</v>
      </c>
      <c r="T1110" s="4" t="str">
        <f t="shared" si="390"/>
        <v>A+J=</v>
      </c>
      <c r="U1110" s="29">
        <f t="shared" si="391"/>
        <v>46507</v>
      </c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</row>
    <row r="1111" spans="1:154" x14ac:dyDescent="0.15">
      <c r="A1111" s="88">
        <f t="shared" si="395"/>
        <v>46496</v>
      </c>
      <c r="B1111" s="89" t="str">
        <f t="shared" ca="1" si="376"/>
        <v>n.d</v>
      </c>
      <c r="C1111" s="14">
        <f t="shared" si="377"/>
        <v>210.96560120000004</v>
      </c>
      <c r="D1111" s="62">
        <f t="shared" si="393"/>
        <v>46491</v>
      </c>
      <c r="E1111" s="60">
        <f ca="1">IF(D1111&lt;$B$1,VLOOKUP(D1111,[1]DI!$A$4:$B$15000,2,FALSE),0)</f>
        <v>0</v>
      </c>
      <c r="F1111" s="14">
        <f t="shared" ca="1" si="378"/>
        <v>1</v>
      </c>
      <c r="G1111" s="91">
        <f t="shared" ca="1" si="379"/>
        <v>1.30934010340701</v>
      </c>
      <c r="H1111" s="91">
        <f t="shared" ca="1" si="380"/>
        <v>1.30934010340701</v>
      </c>
      <c r="I1111" s="14">
        <f t="shared" ca="1" si="381"/>
        <v>1</v>
      </c>
      <c r="J1111" s="13">
        <f t="shared" si="394"/>
        <v>2.69E-2</v>
      </c>
      <c r="K1111" s="29">
        <f t="shared" si="382"/>
        <v>46476</v>
      </c>
      <c r="L1111" s="2">
        <f t="shared" si="383"/>
        <v>14</v>
      </c>
      <c r="M1111" s="17">
        <f t="shared" si="384"/>
        <v>14</v>
      </c>
      <c r="N1111" s="12">
        <f t="shared" si="385"/>
        <v>1.001475785</v>
      </c>
      <c r="O1111" s="12">
        <f t="shared" ca="1" si="386"/>
        <v>1.001475785</v>
      </c>
      <c r="P1111" s="17">
        <f t="shared" si="387"/>
        <v>0</v>
      </c>
      <c r="Q1111" s="14">
        <f t="shared" ca="1" si="388"/>
        <v>0.31133986000000002</v>
      </c>
      <c r="R1111" s="20">
        <f t="shared" si="392"/>
        <v>0</v>
      </c>
      <c r="S1111" s="14">
        <f t="shared" si="389"/>
        <v>0</v>
      </c>
      <c r="T1111" s="4" t="str">
        <f t="shared" si="390"/>
        <v>A+J=</v>
      </c>
      <c r="U1111" s="29">
        <f t="shared" si="391"/>
        <v>46507</v>
      </c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</row>
    <row r="1112" spans="1:154" x14ac:dyDescent="0.15">
      <c r="A1112" s="88">
        <f t="shared" si="395"/>
        <v>46497</v>
      </c>
      <c r="B1112" s="89" t="str">
        <f t="shared" ca="1" si="376"/>
        <v>n.d</v>
      </c>
      <c r="C1112" s="14">
        <f t="shared" si="377"/>
        <v>210.96560120000004</v>
      </c>
      <c r="D1112" s="62">
        <f t="shared" si="393"/>
        <v>46492</v>
      </c>
      <c r="E1112" s="60">
        <f ca="1">IF(D1112&lt;$B$1,VLOOKUP(D1112,[1]DI!$A$4:$B$15000,2,FALSE),0)</f>
        <v>0</v>
      </c>
      <c r="F1112" s="14">
        <f t="shared" ca="1" si="378"/>
        <v>1</v>
      </c>
      <c r="G1112" s="91">
        <f t="shared" ca="1" si="379"/>
        <v>1.30934010340701</v>
      </c>
      <c r="H1112" s="91">
        <f t="shared" ca="1" si="380"/>
        <v>1.30934010340701</v>
      </c>
      <c r="I1112" s="14">
        <f t="shared" ca="1" si="381"/>
        <v>1</v>
      </c>
      <c r="J1112" s="13">
        <f t="shared" si="394"/>
        <v>2.69E-2</v>
      </c>
      <c r="K1112" s="29">
        <f t="shared" si="382"/>
        <v>46476</v>
      </c>
      <c r="L1112" s="2">
        <f t="shared" si="383"/>
        <v>15</v>
      </c>
      <c r="M1112" s="17">
        <f t="shared" si="384"/>
        <v>15</v>
      </c>
      <c r="N1112" s="12">
        <f t="shared" si="385"/>
        <v>1.0015812820000001</v>
      </c>
      <c r="O1112" s="12">
        <f t="shared" ca="1" si="386"/>
        <v>1.0015812820000001</v>
      </c>
      <c r="P1112" s="17">
        <f t="shared" si="387"/>
        <v>0</v>
      </c>
      <c r="Q1112" s="14">
        <f t="shared" ca="1" si="388"/>
        <v>0.33359610000000001</v>
      </c>
      <c r="R1112" s="20">
        <f t="shared" si="392"/>
        <v>0</v>
      </c>
      <c r="S1112" s="14">
        <f t="shared" si="389"/>
        <v>0</v>
      </c>
      <c r="T1112" s="4" t="str">
        <f t="shared" si="390"/>
        <v>A+J=</v>
      </c>
      <c r="U1112" s="29">
        <f t="shared" si="391"/>
        <v>46507</v>
      </c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</row>
    <row r="1113" spans="1:154" x14ac:dyDescent="0.15">
      <c r="A1113" s="88">
        <f t="shared" si="395"/>
        <v>46499</v>
      </c>
      <c r="B1113" s="89" t="str">
        <f t="shared" ca="1" si="376"/>
        <v>n.d</v>
      </c>
      <c r="C1113" s="14">
        <f t="shared" si="377"/>
        <v>210.96560120000004</v>
      </c>
      <c r="D1113" s="62">
        <f t="shared" si="393"/>
        <v>46493</v>
      </c>
      <c r="E1113" s="60">
        <f ca="1">IF(D1113&lt;$B$1,VLOOKUP(D1113,[1]DI!$A$4:$B$15000,2,FALSE),0)</f>
        <v>0</v>
      </c>
      <c r="F1113" s="14">
        <f t="shared" ca="1" si="378"/>
        <v>1</v>
      </c>
      <c r="G1113" s="91">
        <f t="shared" ca="1" si="379"/>
        <v>1.30934010340701</v>
      </c>
      <c r="H1113" s="91">
        <f t="shared" ca="1" si="380"/>
        <v>1.30934010340701</v>
      </c>
      <c r="I1113" s="14">
        <f t="shared" ca="1" si="381"/>
        <v>1</v>
      </c>
      <c r="J1113" s="13">
        <f t="shared" si="394"/>
        <v>2.69E-2</v>
      </c>
      <c r="K1113" s="29">
        <f t="shared" si="382"/>
        <v>46476</v>
      </c>
      <c r="L1113" s="2">
        <f t="shared" si="383"/>
        <v>16</v>
      </c>
      <c r="M1113" s="17">
        <f t="shared" si="384"/>
        <v>16</v>
      </c>
      <c r="N1113" s="12">
        <f t="shared" si="385"/>
        <v>1.0016867899999999</v>
      </c>
      <c r="O1113" s="12">
        <f t="shared" ca="1" si="386"/>
        <v>1.0016867899999999</v>
      </c>
      <c r="P1113" s="17">
        <f t="shared" si="387"/>
        <v>0</v>
      </c>
      <c r="Q1113" s="14">
        <f t="shared" ca="1" si="388"/>
        <v>0.35585465999999999</v>
      </c>
      <c r="R1113" s="20">
        <f t="shared" si="392"/>
        <v>0</v>
      </c>
      <c r="S1113" s="14">
        <f t="shared" si="389"/>
        <v>0</v>
      </c>
      <c r="T1113" s="4" t="str">
        <f t="shared" si="390"/>
        <v>A+J=</v>
      </c>
      <c r="U1113" s="29">
        <f t="shared" si="391"/>
        <v>46507</v>
      </c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</row>
    <row r="1114" spans="1:154" x14ac:dyDescent="0.15">
      <c r="A1114" s="88">
        <f t="shared" si="395"/>
        <v>46500</v>
      </c>
      <c r="B1114" s="89" t="str">
        <f t="shared" ca="1" si="376"/>
        <v>n.d</v>
      </c>
      <c r="C1114" s="14">
        <f t="shared" si="377"/>
        <v>210.96560120000004</v>
      </c>
      <c r="D1114" s="62">
        <f t="shared" si="393"/>
        <v>46496</v>
      </c>
      <c r="E1114" s="60">
        <f ca="1">IF(D1114&lt;$B$1,VLOOKUP(D1114,[1]DI!$A$4:$B$15000,2,FALSE),0)</f>
        <v>0</v>
      </c>
      <c r="F1114" s="14">
        <f t="shared" ca="1" si="378"/>
        <v>1</v>
      </c>
      <c r="G1114" s="91">
        <f t="shared" ca="1" si="379"/>
        <v>1.30934010340701</v>
      </c>
      <c r="H1114" s="91">
        <f t="shared" ca="1" si="380"/>
        <v>1.30934010340701</v>
      </c>
      <c r="I1114" s="14">
        <f t="shared" ca="1" si="381"/>
        <v>1</v>
      </c>
      <c r="J1114" s="13">
        <f t="shared" si="394"/>
        <v>2.69E-2</v>
      </c>
      <c r="K1114" s="29">
        <f t="shared" si="382"/>
        <v>46476</v>
      </c>
      <c r="L1114" s="2">
        <f t="shared" si="383"/>
        <v>17</v>
      </c>
      <c r="M1114" s="17">
        <f t="shared" si="384"/>
        <v>17</v>
      </c>
      <c r="N1114" s="12">
        <f t="shared" si="385"/>
        <v>1.001792308</v>
      </c>
      <c r="O1114" s="12">
        <f t="shared" ca="1" si="386"/>
        <v>1.001792308</v>
      </c>
      <c r="P1114" s="17">
        <f t="shared" si="387"/>
        <v>0</v>
      </c>
      <c r="Q1114" s="14">
        <f t="shared" ca="1" si="388"/>
        <v>0.37811533000000003</v>
      </c>
      <c r="R1114" s="20">
        <f t="shared" si="392"/>
        <v>0</v>
      </c>
      <c r="S1114" s="14">
        <f t="shared" si="389"/>
        <v>0</v>
      </c>
      <c r="T1114" s="4" t="str">
        <f t="shared" si="390"/>
        <v>A+J=</v>
      </c>
      <c r="U1114" s="29">
        <f t="shared" si="391"/>
        <v>46507</v>
      </c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</row>
    <row r="1115" spans="1:154" x14ac:dyDescent="0.15">
      <c r="A1115" s="88">
        <f t="shared" si="395"/>
        <v>46503</v>
      </c>
      <c r="B1115" s="89" t="str">
        <f t="shared" ca="1" si="376"/>
        <v>n.d</v>
      </c>
      <c r="C1115" s="14">
        <f t="shared" si="377"/>
        <v>210.96560120000004</v>
      </c>
      <c r="D1115" s="62">
        <f t="shared" si="393"/>
        <v>46497</v>
      </c>
      <c r="E1115" s="60">
        <f ca="1">IF(D1115&lt;$B$1,VLOOKUP(D1115,[1]DI!$A$4:$B$15000,2,FALSE),0)</f>
        <v>0</v>
      </c>
      <c r="F1115" s="14">
        <f t="shared" ca="1" si="378"/>
        <v>1</v>
      </c>
      <c r="G1115" s="91">
        <f t="shared" ca="1" si="379"/>
        <v>1.30934010340701</v>
      </c>
      <c r="H1115" s="91">
        <f t="shared" ca="1" si="380"/>
        <v>1.30934010340701</v>
      </c>
      <c r="I1115" s="14">
        <f t="shared" ca="1" si="381"/>
        <v>1</v>
      </c>
      <c r="J1115" s="13">
        <f t="shared" si="394"/>
        <v>2.69E-2</v>
      </c>
      <c r="K1115" s="29">
        <f t="shared" si="382"/>
        <v>46476</v>
      </c>
      <c r="L1115" s="2">
        <f t="shared" si="383"/>
        <v>18</v>
      </c>
      <c r="M1115" s="17">
        <f t="shared" si="384"/>
        <v>18</v>
      </c>
      <c r="N1115" s="12">
        <f t="shared" si="385"/>
        <v>1.0018978380000001</v>
      </c>
      <c r="O1115" s="12">
        <f t="shared" ca="1" si="386"/>
        <v>1.0018978380000001</v>
      </c>
      <c r="P1115" s="17">
        <f t="shared" si="387"/>
        <v>0</v>
      </c>
      <c r="Q1115" s="14">
        <f t="shared" ca="1" si="388"/>
        <v>0.40037853000000001</v>
      </c>
      <c r="R1115" s="20">
        <f t="shared" si="392"/>
        <v>0</v>
      </c>
      <c r="S1115" s="14">
        <f t="shared" si="389"/>
        <v>0</v>
      </c>
      <c r="T1115" s="4" t="str">
        <f t="shared" si="390"/>
        <v>A+J=</v>
      </c>
      <c r="U1115" s="29">
        <f t="shared" si="391"/>
        <v>46507</v>
      </c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</row>
    <row r="1116" spans="1:154" x14ac:dyDescent="0.15">
      <c r="A1116" s="88">
        <f t="shared" si="395"/>
        <v>46504</v>
      </c>
      <c r="B1116" s="89" t="str">
        <f t="shared" ca="1" si="376"/>
        <v>n.d</v>
      </c>
      <c r="C1116" s="14">
        <f t="shared" si="377"/>
        <v>210.96560120000004</v>
      </c>
      <c r="D1116" s="62">
        <f t="shared" si="393"/>
        <v>46499</v>
      </c>
      <c r="E1116" s="60">
        <f ca="1">IF(D1116&lt;$B$1,VLOOKUP(D1116,[1]DI!$A$4:$B$15000,2,FALSE),0)</f>
        <v>0</v>
      </c>
      <c r="F1116" s="14">
        <f t="shared" ca="1" si="378"/>
        <v>1</v>
      </c>
      <c r="G1116" s="91">
        <f t="shared" ca="1" si="379"/>
        <v>1.30934010340701</v>
      </c>
      <c r="H1116" s="91">
        <f t="shared" ca="1" si="380"/>
        <v>1.30934010340701</v>
      </c>
      <c r="I1116" s="14">
        <f t="shared" ca="1" si="381"/>
        <v>1</v>
      </c>
      <c r="J1116" s="13">
        <f t="shared" si="394"/>
        <v>2.69E-2</v>
      </c>
      <c r="K1116" s="29">
        <f t="shared" si="382"/>
        <v>46476</v>
      </c>
      <c r="L1116" s="2">
        <f t="shared" si="383"/>
        <v>19</v>
      </c>
      <c r="M1116" s="17">
        <f t="shared" si="384"/>
        <v>19</v>
      </c>
      <c r="N1116" s="12">
        <f t="shared" si="385"/>
        <v>1.002003379</v>
      </c>
      <c r="O1116" s="12">
        <f t="shared" ca="1" si="386"/>
        <v>1.002003379</v>
      </c>
      <c r="P1116" s="17">
        <f t="shared" si="387"/>
        <v>0</v>
      </c>
      <c r="Q1116" s="14">
        <f t="shared" ca="1" si="388"/>
        <v>0.42264404999999999</v>
      </c>
      <c r="R1116" s="20">
        <f t="shared" si="392"/>
        <v>0</v>
      </c>
      <c r="S1116" s="14">
        <f t="shared" si="389"/>
        <v>0</v>
      </c>
      <c r="T1116" s="4" t="str">
        <f t="shared" si="390"/>
        <v>A+J=</v>
      </c>
      <c r="U1116" s="29">
        <f t="shared" si="391"/>
        <v>46507</v>
      </c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</row>
    <row r="1117" spans="1:154" x14ac:dyDescent="0.15">
      <c r="A1117" s="88">
        <f t="shared" si="395"/>
        <v>46505</v>
      </c>
      <c r="B1117" s="89" t="str">
        <f t="shared" ca="1" si="376"/>
        <v>n.d</v>
      </c>
      <c r="C1117" s="14">
        <f t="shared" si="377"/>
        <v>210.96560120000004</v>
      </c>
      <c r="D1117" s="62">
        <f t="shared" si="393"/>
        <v>46500</v>
      </c>
      <c r="E1117" s="60">
        <f ca="1">IF(D1117&lt;$B$1,VLOOKUP(D1117,[1]DI!$A$4:$B$15000,2,FALSE),0)</f>
        <v>0</v>
      </c>
      <c r="F1117" s="14">
        <f t="shared" ca="1" si="378"/>
        <v>1</v>
      </c>
      <c r="G1117" s="91">
        <f t="shared" ca="1" si="379"/>
        <v>1.30934010340701</v>
      </c>
      <c r="H1117" s="91">
        <f t="shared" ca="1" si="380"/>
        <v>1.30934010340701</v>
      </c>
      <c r="I1117" s="14">
        <f t="shared" ca="1" si="381"/>
        <v>1</v>
      </c>
      <c r="J1117" s="13">
        <f t="shared" si="394"/>
        <v>2.69E-2</v>
      </c>
      <c r="K1117" s="29">
        <f t="shared" si="382"/>
        <v>46476</v>
      </c>
      <c r="L1117" s="2">
        <f t="shared" si="383"/>
        <v>20</v>
      </c>
      <c r="M1117" s="17">
        <f t="shared" si="384"/>
        <v>20</v>
      </c>
      <c r="N1117" s="12">
        <f t="shared" si="385"/>
        <v>1.002108931</v>
      </c>
      <c r="O1117" s="12">
        <f t="shared" ca="1" si="386"/>
        <v>1.002108931</v>
      </c>
      <c r="P1117" s="17">
        <f t="shared" si="387"/>
        <v>0</v>
      </c>
      <c r="Q1117" s="14">
        <f t="shared" ca="1" si="388"/>
        <v>0.44491188999999998</v>
      </c>
      <c r="R1117" s="20">
        <f t="shared" si="392"/>
        <v>0</v>
      </c>
      <c r="S1117" s="14">
        <f t="shared" si="389"/>
        <v>0</v>
      </c>
      <c r="T1117" s="4" t="str">
        <f t="shared" si="390"/>
        <v>A+J=</v>
      </c>
      <c r="U1117" s="29">
        <f t="shared" si="391"/>
        <v>46507</v>
      </c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</row>
    <row r="1118" spans="1:154" x14ac:dyDescent="0.15">
      <c r="A1118" s="88">
        <f t="shared" si="395"/>
        <v>46506</v>
      </c>
      <c r="B1118" s="89" t="str">
        <f t="shared" ca="1" si="376"/>
        <v>n.d</v>
      </c>
      <c r="C1118" s="14">
        <f t="shared" si="377"/>
        <v>210.96560120000004</v>
      </c>
      <c r="D1118" s="62">
        <f t="shared" si="393"/>
        <v>46503</v>
      </c>
      <c r="E1118" s="60">
        <f ca="1">IF(D1118&lt;$B$1,VLOOKUP(D1118,[1]DI!$A$4:$B$15000,2,FALSE),0)</f>
        <v>0</v>
      </c>
      <c r="F1118" s="14">
        <f t="shared" ca="1" si="378"/>
        <v>1</v>
      </c>
      <c r="G1118" s="91">
        <f t="shared" ca="1" si="379"/>
        <v>1.30934010340701</v>
      </c>
      <c r="H1118" s="91">
        <f t="shared" ca="1" si="380"/>
        <v>1.30934010340701</v>
      </c>
      <c r="I1118" s="14">
        <f t="shared" ca="1" si="381"/>
        <v>1</v>
      </c>
      <c r="J1118" s="13">
        <f t="shared" si="394"/>
        <v>2.69E-2</v>
      </c>
      <c r="K1118" s="29">
        <f t="shared" si="382"/>
        <v>46476</v>
      </c>
      <c r="L1118" s="2">
        <f t="shared" si="383"/>
        <v>21</v>
      </c>
      <c r="M1118" s="17">
        <f t="shared" si="384"/>
        <v>21</v>
      </c>
      <c r="N1118" s="12">
        <f t="shared" si="385"/>
        <v>1.002214495</v>
      </c>
      <c r="O1118" s="12">
        <f t="shared" ca="1" si="386"/>
        <v>1.002214495</v>
      </c>
      <c r="P1118" s="17">
        <f t="shared" si="387"/>
        <v>0</v>
      </c>
      <c r="Q1118" s="14">
        <f t="shared" ca="1" si="388"/>
        <v>0.46718226000000002</v>
      </c>
      <c r="R1118" s="20">
        <f t="shared" si="392"/>
        <v>0</v>
      </c>
      <c r="S1118" s="14">
        <f t="shared" si="389"/>
        <v>0</v>
      </c>
      <c r="T1118" s="4" t="str">
        <f t="shared" si="390"/>
        <v>A+J=</v>
      </c>
      <c r="U1118" s="29">
        <f t="shared" si="391"/>
        <v>46507</v>
      </c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</row>
    <row r="1119" spans="1:154" x14ac:dyDescent="0.15">
      <c r="A1119" s="88">
        <f t="shared" si="395"/>
        <v>46507</v>
      </c>
      <c r="B1119" s="89" t="str">
        <f t="shared" ca="1" si="376"/>
        <v>n.d</v>
      </c>
      <c r="C1119" s="14">
        <f t="shared" si="377"/>
        <v>210.96560120000004</v>
      </c>
      <c r="D1119" s="62">
        <f t="shared" si="393"/>
        <v>46504</v>
      </c>
      <c r="E1119" s="60">
        <f ca="1">IF(D1119&lt;$B$1,VLOOKUP(D1119,[1]DI!$A$4:$B$15000,2,FALSE),0)</f>
        <v>0</v>
      </c>
      <c r="F1119" s="14">
        <f t="shared" ca="1" si="378"/>
        <v>1</v>
      </c>
      <c r="G1119" s="91">
        <f t="shared" ca="1" si="379"/>
        <v>1.30934010340701</v>
      </c>
      <c r="H1119" s="91">
        <f t="shared" ca="1" si="380"/>
        <v>1.30934010340701</v>
      </c>
      <c r="I1119" s="14">
        <f t="shared" ca="1" si="381"/>
        <v>1</v>
      </c>
      <c r="J1119" s="13">
        <f t="shared" si="394"/>
        <v>2.69E-2</v>
      </c>
      <c r="K1119" s="29">
        <f t="shared" si="382"/>
        <v>46476</v>
      </c>
      <c r="L1119" s="2">
        <f t="shared" si="383"/>
        <v>22</v>
      </c>
      <c r="M1119" s="17">
        <f t="shared" si="384"/>
        <v>22</v>
      </c>
      <c r="N1119" s="12">
        <f t="shared" si="385"/>
        <v>1.002320069</v>
      </c>
      <c r="O1119" s="12">
        <f t="shared" ca="1" si="386"/>
        <v>1.002320069</v>
      </c>
      <c r="P1119" s="17">
        <f t="shared" si="387"/>
        <v>53</v>
      </c>
      <c r="Q1119" s="14">
        <f t="shared" ca="1" si="388"/>
        <v>0.48945474999999999</v>
      </c>
      <c r="R1119" s="20">
        <f t="shared" si="392"/>
        <v>0.120598</v>
      </c>
      <c r="S1119" s="14">
        <f t="shared" si="389"/>
        <v>25.442029569999999</v>
      </c>
      <c r="T1119" s="4" t="str">
        <f t="shared" si="390"/>
        <v>A+J=</v>
      </c>
      <c r="U1119" s="29">
        <f t="shared" si="391"/>
        <v>46507</v>
      </c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</row>
    <row r="1120" spans="1:154" x14ac:dyDescent="0.15">
      <c r="A1120" s="88">
        <f t="shared" si="395"/>
        <v>46510</v>
      </c>
      <c r="B1120" s="89" t="str">
        <f t="shared" ca="1" si="376"/>
        <v>n.d</v>
      </c>
      <c r="C1120" s="14">
        <f t="shared" si="377"/>
        <v>185.52357163000005</v>
      </c>
      <c r="D1120" s="62">
        <f t="shared" si="393"/>
        <v>46505</v>
      </c>
      <c r="E1120" s="60">
        <f ca="1">IF(D1120&lt;$B$1,VLOOKUP(D1120,[1]DI!$A$4:$B$15000,2,FALSE),0)</f>
        <v>0</v>
      </c>
      <c r="F1120" s="14">
        <f t="shared" ca="1" si="378"/>
        <v>1</v>
      </c>
      <c r="G1120" s="91">
        <f t="shared" ca="1" si="379"/>
        <v>1.30934010340701</v>
      </c>
      <c r="H1120" s="91">
        <f t="shared" ca="1" si="380"/>
        <v>1.30934010340701</v>
      </c>
      <c r="I1120" s="14">
        <f t="shared" ca="1" si="381"/>
        <v>1</v>
      </c>
      <c r="J1120" s="13">
        <f t="shared" si="394"/>
        <v>2.69E-2</v>
      </c>
      <c r="K1120" s="29">
        <f t="shared" si="382"/>
        <v>46507</v>
      </c>
      <c r="L1120" s="2">
        <f t="shared" si="383"/>
        <v>1</v>
      </c>
      <c r="M1120" s="17">
        <f t="shared" si="384"/>
        <v>1</v>
      </c>
      <c r="N1120" s="12">
        <f t="shared" si="385"/>
        <v>1.000105341</v>
      </c>
      <c r="O1120" s="12">
        <f t="shared" ca="1" si="386"/>
        <v>1.000105341</v>
      </c>
      <c r="P1120" s="17">
        <f t="shared" si="387"/>
        <v>0</v>
      </c>
      <c r="Q1120" s="14">
        <f t="shared" ca="1" si="388"/>
        <v>1.9543230000000002E-2</v>
      </c>
      <c r="R1120" s="20">
        <f t="shared" si="392"/>
        <v>0</v>
      </c>
      <c r="S1120" s="14">
        <f t="shared" si="389"/>
        <v>0</v>
      </c>
      <c r="T1120" s="4" t="str">
        <f t="shared" si="390"/>
        <v>A+J=</v>
      </c>
      <c r="U1120" s="29">
        <f t="shared" si="391"/>
        <v>46538</v>
      </c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</row>
    <row r="1121" spans="1:154" x14ac:dyDescent="0.15">
      <c r="A1121" s="88">
        <f t="shared" si="395"/>
        <v>46511</v>
      </c>
      <c r="B1121" s="89" t="str">
        <f t="shared" ca="1" si="376"/>
        <v>n.d</v>
      </c>
      <c r="C1121" s="14">
        <f t="shared" si="377"/>
        <v>185.52357163000005</v>
      </c>
      <c r="D1121" s="62">
        <f t="shared" si="393"/>
        <v>46506</v>
      </c>
      <c r="E1121" s="60">
        <f ca="1">IF(D1121&lt;$B$1,VLOOKUP(D1121,[1]DI!$A$4:$B$15000,2,FALSE),0)</f>
        <v>0</v>
      </c>
      <c r="F1121" s="14">
        <f t="shared" ca="1" si="378"/>
        <v>1</v>
      </c>
      <c r="G1121" s="91">
        <f t="shared" ca="1" si="379"/>
        <v>1.30934010340701</v>
      </c>
      <c r="H1121" s="91">
        <f t="shared" ca="1" si="380"/>
        <v>1.30934010340701</v>
      </c>
      <c r="I1121" s="14">
        <f t="shared" ca="1" si="381"/>
        <v>1</v>
      </c>
      <c r="J1121" s="13">
        <f t="shared" si="394"/>
        <v>2.69E-2</v>
      </c>
      <c r="K1121" s="29">
        <f t="shared" si="382"/>
        <v>46507</v>
      </c>
      <c r="L1121" s="2">
        <f t="shared" si="383"/>
        <v>2</v>
      </c>
      <c r="M1121" s="17">
        <f t="shared" si="384"/>
        <v>2</v>
      </c>
      <c r="N1121" s="12">
        <f t="shared" si="385"/>
        <v>1.0002106930000001</v>
      </c>
      <c r="O1121" s="12">
        <f t="shared" ca="1" si="386"/>
        <v>1.0002106930000001</v>
      </c>
      <c r="P1121" s="17">
        <f t="shared" si="387"/>
        <v>0</v>
      </c>
      <c r="Q1121" s="14">
        <f t="shared" ca="1" si="388"/>
        <v>3.908851E-2</v>
      </c>
      <c r="R1121" s="20">
        <f t="shared" si="392"/>
        <v>0</v>
      </c>
      <c r="S1121" s="14">
        <f t="shared" si="389"/>
        <v>0</v>
      </c>
      <c r="T1121" s="4" t="str">
        <f t="shared" si="390"/>
        <v>A+J=</v>
      </c>
      <c r="U1121" s="29">
        <f t="shared" si="391"/>
        <v>46538</v>
      </c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</row>
    <row r="1122" spans="1:154" x14ac:dyDescent="0.15">
      <c r="A1122" s="88">
        <f t="shared" si="395"/>
        <v>46512</v>
      </c>
      <c r="B1122" s="89" t="str">
        <f t="shared" ca="1" si="376"/>
        <v>n.d</v>
      </c>
      <c r="C1122" s="14">
        <f t="shared" si="377"/>
        <v>185.52357163000005</v>
      </c>
      <c r="D1122" s="62">
        <f t="shared" si="393"/>
        <v>46507</v>
      </c>
      <c r="E1122" s="60">
        <f ca="1">IF(D1122&lt;$B$1,VLOOKUP(D1122,[1]DI!$A$4:$B$15000,2,FALSE),0)</f>
        <v>0</v>
      </c>
      <c r="F1122" s="14">
        <f t="shared" ca="1" si="378"/>
        <v>1</v>
      </c>
      <c r="G1122" s="91">
        <f t="shared" ca="1" si="379"/>
        <v>1.30934010340701</v>
      </c>
      <c r="H1122" s="91">
        <f t="shared" ca="1" si="380"/>
        <v>1.30934010340701</v>
      </c>
      <c r="I1122" s="14">
        <f t="shared" ca="1" si="381"/>
        <v>1</v>
      </c>
      <c r="J1122" s="13">
        <f t="shared" si="394"/>
        <v>2.69E-2</v>
      </c>
      <c r="K1122" s="29">
        <f t="shared" si="382"/>
        <v>46507</v>
      </c>
      <c r="L1122" s="2">
        <f t="shared" si="383"/>
        <v>3</v>
      </c>
      <c r="M1122" s="17">
        <f t="shared" si="384"/>
        <v>3</v>
      </c>
      <c r="N1122" s="12">
        <f t="shared" si="385"/>
        <v>1.000316057</v>
      </c>
      <c r="O1122" s="12">
        <f t="shared" ca="1" si="386"/>
        <v>1.000316057</v>
      </c>
      <c r="P1122" s="17">
        <f t="shared" si="387"/>
        <v>0</v>
      </c>
      <c r="Q1122" s="14">
        <f t="shared" ca="1" si="388"/>
        <v>5.8636019999999997E-2</v>
      </c>
      <c r="R1122" s="20">
        <f t="shared" si="392"/>
        <v>0</v>
      </c>
      <c r="S1122" s="14">
        <f t="shared" si="389"/>
        <v>0</v>
      </c>
      <c r="T1122" s="4" t="str">
        <f t="shared" si="390"/>
        <v>A+J=</v>
      </c>
      <c r="U1122" s="29">
        <f t="shared" si="391"/>
        <v>46538</v>
      </c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</row>
    <row r="1123" spans="1:154" x14ac:dyDescent="0.15">
      <c r="A1123" s="88">
        <f t="shared" si="395"/>
        <v>46513</v>
      </c>
      <c r="B1123" s="89" t="str">
        <f t="shared" ca="1" si="376"/>
        <v>n.d</v>
      </c>
      <c r="C1123" s="14">
        <f t="shared" si="377"/>
        <v>185.52357163000005</v>
      </c>
      <c r="D1123" s="62">
        <f t="shared" si="393"/>
        <v>46510</v>
      </c>
      <c r="E1123" s="60">
        <f ca="1">IF(D1123&lt;$B$1,VLOOKUP(D1123,[1]DI!$A$4:$B$15000,2,FALSE),0)</f>
        <v>0</v>
      </c>
      <c r="F1123" s="14">
        <f t="shared" ca="1" si="378"/>
        <v>1</v>
      </c>
      <c r="G1123" s="91">
        <f t="shared" ca="1" si="379"/>
        <v>1.30934010340701</v>
      </c>
      <c r="H1123" s="91">
        <f t="shared" ca="1" si="380"/>
        <v>1.30934010340701</v>
      </c>
      <c r="I1123" s="14">
        <f t="shared" ca="1" si="381"/>
        <v>1</v>
      </c>
      <c r="J1123" s="13">
        <f t="shared" si="394"/>
        <v>2.69E-2</v>
      </c>
      <c r="K1123" s="29">
        <f t="shared" si="382"/>
        <v>46507</v>
      </c>
      <c r="L1123" s="2">
        <f t="shared" si="383"/>
        <v>4</v>
      </c>
      <c r="M1123" s="17">
        <f t="shared" si="384"/>
        <v>4</v>
      </c>
      <c r="N1123" s="12">
        <f t="shared" si="385"/>
        <v>1.0004214309999999</v>
      </c>
      <c r="O1123" s="12">
        <f t="shared" ca="1" si="386"/>
        <v>1.0004214309999999</v>
      </c>
      <c r="P1123" s="17">
        <f t="shared" si="387"/>
        <v>0</v>
      </c>
      <c r="Q1123" s="14">
        <f t="shared" ca="1" si="388"/>
        <v>7.8185379999999999E-2</v>
      </c>
      <c r="R1123" s="20">
        <f t="shared" si="392"/>
        <v>0</v>
      </c>
      <c r="S1123" s="14">
        <f t="shared" si="389"/>
        <v>0</v>
      </c>
      <c r="T1123" s="4" t="str">
        <f t="shared" si="390"/>
        <v>A+J=</v>
      </c>
      <c r="U1123" s="29">
        <f t="shared" si="391"/>
        <v>46538</v>
      </c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</row>
    <row r="1124" spans="1:154" x14ac:dyDescent="0.15">
      <c r="A1124" s="88">
        <f t="shared" si="395"/>
        <v>46514</v>
      </c>
      <c r="B1124" s="89" t="str">
        <f t="shared" ca="1" si="376"/>
        <v>n.d</v>
      </c>
      <c r="C1124" s="14">
        <f t="shared" si="377"/>
        <v>185.52357163000005</v>
      </c>
      <c r="D1124" s="62">
        <f t="shared" si="393"/>
        <v>46511</v>
      </c>
      <c r="E1124" s="60">
        <f ca="1">IF(D1124&lt;$B$1,VLOOKUP(D1124,[1]DI!$A$4:$B$15000,2,FALSE),0)</f>
        <v>0</v>
      </c>
      <c r="F1124" s="14">
        <f t="shared" ca="1" si="378"/>
        <v>1</v>
      </c>
      <c r="G1124" s="91">
        <f t="shared" ca="1" si="379"/>
        <v>1.30934010340701</v>
      </c>
      <c r="H1124" s="91">
        <f t="shared" ca="1" si="380"/>
        <v>1.30934010340701</v>
      </c>
      <c r="I1124" s="14">
        <f t="shared" ca="1" si="381"/>
        <v>1</v>
      </c>
      <c r="J1124" s="13">
        <f t="shared" si="394"/>
        <v>2.69E-2</v>
      </c>
      <c r="K1124" s="29">
        <f t="shared" si="382"/>
        <v>46507</v>
      </c>
      <c r="L1124" s="2">
        <f t="shared" si="383"/>
        <v>5</v>
      </c>
      <c r="M1124" s="17">
        <f t="shared" si="384"/>
        <v>5</v>
      </c>
      <c r="N1124" s="12">
        <f t="shared" si="385"/>
        <v>1.000526816</v>
      </c>
      <c r="O1124" s="12">
        <f t="shared" ca="1" si="386"/>
        <v>1.000526816</v>
      </c>
      <c r="P1124" s="17">
        <f t="shared" si="387"/>
        <v>0</v>
      </c>
      <c r="Q1124" s="14">
        <f t="shared" ca="1" si="388"/>
        <v>9.7736779999999995E-2</v>
      </c>
      <c r="R1124" s="20">
        <f t="shared" si="392"/>
        <v>0</v>
      </c>
      <c r="S1124" s="14">
        <f t="shared" si="389"/>
        <v>0</v>
      </c>
      <c r="T1124" s="4" t="str">
        <f t="shared" si="390"/>
        <v>A+J=</v>
      </c>
      <c r="U1124" s="29">
        <f t="shared" si="391"/>
        <v>46538</v>
      </c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</row>
    <row r="1125" spans="1:154" x14ac:dyDescent="0.15">
      <c r="A1125" s="88">
        <f t="shared" si="395"/>
        <v>46517</v>
      </c>
      <c r="B1125" s="89" t="str">
        <f t="shared" ca="1" si="376"/>
        <v>n.d</v>
      </c>
      <c r="C1125" s="14">
        <f t="shared" si="377"/>
        <v>185.52357163000005</v>
      </c>
      <c r="D1125" s="62">
        <f t="shared" si="393"/>
        <v>46512</v>
      </c>
      <c r="E1125" s="60">
        <f ca="1">IF(D1125&lt;$B$1,VLOOKUP(D1125,[1]DI!$A$4:$B$15000,2,FALSE),0)</f>
        <v>0</v>
      </c>
      <c r="F1125" s="14">
        <f t="shared" ca="1" si="378"/>
        <v>1</v>
      </c>
      <c r="G1125" s="91">
        <f t="shared" ca="1" si="379"/>
        <v>1.30934010340701</v>
      </c>
      <c r="H1125" s="91">
        <f t="shared" ca="1" si="380"/>
        <v>1.30934010340701</v>
      </c>
      <c r="I1125" s="14">
        <f t="shared" ca="1" si="381"/>
        <v>1</v>
      </c>
      <c r="J1125" s="13">
        <f t="shared" si="394"/>
        <v>2.69E-2</v>
      </c>
      <c r="K1125" s="29">
        <f t="shared" si="382"/>
        <v>46507</v>
      </c>
      <c r="L1125" s="2">
        <f t="shared" si="383"/>
        <v>6</v>
      </c>
      <c r="M1125" s="17">
        <f t="shared" si="384"/>
        <v>6</v>
      </c>
      <c r="N1125" s="12">
        <f t="shared" si="385"/>
        <v>1.000632213</v>
      </c>
      <c r="O1125" s="12">
        <f t="shared" ca="1" si="386"/>
        <v>1.000632213</v>
      </c>
      <c r="P1125" s="17">
        <f t="shared" si="387"/>
        <v>0</v>
      </c>
      <c r="Q1125" s="14">
        <f t="shared" ca="1" si="388"/>
        <v>0.11729041</v>
      </c>
      <c r="R1125" s="20">
        <f t="shared" si="392"/>
        <v>0</v>
      </c>
      <c r="S1125" s="14">
        <f t="shared" si="389"/>
        <v>0</v>
      </c>
      <c r="T1125" s="4" t="str">
        <f t="shared" si="390"/>
        <v>A+J=</v>
      </c>
      <c r="U1125" s="29">
        <f t="shared" si="391"/>
        <v>46538</v>
      </c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</row>
    <row r="1126" spans="1:154" x14ac:dyDescent="0.15">
      <c r="A1126" s="88">
        <f t="shared" si="395"/>
        <v>46518</v>
      </c>
      <c r="B1126" s="89" t="str">
        <f t="shared" ca="1" si="376"/>
        <v>n.d</v>
      </c>
      <c r="C1126" s="14">
        <f t="shared" si="377"/>
        <v>185.52357163000005</v>
      </c>
      <c r="D1126" s="62">
        <f t="shared" si="393"/>
        <v>46513</v>
      </c>
      <c r="E1126" s="60">
        <f ca="1">IF(D1126&lt;$B$1,VLOOKUP(D1126,[1]DI!$A$4:$B$15000,2,FALSE),0)</f>
        <v>0</v>
      </c>
      <c r="F1126" s="14">
        <f t="shared" ca="1" si="378"/>
        <v>1</v>
      </c>
      <c r="G1126" s="91">
        <f t="shared" ca="1" si="379"/>
        <v>1.30934010340701</v>
      </c>
      <c r="H1126" s="91">
        <f t="shared" ca="1" si="380"/>
        <v>1.30934010340701</v>
      </c>
      <c r="I1126" s="14">
        <f t="shared" ca="1" si="381"/>
        <v>1</v>
      </c>
      <c r="J1126" s="13">
        <f t="shared" si="394"/>
        <v>2.69E-2</v>
      </c>
      <c r="K1126" s="29">
        <f t="shared" si="382"/>
        <v>46507</v>
      </c>
      <c r="L1126" s="2">
        <f t="shared" si="383"/>
        <v>7</v>
      </c>
      <c r="M1126" s="17">
        <f t="shared" si="384"/>
        <v>7</v>
      </c>
      <c r="N1126" s="12">
        <f t="shared" si="385"/>
        <v>1.0007376210000001</v>
      </c>
      <c r="O1126" s="12">
        <f t="shared" ca="1" si="386"/>
        <v>1.0007376210000001</v>
      </c>
      <c r="P1126" s="17">
        <f t="shared" si="387"/>
        <v>0</v>
      </c>
      <c r="Q1126" s="14">
        <f t="shared" ca="1" si="388"/>
        <v>0.13684608000000001</v>
      </c>
      <c r="R1126" s="20">
        <f t="shared" si="392"/>
        <v>0</v>
      </c>
      <c r="S1126" s="14">
        <f t="shared" si="389"/>
        <v>0</v>
      </c>
      <c r="T1126" s="4" t="str">
        <f t="shared" si="390"/>
        <v>A+J=</v>
      </c>
      <c r="U1126" s="29">
        <f t="shared" si="391"/>
        <v>46538</v>
      </c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</row>
    <row r="1127" spans="1:154" x14ac:dyDescent="0.15">
      <c r="A1127" s="88">
        <f t="shared" si="395"/>
        <v>46519</v>
      </c>
      <c r="B1127" s="89" t="str">
        <f t="shared" ca="1" si="376"/>
        <v>n.d</v>
      </c>
      <c r="C1127" s="14">
        <f t="shared" si="377"/>
        <v>185.52357163000005</v>
      </c>
      <c r="D1127" s="62">
        <f t="shared" si="393"/>
        <v>46514</v>
      </c>
      <c r="E1127" s="60">
        <f ca="1">IF(D1127&lt;$B$1,VLOOKUP(D1127,[1]DI!$A$4:$B$15000,2,FALSE),0)</f>
        <v>0</v>
      </c>
      <c r="F1127" s="14">
        <f t="shared" ca="1" si="378"/>
        <v>1</v>
      </c>
      <c r="G1127" s="91">
        <f t="shared" ca="1" si="379"/>
        <v>1.30934010340701</v>
      </c>
      <c r="H1127" s="91">
        <f t="shared" ca="1" si="380"/>
        <v>1.30934010340701</v>
      </c>
      <c r="I1127" s="14">
        <f t="shared" ca="1" si="381"/>
        <v>1</v>
      </c>
      <c r="J1127" s="13">
        <f t="shared" si="394"/>
        <v>2.69E-2</v>
      </c>
      <c r="K1127" s="29">
        <f t="shared" si="382"/>
        <v>46507</v>
      </c>
      <c r="L1127" s="2">
        <f t="shared" si="383"/>
        <v>8</v>
      </c>
      <c r="M1127" s="17">
        <f t="shared" si="384"/>
        <v>8</v>
      </c>
      <c r="N1127" s="12">
        <f t="shared" si="385"/>
        <v>1.000843039</v>
      </c>
      <c r="O1127" s="12">
        <f t="shared" ca="1" si="386"/>
        <v>1.000843039</v>
      </c>
      <c r="P1127" s="17">
        <f t="shared" si="387"/>
        <v>0</v>
      </c>
      <c r="Q1127" s="14">
        <f t="shared" ca="1" si="388"/>
        <v>0.1564036</v>
      </c>
      <c r="R1127" s="20">
        <f t="shared" si="392"/>
        <v>0</v>
      </c>
      <c r="S1127" s="14">
        <f t="shared" si="389"/>
        <v>0</v>
      </c>
      <c r="T1127" s="4" t="str">
        <f t="shared" si="390"/>
        <v>A+J=</v>
      </c>
      <c r="U1127" s="29">
        <f t="shared" si="391"/>
        <v>46538</v>
      </c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</row>
    <row r="1128" spans="1:154" x14ac:dyDescent="0.15">
      <c r="A1128" s="88">
        <f t="shared" si="395"/>
        <v>46520</v>
      </c>
      <c r="B1128" s="89" t="str">
        <f t="shared" ca="1" si="376"/>
        <v>n.d</v>
      </c>
      <c r="C1128" s="14">
        <f t="shared" si="377"/>
        <v>185.52357163000005</v>
      </c>
      <c r="D1128" s="62">
        <f t="shared" si="393"/>
        <v>46517</v>
      </c>
      <c r="E1128" s="60">
        <f ca="1">IF(D1128&lt;$B$1,VLOOKUP(D1128,[1]DI!$A$4:$B$15000,2,FALSE),0)</f>
        <v>0</v>
      </c>
      <c r="F1128" s="14">
        <f t="shared" ca="1" si="378"/>
        <v>1</v>
      </c>
      <c r="G1128" s="91">
        <f t="shared" ca="1" si="379"/>
        <v>1.30934010340701</v>
      </c>
      <c r="H1128" s="91">
        <f t="shared" ca="1" si="380"/>
        <v>1.30934010340701</v>
      </c>
      <c r="I1128" s="14">
        <f t="shared" ca="1" si="381"/>
        <v>1</v>
      </c>
      <c r="J1128" s="13">
        <f t="shared" si="394"/>
        <v>2.69E-2</v>
      </c>
      <c r="K1128" s="29">
        <f t="shared" si="382"/>
        <v>46507</v>
      </c>
      <c r="L1128" s="2">
        <f t="shared" si="383"/>
        <v>9</v>
      </c>
      <c r="M1128" s="17">
        <f t="shared" si="384"/>
        <v>9</v>
      </c>
      <c r="N1128" s="12">
        <f t="shared" si="385"/>
        <v>1.0009484689999999</v>
      </c>
      <c r="O1128" s="12">
        <f t="shared" ca="1" si="386"/>
        <v>1.0009484689999999</v>
      </c>
      <c r="P1128" s="17">
        <f t="shared" si="387"/>
        <v>0</v>
      </c>
      <c r="Q1128" s="14">
        <f t="shared" ca="1" si="388"/>
        <v>0.17596334999999999</v>
      </c>
      <c r="R1128" s="20">
        <f t="shared" si="392"/>
        <v>0</v>
      </c>
      <c r="S1128" s="14">
        <f t="shared" si="389"/>
        <v>0</v>
      </c>
      <c r="T1128" s="4" t="str">
        <f t="shared" si="390"/>
        <v>A+J=</v>
      </c>
      <c r="U1128" s="29">
        <f t="shared" si="391"/>
        <v>46538</v>
      </c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</row>
    <row r="1129" spans="1:154" x14ac:dyDescent="0.15">
      <c r="A1129" s="88">
        <f t="shared" si="395"/>
        <v>46521</v>
      </c>
      <c r="B1129" s="89" t="str">
        <f t="shared" ca="1" si="376"/>
        <v>n.d</v>
      </c>
      <c r="C1129" s="14">
        <f t="shared" si="377"/>
        <v>185.52357163000005</v>
      </c>
      <c r="D1129" s="62">
        <f t="shared" si="393"/>
        <v>46518</v>
      </c>
      <c r="E1129" s="60">
        <f ca="1">IF(D1129&lt;$B$1,VLOOKUP(D1129,[1]DI!$A$4:$B$15000,2,FALSE),0)</f>
        <v>0</v>
      </c>
      <c r="F1129" s="14">
        <f t="shared" ca="1" si="378"/>
        <v>1</v>
      </c>
      <c r="G1129" s="91">
        <f t="shared" ca="1" si="379"/>
        <v>1.30934010340701</v>
      </c>
      <c r="H1129" s="91">
        <f t="shared" ca="1" si="380"/>
        <v>1.30934010340701</v>
      </c>
      <c r="I1129" s="14">
        <f t="shared" ca="1" si="381"/>
        <v>1</v>
      </c>
      <c r="J1129" s="13">
        <f t="shared" si="394"/>
        <v>2.69E-2</v>
      </c>
      <c r="K1129" s="29">
        <f t="shared" si="382"/>
        <v>46507</v>
      </c>
      <c r="L1129" s="2">
        <f t="shared" si="383"/>
        <v>10</v>
      </c>
      <c r="M1129" s="17">
        <f t="shared" si="384"/>
        <v>10</v>
      </c>
      <c r="N1129" s="12">
        <f t="shared" si="385"/>
        <v>1.00105391</v>
      </c>
      <c r="O1129" s="12">
        <f t="shared" ca="1" si="386"/>
        <v>1.00105391</v>
      </c>
      <c r="P1129" s="17">
        <f t="shared" si="387"/>
        <v>0</v>
      </c>
      <c r="Q1129" s="14">
        <f t="shared" ca="1" si="388"/>
        <v>0.19552513999999999</v>
      </c>
      <c r="R1129" s="20">
        <f t="shared" si="392"/>
        <v>0</v>
      </c>
      <c r="S1129" s="14">
        <f t="shared" si="389"/>
        <v>0</v>
      </c>
      <c r="T1129" s="4" t="str">
        <f t="shared" si="390"/>
        <v>A+J=</v>
      </c>
      <c r="U1129" s="29">
        <f t="shared" si="391"/>
        <v>46538</v>
      </c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</row>
    <row r="1130" spans="1:154" x14ac:dyDescent="0.15">
      <c r="A1130" s="88">
        <f t="shared" si="395"/>
        <v>46524</v>
      </c>
      <c r="B1130" s="89" t="str">
        <f t="shared" ca="1" si="376"/>
        <v>n.d</v>
      </c>
      <c r="C1130" s="14">
        <f t="shared" si="377"/>
        <v>185.52357163000005</v>
      </c>
      <c r="D1130" s="62">
        <f t="shared" si="393"/>
        <v>46519</v>
      </c>
      <c r="E1130" s="60">
        <f ca="1">IF(D1130&lt;$B$1,VLOOKUP(D1130,[1]DI!$A$4:$B$15000,2,FALSE),0)</f>
        <v>0</v>
      </c>
      <c r="F1130" s="14">
        <f t="shared" ca="1" si="378"/>
        <v>1</v>
      </c>
      <c r="G1130" s="91">
        <f t="shared" ca="1" si="379"/>
        <v>1.30934010340701</v>
      </c>
      <c r="H1130" s="91">
        <f t="shared" ca="1" si="380"/>
        <v>1.30934010340701</v>
      </c>
      <c r="I1130" s="14">
        <f t="shared" ca="1" si="381"/>
        <v>1</v>
      </c>
      <c r="J1130" s="13">
        <f t="shared" si="394"/>
        <v>2.69E-2</v>
      </c>
      <c r="K1130" s="29">
        <f t="shared" si="382"/>
        <v>46507</v>
      </c>
      <c r="L1130" s="2">
        <f t="shared" si="383"/>
        <v>11</v>
      </c>
      <c r="M1130" s="17">
        <f t="shared" si="384"/>
        <v>11</v>
      </c>
      <c r="N1130" s="12">
        <f t="shared" si="385"/>
        <v>1.0011593620000001</v>
      </c>
      <c r="O1130" s="12">
        <f t="shared" ca="1" si="386"/>
        <v>1.0011593620000001</v>
      </c>
      <c r="P1130" s="17">
        <f t="shared" si="387"/>
        <v>0</v>
      </c>
      <c r="Q1130" s="14">
        <f t="shared" ca="1" si="388"/>
        <v>0.21508896999999999</v>
      </c>
      <c r="R1130" s="20">
        <f t="shared" si="392"/>
        <v>0</v>
      </c>
      <c r="S1130" s="14">
        <f t="shared" si="389"/>
        <v>0</v>
      </c>
      <c r="T1130" s="4" t="str">
        <f t="shared" si="390"/>
        <v>A+J=</v>
      </c>
      <c r="U1130" s="29">
        <f t="shared" si="391"/>
        <v>46538</v>
      </c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</row>
    <row r="1131" spans="1:154" x14ac:dyDescent="0.15">
      <c r="A1131" s="88">
        <f t="shared" si="395"/>
        <v>46525</v>
      </c>
      <c r="B1131" s="89" t="str">
        <f t="shared" ca="1" si="376"/>
        <v>n.d</v>
      </c>
      <c r="C1131" s="14">
        <f t="shared" si="377"/>
        <v>185.52357163000005</v>
      </c>
      <c r="D1131" s="62">
        <f t="shared" si="393"/>
        <v>46520</v>
      </c>
      <c r="E1131" s="60">
        <f ca="1">IF(D1131&lt;$B$1,VLOOKUP(D1131,[1]DI!$A$4:$B$15000,2,FALSE),0)</f>
        <v>0</v>
      </c>
      <c r="F1131" s="14">
        <f t="shared" ca="1" si="378"/>
        <v>1</v>
      </c>
      <c r="G1131" s="91">
        <f t="shared" ca="1" si="379"/>
        <v>1.30934010340701</v>
      </c>
      <c r="H1131" s="91">
        <f t="shared" ca="1" si="380"/>
        <v>1.30934010340701</v>
      </c>
      <c r="I1131" s="14">
        <f t="shared" ca="1" si="381"/>
        <v>1</v>
      </c>
      <c r="J1131" s="13">
        <f t="shared" si="394"/>
        <v>2.69E-2</v>
      </c>
      <c r="K1131" s="29">
        <f t="shared" si="382"/>
        <v>46507</v>
      </c>
      <c r="L1131" s="2">
        <f t="shared" si="383"/>
        <v>12</v>
      </c>
      <c r="M1131" s="17">
        <f t="shared" si="384"/>
        <v>12</v>
      </c>
      <c r="N1131" s="12">
        <f t="shared" si="385"/>
        <v>1.0012648260000001</v>
      </c>
      <c r="O1131" s="12">
        <f t="shared" ca="1" si="386"/>
        <v>1.0012648260000001</v>
      </c>
      <c r="P1131" s="17">
        <f t="shared" si="387"/>
        <v>0</v>
      </c>
      <c r="Q1131" s="14">
        <f t="shared" ca="1" si="388"/>
        <v>0.23465502999999999</v>
      </c>
      <c r="R1131" s="20">
        <f t="shared" si="392"/>
        <v>0</v>
      </c>
      <c r="S1131" s="14">
        <f t="shared" si="389"/>
        <v>0</v>
      </c>
      <c r="T1131" s="4" t="str">
        <f t="shared" si="390"/>
        <v>A+J=</v>
      </c>
      <c r="U1131" s="29">
        <f t="shared" si="391"/>
        <v>46538</v>
      </c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</row>
    <row r="1132" spans="1:154" x14ac:dyDescent="0.15">
      <c r="A1132" s="88">
        <f t="shared" si="395"/>
        <v>46526</v>
      </c>
      <c r="B1132" s="89" t="str">
        <f t="shared" ca="1" si="376"/>
        <v>n.d</v>
      </c>
      <c r="C1132" s="14">
        <f t="shared" si="377"/>
        <v>185.52357163000005</v>
      </c>
      <c r="D1132" s="62">
        <f t="shared" si="393"/>
        <v>46521</v>
      </c>
      <c r="E1132" s="60">
        <f ca="1">IF(D1132&lt;$B$1,VLOOKUP(D1132,[1]DI!$A$4:$B$15000,2,FALSE),0)</f>
        <v>0</v>
      </c>
      <c r="F1132" s="14">
        <f t="shared" ca="1" si="378"/>
        <v>1</v>
      </c>
      <c r="G1132" s="91">
        <f t="shared" ca="1" si="379"/>
        <v>1.30934010340701</v>
      </c>
      <c r="H1132" s="91">
        <f t="shared" ca="1" si="380"/>
        <v>1.30934010340701</v>
      </c>
      <c r="I1132" s="14">
        <f t="shared" ca="1" si="381"/>
        <v>1</v>
      </c>
      <c r="J1132" s="13">
        <f t="shared" si="394"/>
        <v>2.69E-2</v>
      </c>
      <c r="K1132" s="29">
        <f t="shared" si="382"/>
        <v>46507</v>
      </c>
      <c r="L1132" s="2">
        <f t="shared" si="383"/>
        <v>13</v>
      </c>
      <c r="M1132" s="17">
        <f t="shared" si="384"/>
        <v>13</v>
      </c>
      <c r="N1132" s="12">
        <f t="shared" si="385"/>
        <v>1.0013703</v>
      </c>
      <c r="O1132" s="12">
        <f t="shared" ca="1" si="386"/>
        <v>1.0013703</v>
      </c>
      <c r="P1132" s="17">
        <f t="shared" si="387"/>
        <v>0</v>
      </c>
      <c r="Q1132" s="14">
        <f t="shared" ca="1" si="388"/>
        <v>0.25422295</v>
      </c>
      <c r="R1132" s="20">
        <f t="shared" si="392"/>
        <v>0</v>
      </c>
      <c r="S1132" s="14">
        <f t="shared" si="389"/>
        <v>0</v>
      </c>
      <c r="T1132" s="4" t="str">
        <f t="shared" si="390"/>
        <v>A+J=</v>
      </c>
      <c r="U1132" s="29">
        <f t="shared" si="391"/>
        <v>46538</v>
      </c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</row>
    <row r="1133" spans="1:154" x14ac:dyDescent="0.15">
      <c r="A1133" s="88">
        <f t="shared" si="395"/>
        <v>46527</v>
      </c>
      <c r="B1133" s="89" t="str">
        <f t="shared" ca="1" si="376"/>
        <v>n.d</v>
      </c>
      <c r="C1133" s="14">
        <f t="shared" si="377"/>
        <v>185.52357163000005</v>
      </c>
      <c r="D1133" s="62">
        <f t="shared" si="393"/>
        <v>46524</v>
      </c>
      <c r="E1133" s="60">
        <f ca="1">IF(D1133&lt;$B$1,VLOOKUP(D1133,[1]DI!$A$4:$B$15000,2,FALSE),0)</f>
        <v>0</v>
      </c>
      <c r="F1133" s="14">
        <f t="shared" ca="1" si="378"/>
        <v>1</v>
      </c>
      <c r="G1133" s="91">
        <f t="shared" ca="1" si="379"/>
        <v>1.30934010340701</v>
      </c>
      <c r="H1133" s="91">
        <f t="shared" ca="1" si="380"/>
        <v>1.30934010340701</v>
      </c>
      <c r="I1133" s="14">
        <f t="shared" ca="1" si="381"/>
        <v>1</v>
      </c>
      <c r="J1133" s="13">
        <f t="shared" si="394"/>
        <v>2.69E-2</v>
      </c>
      <c r="K1133" s="29">
        <f t="shared" si="382"/>
        <v>46507</v>
      </c>
      <c r="L1133" s="2">
        <f t="shared" si="383"/>
        <v>14</v>
      </c>
      <c r="M1133" s="17">
        <f t="shared" si="384"/>
        <v>14</v>
      </c>
      <c r="N1133" s="12">
        <f t="shared" si="385"/>
        <v>1.001475785</v>
      </c>
      <c r="O1133" s="12">
        <f t="shared" ca="1" si="386"/>
        <v>1.001475785</v>
      </c>
      <c r="P1133" s="17">
        <f t="shared" si="387"/>
        <v>0</v>
      </c>
      <c r="Q1133" s="14">
        <f t="shared" ca="1" si="388"/>
        <v>0.27379290000000001</v>
      </c>
      <c r="R1133" s="20">
        <f t="shared" si="392"/>
        <v>0</v>
      </c>
      <c r="S1133" s="14">
        <f t="shared" si="389"/>
        <v>0</v>
      </c>
      <c r="T1133" s="4" t="str">
        <f t="shared" si="390"/>
        <v>A+J=</v>
      </c>
      <c r="U1133" s="29">
        <f t="shared" si="391"/>
        <v>46538</v>
      </c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</row>
    <row r="1134" spans="1:154" x14ac:dyDescent="0.15">
      <c r="A1134" s="88">
        <f t="shared" si="395"/>
        <v>46528</v>
      </c>
      <c r="B1134" s="89" t="str">
        <f t="shared" ca="1" si="376"/>
        <v>n.d</v>
      </c>
      <c r="C1134" s="14">
        <f t="shared" si="377"/>
        <v>185.52357163000005</v>
      </c>
      <c r="D1134" s="62">
        <f t="shared" si="393"/>
        <v>46525</v>
      </c>
      <c r="E1134" s="60">
        <f ca="1">IF(D1134&lt;$B$1,VLOOKUP(D1134,[1]DI!$A$4:$B$15000,2,FALSE),0)</f>
        <v>0</v>
      </c>
      <c r="F1134" s="14">
        <f t="shared" ca="1" si="378"/>
        <v>1</v>
      </c>
      <c r="G1134" s="91">
        <f t="shared" ca="1" si="379"/>
        <v>1.30934010340701</v>
      </c>
      <c r="H1134" s="91">
        <f t="shared" ca="1" si="380"/>
        <v>1.30934010340701</v>
      </c>
      <c r="I1134" s="14">
        <f t="shared" ca="1" si="381"/>
        <v>1</v>
      </c>
      <c r="J1134" s="13">
        <f t="shared" si="394"/>
        <v>2.69E-2</v>
      </c>
      <c r="K1134" s="29">
        <f t="shared" si="382"/>
        <v>46507</v>
      </c>
      <c r="L1134" s="2">
        <f t="shared" si="383"/>
        <v>15</v>
      </c>
      <c r="M1134" s="17">
        <f t="shared" si="384"/>
        <v>15</v>
      </c>
      <c r="N1134" s="12">
        <f t="shared" si="385"/>
        <v>1.0015812820000001</v>
      </c>
      <c r="O1134" s="12">
        <f t="shared" ca="1" si="386"/>
        <v>1.0015812820000001</v>
      </c>
      <c r="P1134" s="17">
        <f t="shared" si="387"/>
        <v>0</v>
      </c>
      <c r="Q1134" s="14">
        <f t="shared" ca="1" si="388"/>
        <v>0.29336508</v>
      </c>
      <c r="R1134" s="20">
        <f t="shared" si="392"/>
        <v>0</v>
      </c>
      <c r="S1134" s="14">
        <f t="shared" si="389"/>
        <v>0</v>
      </c>
      <c r="T1134" s="4" t="str">
        <f t="shared" si="390"/>
        <v>A+J=</v>
      </c>
      <c r="U1134" s="29">
        <f t="shared" si="391"/>
        <v>46538</v>
      </c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</row>
    <row r="1135" spans="1:154" x14ac:dyDescent="0.15">
      <c r="A1135" s="88">
        <f t="shared" si="395"/>
        <v>46531</v>
      </c>
      <c r="B1135" s="89" t="str">
        <f t="shared" ca="1" si="376"/>
        <v>n.d</v>
      </c>
      <c r="C1135" s="14">
        <f t="shared" si="377"/>
        <v>185.52357163000005</v>
      </c>
      <c r="D1135" s="62">
        <f t="shared" si="393"/>
        <v>46526</v>
      </c>
      <c r="E1135" s="60">
        <f ca="1">IF(D1135&lt;$B$1,VLOOKUP(D1135,[1]DI!$A$4:$B$15000,2,FALSE),0)</f>
        <v>0</v>
      </c>
      <c r="F1135" s="14">
        <f t="shared" ca="1" si="378"/>
        <v>1</v>
      </c>
      <c r="G1135" s="91">
        <f t="shared" ca="1" si="379"/>
        <v>1.30934010340701</v>
      </c>
      <c r="H1135" s="91">
        <f t="shared" ca="1" si="380"/>
        <v>1.30934010340701</v>
      </c>
      <c r="I1135" s="14">
        <f t="shared" ca="1" si="381"/>
        <v>1</v>
      </c>
      <c r="J1135" s="13">
        <f t="shared" si="394"/>
        <v>2.69E-2</v>
      </c>
      <c r="K1135" s="29">
        <f t="shared" si="382"/>
        <v>46507</v>
      </c>
      <c r="L1135" s="2">
        <f t="shared" si="383"/>
        <v>16</v>
      </c>
      <c r="M1135" s="17">
        <f t="shared" si="384"/>
        <v>16</v>
      </c>
      <c r="N1135" s="12">
        <f t="shared" si="385"/>
        <v>1.0016867899999999</v>
      </c>
      <c r="O1135" s="12">
        <f t="shared" ca="1" si="386"/>
        <v>1.0016867899999999</v>
      </c>
      <c r="P1135" s="17">
        <f t="shared" si="387"/>
        <v>0</v>
      </c>
      <c r="Q1135" s="14">
        <f t="shared" ca="1" si="388"/>
        <v>0.31293929999999998</v>
      </c>
      <c r="R1135" s="20">
        <f t="shared" si="392"/>
        <v>0</v>
      </c>
      <c r="S1135" s="14">
        <f t="shared" si="389"/>
        <v>0</v>
      </c>
      <c r="T1135" s="4" t="str">
        <f t="shared" si="390"/>
        <v>A+J=</v>
      </c>
      <c r="U1135" s="29">
        <f t="shared" si="391"/>
        <v>46538</v>
      </c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</row>
    <row r="1136" spans="1:154" x14ac:dyDescent="0.15">
      <c r="A1136" s="88">
        <f t="shared" si="395"/>
        <v>46532</v>
      </c>
      <c r="B1136" s="89" t="str">
        <f t="shared" ca="1" si="376"/>
        <v>n.d</v>
      </c>
      <c r="C1136" s="14">
        <f t="shared" si="377"/>
        <v>185.52357163000005</v>
      </c>
      <c r="D1136" s="62">
        <f t="shared" si="393"/>
        <v>46527</v>
      </c>
      <c r="E1136" s="60">
        <f ca="1">IF(D1136&lt;$B$1,VLOOKUP(D1136,[1]DI!$A$4:$B$15000,2,FALSE),0)</f>
        <v>0</v>
      </c>
      <c r="F1136" s="14">
        <f t="shared" ca="1" si="378"/>
        <v>1</v>
      </c>
      <c r="G1136" s="91">
        <f t="shared" ca="1" si="379"/>
        <v>1.30934010340701</v>
      </c>
      <c r="H1136" s="91">
        <f t="shared" ca="1" si="380"/>
        <v>1.30934010340701</v>
      </c>
      <c r="I1136" s="14">
        <f t="shared" ca="1" si="381"/>
        <v>1</v>
      </c>
      <c r="J1136" s="13">
        <f t="shared" si="394"/>
        <v>2.69E-2</v>
      </c>
      <c r="K1136" s="29">
        <f t="shared" si="382"/>
        <v>46507</v>
      </c>
      <c r="L1136" s="2">
        <f t="shared" si="383"/>
        <v>17</v>
      </c>
      <c r="M1136" s="17">
        <f t="shared" si="384"/>
        <v>17</v>
      </c>
      <c r="N1136" s="12">
        <f t="shared" si="385"/>
        <v>1.001792308</v>
      </c>
      <c r="O1136" s="12">
        <f t="shared" ca="1" si="386"/>
        <v>1.001792308</v>
      </c>
      <c r="P1136" s="17">
        <f t="shared" si="387"/>
        <v>0</v>
      </c>
      <c r="Q1136" s="14">
        <f t="shared" ca="1" si="388"/>
        <v>0.33251538000000003</v>
      </c>
      <c r="R1136" s="20">
        <f t="shared" si="392"/>
        <v>0</v>
      </c>
      <c r="S1136" s="14">
        <f t="shared" si="389"/>
        <v>0</v>
      </c>
      <c r="T1136" s="4" t="str">
        <f t="shared" si="390"/>
        <v>A+J=</v>
      </c>
      <c r="U1136" s="29">
        <f t="shared" si="391"/>
        <v>46538</v>
      </c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</row>
    <row r="1137" spans="1:154" x14ac:dyDescent="0.15">
      <c r="A1137" s="88">
        <f t="shared" si="395"/>
        <v>46533</v>
      </c>
      <c r="B1137" s="89" t="str">
        <f t="shared" ca="1" si="376"/>
        <v>n.d</v>
      </c>
      <c r="C1137" s="14">
        <f t="shared" si="377"/>
        <v>185.52357163000005</v>
      </c>
      <c r="D1137" s="62">
        <f t="shared" si="393"/>
        <v>46528</v>
      </c>
      <c r="E1137" s="60">
        <f ca="1">IF(D1137&lt;$B$1,VLOOKUP(D1137,[1]DI!$A$4:$B$15000,2,FALSE),0)</f>
        <v>0</v>
      </c>
      <c r="F1137" s="14">
        <f t="shared" ca="1" si="378"/>
        <v>1</v>
      </c>
      <c r="G1137" s="91">
        <f t="shared" ca="1" si="379"/>
        <v>1.30934010340701</v>
      </c>
      <c r="H1137" s="91">
        <f t="shared" ca="1" si="380"/>
        <v>1.30934010340701</v>
      </c>
      <c r="I1137" s="14">
        <f t="shared" ca="1" si="381"/>
        <v>1</v>
      </c>
      <c r="J1137" s="13">
        <f t="shared" si="394"/>
        <v>2.69E-2</v>
      </c>
      <c r="K1137" s="29">
        <f t="shared" si="382"/>
        <v>46507</v>
      </c>
      <c r="L1137" s="2">
        <f t="shared" si="383"/>
        <v>18</v>
      </c>
      <c r="M1137" s="17">
        <f t="shared" si="384"/>
        <v>18</v>
      </c>
      <c r="N1137" s="12">
        <f t="shared" si="385"/>
        <v>1.0018978380000001</v>
      </c>
      <c r="O1137" s="12">
        <f t="shared" ca="1" si="386"/>
        <v>1.0018978380000001</v>
      </c>
      <c r="P1137" s="17">
        <f t="shared" si="387"/>
        <v>0</v>
      </c>
      <c r="Q1137" s="14">
        <f t="shared" ca="1" si="388"/>
        <v>0.35209368000000002</v>
      </c>
      <c r="R1137" s="20">
        <f t="shared" si="392"/>
        <v>0</v>
      </c>
      <c r="S1137" s="14">
        <f t="shared" si="389"/>
        <v>0</v>
      </c>
      <c r="T1137" s="4" t="str">
        <f t="shared" si="390"/>
        <v>A+J=</v>
      </c>
      <c r="U1137" s="29">
        <f t="shared" si="391"/>
        <v>46538</v>
      </c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</row>
    <row r="1138" spans="1:154" x14ac:dyDescent="0.15">
      <c r="A1138" s="88">
        <f t="shared" si="395"/>
        <v>46535</v>
      </c>
      <c r="B1138" s="89" t="str">
        <f t="shared" ca="1" si="376"/>
        <v>n.d</v>
      </c>
      <c r="C1138" s="14">
        <f t="shared" si="377"/>
        <v>185.52357163000005</v>
      </c>
      <c r="D1138" s="62">
        <f t="shared" si="393"/>
        <v>46531</v>
      </c>
      <c r="E1138" s="60">
        <f ca="1">IF(D1138&lt;$B$1,VLOOKUP(D1138,[1]DI!$A$4:$B$15000,2,FALSE),0)</f>
        <v>0</v>
      </c>
      <c r="F1138" s="14">
        <f t="shared" ca="1" si="378"/>
        <v>1</v>
      </c>
      <c r="G1138" s="91">
        <f t="shared" ca="1" si="379"/>
        <v>1.30934010340701</v>
      </c>
      <c r="H1138" s="91">
        <f t="shared" ca="1" si="380"/>
        <v>1.30934010340701</v>
      </c>
      <c r="I1138" s="14">
        <f t="shared" ca="1" si="381"/>
        <v>1</v>
      </c>
      <c r="J1138" s="13">
        <f t="shared" si="394"/>
        <v>2.69E-2</v>
      </c>
      <c r="K1138" s="29">
        <f t="shared" si="382"/>
        <v>46507</v>
      </c>
      <c r="L1138" s="2">
        <f t="shared" si="383"/>
        <v>19</v>
      </c>
      <c r="M1138" s="17">
        <f t="shared" si="384"/>
        <v>19</v>
      </c>
      <c r="N1138" s="12">
        <f t="shared" si="385"/>
        <v>1.002003379</v>
      </c>
      <c r="O1138" s="12">
        <f t="shared" ca="1" si="386"/>
        <v>1.002003379</v>
      </c>
      <c r="P1138" s="17">
        <f t="shared" si="387"/>
        <v>0</v>
      </c>
      <c r="Q1138" s="14">
        <f t="shared" ca="1" si="388"/>
        <v>0.37167401999999999</v>
      </c>
      <c r="R1138" s="20">
        <f t="shared" si="392"/>
        <v>0</v>
      </c>
      <c r="S1138" s="14">
        <f t="shared" si="389"/>
        <v>0</v>
      </c>
      <c r="T1138" s="4" t="str">
        <f t="shared" si="390"/>
        <v>A+J=</v>
      </c>
      <c r="U1138" s="29">
        <f t="shared" si="391"/>
        <v>46538</v>
      </c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</row>
    <row r="1139" spans="1:154" x14ac:dyDescent="0.15">
      <c r="A1139" s="88">
        <f t="shared" si="395"/>
        <v>46538</v>
      </c>
      <c r="B1139" s="89" t="str">
        <f t="shared" ca="1" si="376"/>
        <v>n.d</v>
      </c>
      <c r="C1139" s="14">
        <f t="shared" si="377"/>
        <v>185.52357163000005</v>
      </c>
      <c r="D1139" s="62">
        <f t="shared" si="393"/>
        <v>46532</v>
      </c>
      <c r="E1139" s="60">
        <f ca="1">IF(D1139&lt;$B$1,VLOOKUP(D1139,[1]DI!$A$4:$B$15000,2,FALSE),0)</f>
        <v>0</v>
      </c>
      <c r="F1139" s="14">
        <f t="shared" ca="1" si="378"/>
        <v>1</v>
      </c>
      <c r="G1139" s="91">
        <f t="shared" ca="1" si="379"/>
        <v>1.30934010340701</v>
      </c>
      <c r="H1139" s="91">
        <f t="shared" ca="1" si="380"/>
        <v>1.30934010340701</v>
      </c>
      <c r="I1139" s="14">
        <f t="shared" ca="1" si="381"/>
        <v>1</v>
      </c>
      <c r="J1139" s="13">
        <f t="shared" si="394"/>
        <v>2.69E-2</v>
      </c>
      <c r="K1139" s="29">
        <f t="shared" si="382"/>
        <v>46507</v>
      </c>
      <c r="L1139" s="2">
        <f t="shared" si="383"/>
        <v>20</v>
      </c>
      <c r="M1139" s="17">
        <f t="shared" si="384"/>
        <v>20</v>
      </c>
      <c r="N1139" s="12">
        <f t="shared" si="385"/>
        <v>1.002108931</v>
      </c>
      <c r="O1139" s="12">
        <f t="shared" ca="1" si="386"/>
        <v>1.002108931</v>
      </c>
      <c r="P1139" s="17">
        <f t="shared" si="387"/>
        <v>54</v>
      </c>
      <c r="Q1139" s="14">
        <f t="shared" ca="1" si="388"/>
        <v>0.39125641</v>
      </c>
      <c r="R1139" s="20">
        <f t="shared" si="392"/>
        <v>0.13750199999999999</v>
      </c>
      <c r="S1139" s="14">
        <f t="shared" si="389"/>
        <v>25.509862139999999</v>
      </c>
      <c r="T1139" s="4" t="str">
        <f t="shared" si="390"/>
        <v>A+J=</v>
      </c>
      <c r="U1139" s="29">
        <f t="shared" si="391"/>
        <v>46538</v>
      </c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</row>
    <row r="1140" spans="1:154" x14ac:dyDescent="0.15">
      <c r="A1140" s="88">
        <f t="shared" si="395"/>
        <v>46539</v>
      </c>
      <c r="B1140" s="89" t="str">
        <f t="shared" ca="1" si="376"/>
        <v>n.d</v>
      </c>
      <c r="C1140" s="14">
        <f t="shared" si="377"/>
        <v>160.01370949000005</v>
      </c>
      <c r="D1140" s="62">
        <f t="shared" si="393"/>
        <v>46533</v>
      </c>
      <c r="E1140" s="60">
        <f ca="1">IF(D1140&lt;$B$1,VLOOKUP(D1140,[1]DI!$A$4:$B$15000,2,FALSE),0)</f>
        <v>0</v>
      </c>
      <c r="F1140" s="14">
        <f t="shared" ca="1" si="378"/>
        <v>1</v>
      </c>
      <c r="G1140" s="91">
        <f t="shared" ca="1" si="379"/>
        <v>1.30934010340701</v>
      </c>
      <c r="H1140" s="91">
        <f t="shared" ca="1" si="380"/>
        <v>1.30934010340701</v>
      </c>
      <c r="I1140" s="14">
        <f t="shared" ca="1" si="381"/>
        <v>1</v>
      </c>
      <c r="J1140" s="13">
        <f t="shared" si="394"/>
        <v>2.69E-2</v>
      </c>
      <c r="K1140" s="29">
        <f t="shared" si="382"/>
        <v>46538</v>
      </c>
      <c r="L1140" s="2">
        <f t="shared" si="383"/>
        <v>1</v>
      </c>
      <c r="M1140" s="17">
        <f t="shared" si="384"/>
        <v>1</v>
      </c>
      <c r="N1140" s="12">
        <f t="shared" si="385"/>
        <v>1.000105341</v>
      </c>
      <c r="O1140" s="12">
        <f t="shared" ca="1" si="386"/>
        <v>1.000105341</v>
      </c>
      <c r="P1140" s="17">
        <f t="shared" si="387"/>
        <v>0</v>
      </c>
      <c r="Q1140" s="14">
        <f t="shared" ca="1" si="388"/>
        <v>1.6855999999999999E-2</v>
      </c>
      <c r="R1140" s="20">
        <f t="shared" si="392"/>
        <v>0</v>
      </c>
      <c r="S1140" s="14">
        <f t="shared" si="389"/>
        <v>0</v>
      </c>
      <c r="T1140" s="4" t="str">
        <f t="shared" si="390"/>
        <v>A+J=</v>
      </c>
      <c r="U1140" s="29">
        <f t="shared" si="391"/>
        <v>46568</v>
      </c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</row>
    <row r="1141" spans="1:154" x14ac:dyDescent="0.15">
      <c r="A1141" s="88">
        <f t="shared" si="395"/>
        <v>46540</v>
      </c>
      <c r="B1141" s="89" t="str">
        <f t="shared" ca="1" si="376"/>
        <v>n.d</v>
      </c>
      <c r="C1141" s="14">
        <f t="shared" si="377"/>
        <v>160.01370949000005</v>
      </c>
      <c r="D1141" s="62">
        <f t="shared" si="393"/>
        <v>46535</v>
      </c>
      <c r="E1141" s="60">
        <f ca="1">IF(D1141&lt;$B$1,VLOOKUP(D1141,[1]DI!$A$4:$B$15000,2,FALSE),0)</f>
        <v>0</v>
      </c>
      <c r="F1141" s="14">
        <f t="shared" ca="1" si="378"/>
        <v>1</v>
      </c>
      <c r="G1141" s="91">
        <f t="shared" ca="1" si="379"/>
        <v>1.30934010340701</v>
      </c>
      <c r="H1141" s="91">
        <f t="shared" ca="1" si="380"/>
        <v>1.30934010340701</v>
      </c>
      <c r="I1141" s="14">
        <f t="shared" ca="1" si="381"/>
        <v>1</v>
      </c>
      <c r="J1141" s="13">
        <f t="shared" si="394"/>
        <v>2.69E-2</v>
      </c>
      <c r="K1141" s="29">
        <f t="shared" si="382"/>
        <v>46538</v>
      </c>
      <c r="L1141" s="2">
        <f t="shared" si="383"/>
        <v>2</v>
      </c>
      <c r="M1141" s="17">
        <f t="shared" si="384"/>
        <v>2</v>
      </c>
      <c r="N1141" s="12">
        <f t="shared" si="385"/>
        <v>1.0002106930000001</v>
      </c>
      <c r="O1141" s="12">
        <f t="shared" ca="1" si="386"/>
        <v>1.0002106930000001</v>
      </c>
      <c r="P1141" s="17">
        <f t="shared" si="387"/>
        <v>0</v>
      </c>
      <c r="Q1141" s="14">
        <f t="shared" ca="1" si="388"/>
        <v>3.3713760000000002E-2</v>
      </c>
      <c r="R1141" s="20">
        <f t="shared" si="392"/>
        <v>0</v>
      </c>
      <c r="S1141" s="14">
        <f t="shared" si="389"/>
        <v>0</v>
      </c>
      <c r="T1141" s="4" t="str">
        <f t="shared" si="390"/>
        <v>A+J=</v>
      </c>
      <c r="U1141" s="29">
        <f t="shared" si="391"/>
        <v>46568</v>
      </c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</row>
    <row r="1142" spans="1:154" x14ac:dyDescent="0.15">
      <c r="A1142" s="88">
        <f t="shared" si="395"/>
        <v>46541</v>
      </c>
      <c r="B1142" s="89" t="str">
        <f t="shared" ca="1" si="376"/>
        <v>n.d</v>
      </c>
      <c r="C1142" s="14">
        <f t="shared" si="377"/>
        <v>160.01370949000005</v>
      </c>
      <c r="D1142" s="62">
        <f t="shared" si="393"/>
        <v>46538</v>
      </c>
      <c r="E1142" s="60">
        <f ca="1">IF(D1142&lt;$B$1,VLOOKUP(D1142,[1]DI!$A$4:$B$15000,2,FALSE),0)</f>
        <v>0</v>
      </c>
      <c r="F1142" s="14">
        <f t="shared" ca="1" si="378"/>
        <v>1</v>
      </c>
      <c r="G1142" s="91">
        <f t="shared" ca="1" si="379"/>
        <v>1.30934010340701</v>
      </c>
      <c r="H1142" s="91">
        <f t="shared" ca="1" si="380"/>
        <v>1.30934010340701</v>
      </c>
      <c r="I1142" s="14">
        <f t="shared" ca="1" si="381"/>
        <v>1</v>
      </c>
      <c r="J1142" s="13">
        <f t="shared" si="394"/>
        <v>2.69E-2</v>
      </c>
      <c r="K1142" s="29">
        <f t="shared" si="382"/>
        <v>46538</v>
      </c>
      <c r="L1142" s="2">
        <f t="shared" si="383"/>
        <v>3</v>
      </c>
      <c r="M1142" s="17">
        <f t="shared" si="384"/>
        <v>3</v>
      </c>
      <c r="N1142" s="12">
        <f t="shared" si="385"/>
        <v>1.000316057</v>
      </c>
      <c r="O1142" s="12">
        <f t="shared" ca="1" si="386"/>
        <v>1.000316057</v>
      </c>
      <c r="P1142" s="17">
        <f t="shared" si="387"/>
        <v>0</v>
      </c>
      <c r="Q1142" s="14">
        <f t="shared" ca="1" si="388"/>
        <v>5.0573449999999999E-2</v>
      </c>
      <c r="R1142" s="20">
        <f t="shared" si="392"/>
        <v>0</v>
      </c>
      <c r="S1142" s="14">
        <f t="shared" si="389"/>
        <v>0</v>
      </c>
      <c r="T1142" s="4" t="str">
        <f t="shared" si="390"/>
        <v>A+J=</v>
      </c>
      <c r="U1142" s="29">
        <f t="shared" si="391"/>
        <v>46568</v>
      </c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</row>
    <row r="1143" spans="1:154" x14ac:dyDescent="0.15">
      <c r="A1143" s="88">
        <f t="shared" si="395"/>
        <v>46542</v>
      </c>
      <c r="B1143" s="89" t="str">
        <f t="shared" ca="1" si="376"/>
        <v>n.d</v>
      </c>
      <c r="C1143" s="14">
        <f t="shared" si="377"/>
        <v>160.01370949000005</v>
      </c>
      <c r="D1143" s="62">
        <f t="shared" si="393"/>
        <v>46539</v>
      </c>
      <c r="E1143" s="60">
        <f ca="1">IF(D1143&lt;$B$1,VLOOKUP(D1143,[1]DI!$A$4:$B$15000,2,FALSE),0)</f>
        <v>0</v>
      </c>
      <c r="F1143" s="14">
        <f t="shared" ca="1" si="378"/>
        <v>1</v>
      </c>
      <c r="G1143" s="91">
        <f t="shared" ca="1" si="379"/>
        <v>1.30934010340701</v>
      </c>
      <c r="H1143" s="91">
        <f t="shared" ca="1" si="380"/>
        <v>1.30934010340701</v>
      </c>
      <c r="I1143" s="14">
        <f t="shared" ca="1" si="381"/>
        <v>1</v>
      </c>
      <c r="J1143" s="13">
        <f t="shared" si="394"/>
        <v>2.69E-2</v>
      </c>
      <c r="K1143" s="29">
        <f t="shared" si="382"/>
        <v>46538</v>
      </c>
      <c r="L1143" s="2">
        <f t="shared" si="383"/>
        <v>4</v>
      </c>
      <c r="M1143" s="17">
        <f t="shared" si="384"/>
        <v>4</v>
      </c>
      <c r="N1143" s="12">
        <f t="shared" si="385"/>
        <v>1.0004214309999999</v>
      </c>
      <c r="O1143" s="12">
        <f t="shared" ca="1" si="386"/>
        <v>1.0004214309999999</v>
      </c>
      <c r="P1143" s="17">
        <f t="shared" si="387"/>
        <v>0</v>
      </c>
      <c r="Q1143" s="14">
        <f t="shared" ca="1" si="388"/>
        <v>6.7434729999999998E-2</v>
      </c>
      <c r="R1143" s="20">
        <f t="shared" si="392"/>
        <v>0</v>
      </c>
      <c r="S1143" s="14">
        <f t="shared" si="389"/>
        <v>0</v>
      </c>
      <c r="T1143" s="4" t="str">
        <f t="shared" si="390"/>
        <v>A+J=</v>
      </c>
      <c r="U1143" s="29">
        <f t="shared" si="391"/>
        <v>46568</v>
      </c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</row>
    <row r="1144" spans="1:154" x14ac:dyDescent="0.15">
      <c r="A1144" s="88">
        <f t="shared" si="395"/>
        <v>46545</v>
      </c>
      <c r="B1144" s="89" t="str">
        <f t="shared" ca="1" si="376"/>
        <v>n.d</v>
      </c>
      <c r="C1144" s="14">
        <f t="shared" si="377"/>
        <v>160.01370949000005</v>
      </c>
      <c r="D1144" s="62">
        <f t="shared" si="393"/>
        <v>46540</v>
      </c>
      <c r="E1144" s="60">
        <f ca="1">IF(D1144&lt;$B$1,VLOOKUP(D1144,[1]DI!$A$4:$B$15000,2,FALSE),0)</f>
        <v>0</v>
      </c>
      <c r="F1144" s="14">
        <f t="shared" ca="1" si="378"/>
        <v>1</v>
      </c>
      <c r="G1144" s="91">
        <f t="shared" ca="1" si="379"/>
        <v>1.30934010340701</v>
      </c>
      <c r="H1144" s="91">
        <f t="shared" ca="1" si="380"/>
        <v>1.30934010340701</v>
      </c>
      <c r="I1144" s="14">
        <f t="shared" ca="1" si="381"/>
        <v>1</v>
      </c>
      <c r="J1144" s="13">
        <f t="shared" si="394"/>
        <v>2.69E-2</v>
      </c>
      <c r="K1144" s="29">
        <f t="shared" si="382"/>
        <v>46538</v>
      </c>
      <c r="L1144" s="2">
        <f t="shared" si="383"/>
        <v>5</v>
      </c>
      <c r="M1144" s="17">
        <f t="shared" si="384"/>
        <v>5</v>
      </c>
      <c r="N1144" s="12">
        <f t="shared" si="385"/>
        <v>1.000526816</v>
      </c>
      <c r="O1144" s="12">
        <f t="shared" ca="1" si="386"/>
        <v>1.000526816</v>
      </c>
      <c r="P1144" s="17">
        <f t="shared" si="387"/>
        <v>0</v>
      </c>
      <c r="Q1144" s="14">
        <f t="shared" ca="1" si="388"/>
        <v>8.4297780000000003E-2</v>
      </c>
      <c r="R1144" s="20">
        <f t="shared" si="392"/>
        <v>0</v>
      </c>
      <c r="S1144" s="14">
        <f t="shared" si="389"/>
        <v>0</v>
      </c>
      <c r="T1144" s="4" t="str">
        <f t="shared" si="390"/>
        <v>A+J=</v>
      </c>
      <c r="U1144" s="29">
        <f t="shared" si="391"/>
        <v>46568</v>
      </c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</row>
    <row r="1145" spans="1:154" x14ac:dyDescent="0.15">
      <c r="A1145" s="88">
        <f t="shared" si="395"/>
        <v>46546</v>
      </c>
      <c r="B1145" s="89" t="str">
        <f t="shared" ca="1" si="376"/>
        <v>n.d</v>
      </c>
      <c r="C1145" s="14">
        <f t="shared" si="377"/>
        <v>160.01370949000005</v>
      </c>
      <c r="D1145" s="62">
        <f t="shared" si="393"/>
        <v>46541</v>
      </c>
      <c r="E1145" s="60">
        <f ca="1">IF(D1145&lt;$B$1,VLOOKUP(D1145,[1]DI!$A$4:$B$15000,2,FALSE),0)</f>
        <v>0</v>
      </c>
      <c r="F1145" s="14">
        <f t="shared" ca="1" si="378"/>
        <v>1</v>
      </c>
      <c r="G1145" s="91">
        <f t="shared" ca="1" si="379"/>
        <v>1.30934010340701</v>
      </c>
      <c r="H1145" s="91">
        <f t="shared" ca="1" si="380"/>
        <v>1.30934010340701</v>
      </c>
      <c r="I1145" s="14">
        <f t="shared" ca="1" si="381"/>
        <v>1</v>
      </c>
      <c r="J1145" s="13">
        <f t="shared" si="394"/>
        <v>2.69E-2</v>
      </c>
      <c r="K1145" s="29">
        <f t="shared" si="382"/>
        <v>46538</v>
      </c>
      <c r="L1145" s="2">
        <f t="shared" si="383"/>
        <v>6</v>
      </c>
      <c r="M1145" s="17">
        <f t="shared" si="384"/>
        <v>6</v>
      </c>
      <c r="N1145" s="12">
        <f t="shared" si="385"/>
        <v>1.000632213</v>
      </c>
      <c r="O1145" s="12">
        <f t="shared" ca="1" si="386"/>
        <v>1.000632213</v>
      </c>
      <c r="P1145" s="17">
        <f t="shared" si="387"/>
        <v>0</v>
      </c>
      <c r="Q1145" s="14">
        <f t="shared" ca="1" si="388"/>
        <v>0.10116274</v>
      </c>
      <c r="R1145" s="20">
        <f t="shared" si="392"/>
        <v>0</v>
      </c>
      <c r="S1145" s="14">
        <f t="shared" si="389"/>
        <v>0</v>
      </c>
      <c r="T1145" s="4" t="str">
        <f t="shared" si="390"/>
        <v>A+J=</v>
      </c>
      <c r="U1145" s="29">
        <f t="shared" si="391"/>
        <v>46568</v>
      </c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</row>
    <row r="1146" spans="1:154" x14ac:dyDescent="0.15">
      <c r="A1146" s="88">
        <f t="shared" si="395"/>
        <v>46547</v>
      </c>
      <c r="B1146" s="89" t="str">
        <f t="shared" ca="1" si="376"/>
        <v>n.d</v>
      </c>
      <c r="C1146" s="14">
        <f t="shared" si="377"/>
        <v>160.01370949000005</v>
      </c>
      <c r="D1146" s="62">
        <f t="shared" si="393"/>
        <v>46542</v>
      </c>
      <c r="E1146" s="60">
        <f ca="1">IF(D1146&lt;$B$1,VLOOKUP(D1146,[1]DI!$A$4:$B$15000,2,FALSE),0)</f>
        <v>0</v>
      </c>
      <c r="F1146" s="14">
        <f t="shared" ca="1" si="378"/>
        <v>1</v>
      </c>
      <c r="G1146" s="91">
        <f t="shared" ca="1" si="379"/>
        <v>1.30934010340701</v>
      </c>
      <c r="H1146" s="91">
        <f t="shared" ca="1" si="380"/>
        <v>1.30934010340701</v>
      </c>
      <c r="I1146" s="14">
        <f t="shared" ca="1" si="381"/>
        <v>1</v>
      </c>
      <c r="J1146" s="13">
        <f t="shared" si="394"/>
        <v>2.69E-2</v>
      </c>
      <c r="K1146" s="29">
        <f t="shared" si="382"/>
        <v>46538</v>
      </c>
      <c r="L1146" s="2">
        <f t="shared" si="383"/>
        <v>7</v>
      </c>
      <c r="M1146" s="17">
        <f t="shared" si="384"/>
        <v>7</v>
      </c>
      <c r="N1146" s="12">
        <f t="shared" si="385"/>
        <v>1.0007376210000001</v>
      </c>
      <c r="O1146" s="12">
        <f t="shared" ca="1" si="386"/>
        <v>1.0007376210000001</v>
      </c>
      <c r="P1146" s="17">
        <f t="shared" si="387"/>
        <v>0</v>
      </c>
      <c r="Q1146" s="14">
        <f t="shared" ca="1" si="388"/>
        <v>0.11802947</v>
      </c>
      <c r="R1146" s="20">
        <f t="shared" si="392"/>
        <v>0</v>
      </c>
      <c r="S1146" s="14">
        <f t="shared" si="389"/>
        <v>0</v>
      </c>
      <c r="T1146" s="4" t="str">
        <f t="shared" si="390"/>
        <v>A+J=</v>
      </c>
      <c r="U1146" s="29">
        <f t="shared" si="391"/>
        <v>46568</v>
      </c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</row>
    <row r="1147" spans="1:154" x14ac:dyDescent="0.15">
      <c r="A1147" s="88">
        <f t="shared" si="395"/>
        <v>46548</v>
      </c>
      <c r="B1147" s="89" t="str">
        <f t="shared" ca="1" si="376"/>
        <v>n.d</v>
      </c>
      <c r="C1147" s="14">
        <f t="shared" si="377"/>
        <v>160.01370949000005</v>
      </c>
      <c r="D1147" s="62">
        <f t="shared" si="393"/>
        <v>46545</v>
      </c>
      <c r="E1147" s="60">
        <f ca="1">IF(D1147&lt;$B$1,VLOOKUP(D1147,[1]DI!$A$4:$B$15000,2,FALSE),0)</f>
        <v>0</v>
      </c>
      <c r="F1147" s="14">
        <f t="shared" ca="1" si="378"/>
        <v>1</v>
      </c>
      <c r="G1147" s="91">
        <f t="shared" ca="1" si="379"/>
        <v>1.30934010340701</v>
      </c>
      <c r="H1147" s="91">
        <f t="shared" ca="1" si="380"/>
        <v>1.30934010340701</v>
      </c>
      <c r="I1147" s="14">
        <f t="shared" ca="1" si="381"/>
        <v>1</v>
      </c>
      <c r="J1147" s="13">
        <f t="shared" si="394"/>
        <v>2.69E-2</v>
      </c>
      <c r="K1147" s="29">
        <f t="shared" si="382"/>
        <v>46538</v>
      </c>
      <c r="L1147" s="2">
        <f t="shared" si="383"/>
        <v>8</v>
      </c>
      <c r="M1147" s="17">
        <f t="shared" si="384"/>
        <v>8</v>
      </c>
      <c r="N1147" s="12">
        <f t="shared" si="385"/>
        <v>1.000843039</v>
      </c>
      <c r="O1147" s="12">
        <f t="shared" ca="1" si="386"/>
        <v>1.000843039</v>
      </c>
      <c r="P1147" s="17">
        <f t="shared" si="387"/>
        <v>0</v>
      </c>
      <c r="Q1147" s="14">
        <f t="shared" ca="1" si="388"/>
        <v>0.13489778999999999</v>
      </c>
      <c r="R1147" s="20">
        <f t="shared" si="392"/>
        <v>0</v>
      </c>
      <c r="S1147" s="14">
        <f t="shared" si="389"/>
        <v>0</v>
      </c>
      <c r="T1147" s="4" t="str">
        <f t="shared" si="390"/>
        <v>A+J=</v>
      </c>
      <c r="U1147" s="29">
        <f t="shared" si="391"/>
        <v>46568</v>
      </c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</row>
    <row r="1148" spans="1:154" x14ac:dyDescent="0.15">
      <c r="A1148" s="88">
        <f t="shared" si="395"/>
        <v>46549</v>
      </c>
      <c r="B1148" s="89" t="str">
        <f t="shared" ca="1" si="376"/>
        <v>n.d</v>
      </c>
      <c r="C1148" s="14">
        <f t="shared" si="377"/>
        <v>160.01370949000005</v>
      </c>
      <c r="D1148" s="62">
        <f t="shared" si="393"/>
        <v>46546</v>
      </c>
      <c r="E1148" s="60">
        <f ca="1">IF(D1148&lt;$B$1,VLOOKUP(D1148,[1]DI!$A$4:$B$15000,2,FALSE),0)</f>
        <v>0</v>
      </c>
      <c r="F1148" s="14">
        <f t="shared" ca="1" si="378"/>
        <v>1</v>
      </c>
      <c r="G1148" s="91">
        <f t="shared" ca="1" si="379"/>
        <v>1.30934010340701</v>
      </c>
      <c r="H1148" s="91">
        <f t="shared" ca="1" si="380"/>
        <v>1.30934010340701</v>
      </c>
      <c r="I1148" s="14">
        <f t="shared" ca="1" si="381"/>
        <v>1</v>
      </c>
      <c r="J1148" s="13">
        <f t="shared" si="394"/>
        <v>2.69E-2</v>
      </c>
      <c r="K1148" s="29">
        <f t="shared" si="382"/>
        <v>46538</v>
      </c>
      <c r="L1148" s="2">
        <f t="shared" si="383"/>
        <v>9</v>
      </c>
      <c r="M1148" s="17">
        <f t="shared" si="384"/>
        <v>9</v>
      </c>
      <c r="N1148" s="12">
        <f t="shared" si="385"/>
        <v>1.0009484689999999</v>
      </c>
      <c r="O1148" s="12">
        <f t="shared" ca="1" si="386"/>
        <v>1.0009484689999999</v>
      </c>
      <c r="P1148" s="17">
        <f t="shared" si="387"/>
        <v>0</v>
      </c>
      <c r="Q1148" s="14">
        <f t="shared" ca="1" si="388"/>
        <v>0.15176803999999999</v>
      </c>
      <c r="R1148" s="20">
        <f t="shared" si="392"/>
        <v>0</v>
      </c>
      <c r="S1148" s="14">
        <f t="shared" si="389"/>
        <v>0</v>
      </c>
      <c r="T1148" s="4" t="str">
        <f t="shared" si="390"/>
        <v>A+J=</v>
      </c>
      <c r="U1148" s="29">
        <f t="shared" si="391"/>
        <v>46568</v>
      </c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</row>
    <row r="1149" spans="1:154" x14ac:dyDescent="0.15">
      <c r="A1149" s="88">
        <f t="shared" si="395"/>
        <v>46552</v>
      </c>
      <c r="B1149" s="89" t="str">
        <f t="shared" ca="1" si="376"/>
        <v>n.d</v>
      </c>
      <c r="C1149" s="14">
        <f t="shared" si="377"/>
        <v>160.01370949000005</v>
      </c>
      <c r="D1149" s="62">
        <f t="shared" si="393"/>
        <v>46547</v>
      </c>
      <c r="E1149" s="60">
        <f ca="1">IF(D1149&lt;$B$1,VLOOKUP(D1149,[1]DI!$A$4:$B$15000,2,FALSE),0)</f>
        <v>0</v>
      </c>
      <c r="F1149" s="14">
        <f t="shared" ca="1" si="378"/>
        <v>1</v>
      </c>
      <c r="G1149" s="91">
        <f t="shared" ca="1" si="379"/>
        <v>1.30934010340701</v>
      </c>
      <c r="H1149" s="91">
        <f t="shared" ca="1" si="380"/>
        <v>1.30934010340701</v>
      </c>
      <c r="I1149" s="14">
        <f t="shared" ca="1" si="381"/>
        <v>1</v>
      </c>
      <c r="J1149" s="13">
        <f t="shared" si="394"/>
        <v>2.69E-2</v>
      </c>
      <c r="K1149" s="29">
        <f t="shared" si="382"/>
        <v>46538</v>
      </c>
      <c r="L1149" s="2">
        <f t="shared" si="383"/>
        <v>10</v>
      </c>
      <c r="M1149" s="17">
        <f t="shared" si="384"/>
        <v>10</v>
      </c>
      <c r="N1149" s="12">
        <f t="shared" si="385"/>
        <v>1.00105391</v>
      </c>
      <c r="O1149" s="12">
        <f t="shared" ca="1" si="386"/>
        <v>1.00105391</v>
      </c>
      <c r="P1149" s="17">
        <f t="shared" si="387"/>
        <v>0</v>
      </c>
      <c r="Q1149" s="14">
        <f t="shared" ca="1" si="388"/>
        <v>0.16864003999999999</v>
      </c>
      <c r="R1149" s="20">
        <f t="shared" si="392"/>
        <v>0</v>
      </c>
      <c r="S1149" s="14">
        <f t="shared" si="389"/>
        <v>0</v>
      </c>
      <c r="T1149" s="4" t="str">
        <f t="shared" si="390"/>
        <v>A+J=</v>
      </c>
      <c r="U1149" s="29">
        <f t="shared" si="391"/>
        <v>46568</v>
      </c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</row>
    <row r="1150" spans="1:154" x14ac:dyDescent="0.15">
      <c r="A1150" s="88">
        <f t="shared" si="395"/>
        <v>46553</v>
      </c>
      <c r="B1150" s="89" t="str">
        <f t="shared" ca="1" si="376"/>
        <v>n.d</v>
      </c>
      <c r="C1150" s="14">
        <f t="shared" si="377"/>
        <v>160.01370949000005</v>
      </c>
      <c r="D1150" s="62">
        <f t="shared" si="393"/>
        <v>46548</v>
      </c>
      <c r="E1150" s="60">
        <f ca="1">IF(D1150&lt;$B$1,VLOOKUP(D1150,[1]DI!$A$4:$B$15000,2,FALSE),0)</f>
        <v>0</v>
      </c>
      <c r="F1150" s="14">
        <f t="shared" ca="1" si="378"/>
        <v>1</v>
      </c>
      <c r="G1150" s="91">
        <f t="shared" ca="1" si="379"/>
        <v>1.30934010340701</v>
      </c>
      <c r="H1150" s="91">
        <f t="shared" ca="1" si="380"/>
        <v>1.30934010340701</v>
      </c>
      <c r="I1150" s="14">
        <f t="shared" ca="1" si="381"/>
        <v>1</v>
      </c>
      <c r="J1150" s="13">
        <f t="shared" si="394"/>
        <v>2.69E-2</v>
      </c>
      <c r="K1150" s="29">
        <f t="shared" si="382"/>
        <v>46538</v>
      </c>
      <c r="L1150" s="2">
        <f t="shared" si="383"/>
        <v>11</v>
      </c>
      <c r="M1150" s="17">
        <f t="shared" si="384"/>
        <v>11</v>
      </c>
      <c r="N1150" s="12">
        <f t="shared" si="385"/>
        <v>1.0011593620000001</v>
      </c>
      <c r="O1150" s="12">
        <f t="shared" ca="1" si="386"/>
        <v>1.0011593620000001</v>
      </c>
      <c r="P1150" s="17">
        <f t="shared" si="387"/>
        <v>0</v>
      </c>
      <c r="Q1150" s="14">
        <f t="shared" ca="1" si="388"/>
        <v>0.18551381</v>
      </c>
      <c r="R1150" s="20">
        <f t="shared" si="392"/>
        <v>0</v>
      </c>
      <c r="S1150" s="14">
        <f t="shared" si="389"/>
        <v>0</v>
      </c>
      <c r="T1150" s="4" t="str">
        <f t="shared" si="390"/>
        <v>A+J=</v>
      </c>
      <c r="U1150" s="29">
        <f t="shared" si="391"/>
        <v>46568</v>
      </c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</row>
    <row r="1151" spans="1:154" x14ac:dyDescent="0.15">
      <c r="A1151" s="88">
        <f t="shared" si="395"/>
        <v>46554</v>
      </c>
      <c r="B1151" s="89" t="str">
        <f t="shared" ca="1" si="376"/>
        <v>n.d</v>
      </c>
      <c r="C1151" s="14">
        <f t="shared" si="377"/>
        <v>160.01370949000005</v>
      </c>
      <c r="D1151" s="62">
        <f t="shared" si="393"/>
        <v>46549</v>
      </c>
      <c r="E1151" s="60">
        <f ca="1">IF(D1151&lt;$B$1,VLOOKUP(D1151,[1]DI!$A$4:$B$15000,2,FALSE),0)</f>
        <v>0</v>
      </c>
      <c r="F1151" s="14">
        <f t="shared" ca="1" si="378"/>
        <v>1</v>
      </c>
      <c r="G1151" s="91">
        <f t="shared" ca="1" si="379"/>
        <v>1.30934010340701</v>
      </c>
      <c r="H1151" s="91">
        <f t="shared" ca="1" si="380"/>
        <v>1.30934010340701</v>
      </c>
      <c r="I1151" s="14">
        <f t="shared" ca="1" si="381"/>
        <v>1</v>
      </c>
      <c r="J1151" s="13">
        <f t="shared" si="394"/>
        <v>2.69E-2</v>
      </c>
      <c r="K1151" s="29">
        <f t="shared" si="382"/>
        <v>46538</v>
      </c>
      <c r="L1151" s="2">
        <f t="shared" si="383"/>
        <v>12</v>
      </c>
      <c r="M1151" s="17">
        <f t="shared" si="384"/>
        <v>12</v>
      </c>
      <c r="N1151" s="12">
        <f t="shared" si="385"/>
        <v>1.0012648260000001</v>
      </c>
      <c r="O1151" s="12">
        <f t="shared" ca="1" si="386"/>
        <v>1.0012648260000001</v>
      </c>
      <c r="P1151" s="17">
        <f t="shared" si="387"/>
        <v>0</v>
      </c>
      <c r="Q1151" s="14">
        <f t="shared" ca="1" si="388"/>
        <v>0.2023895</v>
      </c>
      <c r="R1151" s="20">
        <f t="shared" si="392"/>
        <v>0</v>
      </c>
      <c r="S1151" s="14">
        <f t="shared" si="389"/>
        <v>0</v>
      </c>
      <c r="T1151" s="4" t="str">
        <f t="shared" si="390"/>
        <v>A+J=</v>
      </c>
      <c r="U1151" s="29">
        <f t="shared" si="391"/>
        <v>46568</v>
      </c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</row>
    <row r="1152" spans="1:154" x14ac:dyDescent="0.15">
      <c r="A1152" s="88">
        <f t="shared" si="395"/>
        <v>46555</v>
      </c>
      <c r="B1152" s="89" t="str">
        <f t="shared" ca="1" si="376"/>
        <v>n.d</v>
      </c>
      <c r="C1152" s="14">
        <f t="shared" si="377"/>
        <v>160.01370949000005</v>
      </c>
      <c r="D1152" s="62">
        <f t="shared" si="393"/>
        <v>46552</v>
      </c>
      <c r="E1152" s="60">
        <f ca="1">IF(D1152&lt;$B$1,VLOOKUP(D1152,[1]DI!$A$4:$B$15000,2,FALSE),0)</f>
        <v>0</v>
      </c>
      <c r="F1152" s="14">
        <f t="shared" ca="1" si="378"/>
        <v>1</v>
      </c>
      <c r="G1152" s="91">
        <f t="shared" ca="1" si="379"/>
        <v>1.30934010340701</v>
      </c>
      <c r="H1152" s="91">
        <f t="shared" ca="1" si="380"/>
        <v>1.30934010340701</v>
      </c>
      <c r="I1152" s="14">
        <f t="shared" ca="1" si="381"/>
        <v>1</v>
      </c>
      <c r="J1152" s="13">
        <f t="shared" si="394"/>
        <v>2.69E-2</v>
      </c>
      <c r="K1152" s="29">
        <f t="shared" si="382"/>
        <v>46538</v>
      </c>
      <c r="L1152" s="2">
        <f t="shared" si="383"/>
        <v>13</v>
      </c>
      <c r="M1152" s="17">
        <f t="shared" si="384"/>
        <v>13</v>
      </c>
      <c r="N1152" s="12">
        <f t="shared" si="385"/>
        <v>1.0013703</v>
      </c>
      <c r="O1152" s="12">
        <f t="shared" ca="1" si="386"/>
        <v>1.0013703</v>
      </c>
      <c r="P1152" s="17">
        <f t="shared" si="387"/>
        <v>0</v>
      </c>
      <c r="Q1152" s="14">
        <f t="shared" ca="1" si="388"/>
        <v>0.21926677999999999</v>
      </c>
      <c r="R1152" s="20">
        <f t="shared" si="392"/>
        <v>0</v>
      </c>
      <c r="S1152" s="14">
        <f t="shared" si="389"/>
        <v>0</v>
      </c>
      <c r="T1152" s="4" t="str">
        <f t="shared" si="390"/>
        <v>A+J=</v>
      </c>
      <c r="U1152" s="29">
        <f t="shared" si="391"/>
        <v>46568</v>
      </c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</row>
    <row r="1153" spans="1:154" x14ac:dyDescent="0.15">
      <c r="A1153" s="88">
        <f t="shared" si="395"/>
        <v>46556</v>
      </c>
      <c r="B1153" s="89" t="str">
        <f t="shared" ca="1" si="376"/>
        <v>n.d</v>
      </c>
      <c r="C1153" s="14">
        <f t="shared" si="377"/>
        <v>160.01370949000005</v>
      </c>
      <c r="D1153" s="62">
        <f t="shared" si="393"/>
        <v>46553</v>
      </c>
      <c r="E1153" s="60">
        <f ca="1">IF(D1153&lt;$B$1,VLOOKUP(D1153,[1]DI!$A$4:$B$15000,2,FALSE),0)</f>
        <v>0</v>
      </c>
      <c r="F1153" s="14">
        <f t="shared" ca="1" si="378"/>
        <v>1</v>
      </c>
      <c r="G1153" s="91">
        <f t="shared" ca="1" si="379"/>
        <v>1.30934010340701</v>
      </c>
      <c r="H1153" s="91">
        <f t="shared" ca="1" si="380"/>
        <v>1.30934010340701</v>
      </c>
      <c r="I1153" s="14">
        <f t="shared" ca="1" si="381"/>
        <v>1</v>
      </c>
      <c r="J1153" s="13">
        <f t="shared" si="394"/>
        <v>2.69E-2</v>
      </c>
      <c r="K1153" s="29">
        <f t="shared" si="382"/>
        <v>46538</v>
      </c>
      <c r="L1153" s="2">
        <f t="shared" si="383"/>
        <v>14</v>
      </c>
      <c r="M1153" s="17">
        <f t="shared" si="384"/>
        <v>14</v>
      </c>
      <c r="N1153" s="12">
        <f t="shared" si="385"/>
        <v>1.001475785</v>
      </c>
      <c r="O1153" s="12">
        <f t="shared" ca="1" si="386"/>
        <v>1.001475785</v>
      </c>
      <c r="P1153" s="17">
        <f t="shared" si="387"/>
        <v>0</v>
      </c>
      <c r="Q1153" s="14">
        <f t="shared" ca="1" si="388"/>
        <v>0.23614583</v>
      </c>
      <c r="R1153" s="20">
        <f t="shared" si="392"/>
        <v>0</v>
      </c>
      <c r="S1153" s="14">
        <f t="shared" si="389"/>
        <v>0</v>
      </c>
      <c r="T1153" s="4" t="str">
        <f t="shared" si="390"/>
        <v>A+J=</v>
      </c>
      <c r="U1153" s="29">
        <f t="shared" si="391"/>
        <v>46568</v>
      </c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</row>
    <row r="1154" spans="1:154" x14ac:dyDescent="0.15">
      <c r="A1154" s="88">
        <f t="shared" si="395"/>
        <v>46559</v>
      </c>
      <c r="B1154" s="89" t="str">
        <f t="shared" ca="1" si="376"/>
        <v>n.d</v>
      </c>
      <c r="C1154" s="14">
        <f t="shared" si="377"/>
        <v>160.01370949000005</v>
      </c>
      <c r="D1154" s="62">
        <f t="shared" si="393"/>
        <v>46554</v>
      </c>
      <c r="E1154" s="60">
        <f ca="1">IF(D1154&lt;$B$1,VLOOKUP(D1154,[1]DI!$A$4:$B$15000,2,FALSE),0)</f>
        <v>0</v>
      </c>
      <c r="F1154" s="14">
        <f t="shared" ca="1" si="378"/>
        <v>1</v>
      </c>
      <c r="G1154" s="91">
        <f t="shared" ca="1" si="379"/>
        <v>1.30934010340701</v>
      </c>
      <c r="H1154" s="91">
        <f t="shared" ca="1" si="380"/>
        <v>1.30934010340701</v>
      </c>
      <c r="I1154" s="14">
        <f t="shared" ca="1" si="381"/>
        <v>1</v>
      </c>
      <c r="J1154" s="13">
        <f t="shared" si="394"/>
        <v>2.69E-2</v>
      </c>
      <c r="K1154" s="29">
        <f t="shared" si="382"/>
        <v>46538</v>
      </c>
      <c r="L1154" s="2">
        <f t="shared" si="383"/>
        <v>15</v>
      </c>
      <c r="M1154" s="17">
        <f t="shared" si="384"/>
        <v>15</v>
      </c>
      <c r="N1154" s="12">
        <f t="shared" si="385"/>
        <v>1.0015812820000001</v>
      </c>
      <c r="O1154" s="12">
        <f t="shared" ca="1" si="386"/>
        <v>1.0015812820000001</v>
      </c>
      <c r="P1154" s="17">
        <f t="shared" si="387"/>
        <v>0</v>
      </c>
      <c r="Q1154" s="14">
        <f t="shared" ca="1" si="388"/>
        <v>0.25302679</v>
      </c>
      <c r="R1154" s="20">
        <f t="shared" si="392"/>
        <v>0</v>
      </c>
      <c r="S1154" s="14">
        <f t="shared" si="389"/>
        <v>0</v>
      </c>
      <c r="T1154" s="4" t="str">
        <f t="shared" si="390"/>
        <v>A+J=</v>
      </c>
      <c r="U1154" s="29">
        <f t="shared" si="391"/>
        <v>46568</v>
      </c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</row>
    <row r="1155" spans="1:154" x14ac:dyDescent="0.15">
      <c r="A1155" s="88">
        <f t="shared" si="395"/>
        <v>46560</v>
      </c>
      <c r="B1155" s="89" t="str">
        <f t="shared" ca="1" si="376"/>
        <v>n.d</v>
      </c>
      <c r="C1155" s="14">
        <f t="shared" si="377"/>
        <v>160.01370949000005</v>
      </c>
      <c r="D1155" s="62">
        <f t="shared" si="393"/>
        <v>46555</v>
      </c>
      <c r="E1155" s="60">
        <f ca="1">IF(D1155&lt;$B$1,VLOOKUP(D1155,[1]DI!$A$4:$B$15000,2,FALSE),0)</f>
        <v>0</v>
      </c>
      <c r="F1155" s="14">
        <f t="shared" ca="1" si="378"/>
        <v>1</v>
      </c>
      <c r="G1155" s="91">
        <f t="shared" ca="1" si="379"/>
        <v>1.30934010340701</v>
      </c>
      <c r="H1155" s="91">
        <f t="shared" ca="1" si="380"/>
        <v>1.30934010340701</v>
      </c>
      <c r="I1155" s="14">
        <f t="shared" ca="1" si="381"/>
        <v>1</v>
      </c>
      <c r="J1155" s="13">
        <f t="shared" si="394"/>
        <v>2.69E-2</v>
      </c>
      <c r="K1155" s="29">
        <f t="shared" si="382"/>
        <v>46538</v>
      </c>
      <c r="L1155" s="2">
        <f t="shared" si="383"/>
        <v>16</v>
      </c>
      <c r="M1155" s="17">
        <f t="shared" si="384"/>
        <v>16</v>
      </c>
      <c r="N1155" s="12">
        <f t="shared" si="385"/>
        <v>1.0016867899999999</v>
      </c>
      <c r="O1155" s="12">
        <f t="shared" ca="1" si="386"/>
        <v>1.0016867899999999</v>
      </c>
      <c r="P1155" s="17">
        <f t="shared" si="387"/>
        <v>0</v>
      </c>
      <c r="Q1155" s="14">
        <f t="shared" ca="1" si="388"/>
        <v>0.26990952000000001</v>
      </c>
      <c r="R1155" s="20">
        <f t="shared" si="392"/>
        <v>0</v>
      </c>
      <c r="S1155" s="14">
        <f t="shared" si="389"/>
        <v>0</v>
      </c>
      <c r="T1155" s="4" t="str">
        <f t="shared" si="390"/>
        <v>A+J=</v>
      </c>
      <c r="U1155" s="29">
        <f t="shared" si="391"/>
        <v>46568</v>
      </c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</row>
    <row r="1156" spans="1:154" x14ac:dyDescent="0.15">
      <c r="A1156" s="88">
        <f t="shared" si="395"/>
        <v>46561</v>
      </c>
      <c r="B1156" s="89" t="str">
        <f t="shared" ca="1" si="376"/>
        <v>n.d</v>
      </c>
      <c r="C1156" s="14">
        <f t="shared" si="377"/>
        <v>160.01370949000005</v>
      </c>
      <c r="D1156" s="62">
        <f t="shared" si="393"/>
        <v>46556</v>
      </c>
      <c r="E1156" s="60">
        <f ca="1">IF(D1156&lt;$B$1,VLOOKUP(D1156,[1]DI!$A$4:$B$15000,2,FALSE),0)</f>
        <v>0</v>
      </c>
      <c r="F1156" s="14">
        <f t="shared" ca="1" si="378"/>
        <v>1</v>
      </c>
      <c r="G1156" s="91">
        <f t="shared" ca="1" si="379"/>
        <v>1.30934010340701</v>
      </c>
      <c r="H1156" s="91">
        <f t="shared" ca="1" si="380"/>
        <v>1.30934010340701</v>
      </c>
      <c r="I1156" s="14">
        <f t="shared" ca="1" si="381"/>
        <v>1</v>
      </c>
      <c r="J1156" s="13">
        <f t="shared" si="394"/>
        <v>2.69E-2</v>
      </c>
      <c r="K1156" s="29">
        <f t="shared" si="382"/>
        <v>46538</v>
      </c>
      <c r="L1156" s="2">
        <f t="shared" si="383"/>
        <v>17</v>
      </c>
      <c r="M1156" s="17">
        <f t="shared" si="384"/>
        <v>17</v>
      </c>
      <c r="N1156" s="12">
        <f t="shared" si="385"/>
        <v>1.001792308</v>
      </c>
      <c r="O1156" s="12">
        <f t="shared" ca="1" si="386"/>
        <v>1.001792308</v>
      </c>
      <c r="P1156" s="17">
        <f t="shared" si="387"/>
        <v>0</v>
      </c>
      <c r="Q1156" s="14">
        <f t="shared" ca="1" si="388"/>
        <v>0.28679385000000002</v>
      </c>
      <c r="R1156" s="20">
        <f t="shared" si="392"/>
        <v>0</v>
      </c>
      <c r="S1156" s="14">
        <f t="shared" si="389"/>
        <v>0</v>
      </c>
      <c r="T1156" s="4" t="str">
        <f t="shared" si="390"/>
        <v>A+J=</v>
      </c>
      <c r="U1156" s="29">
        <f t="shared" si="391"/>
        <v>46568</v>
      </c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</row>
    <row r="1157" spans="1:154" x14ac:dyDescent="0.15">
      <c r="A1157" s="88">
        <f t="shared" si="395"/>
        <v>46562</v>
      </c>
      <c r="B1157" s="89" t="str">
        <f t="shared" ca="1" si="376"/>
        <v>n.d</v>
      </c>
      <c r="C1157" s="14">
        <f t="shared" si="377"/>
        <v>160.01370949000005</v>
      </c>
      <c r="D1157" s="62">
        <f t="shared" si="393"/>
        <v>46559</v>
      </c>
      <c r="E1157" s="60">
        <f ca="1">IF(D1157&lt;$B$1,VLOOKUP(D1157,[1]DI!$A$4:$B$15000,2,FALSE),0)</f>
        <v>0</v>
      </c>
      <c r="F1157" s="14">
        <f t="shared" ca="1" si="378"/>
        <v>1</v>
      </c>
      <c r="G1157" s="91">
        <f t="shared" ca="1" si="379"/>
        <v>1.30934010340701</v>
      </c>
      <c r="H1157" s="91">
        <f t="shared" ca="1" si="380"/>
        <v>1.30934010340701</v>
      </c>
      <c r="I1157" s="14">
        <f t="shared" ca="1" si="381"/>
        <v>1</v>
      </c>
      <c r="J1157" s="13">
        <f t="shared" si="394"/>
        <v>2.69E-2</v>
      </c>
      <c r="K1157" s="29">
        <f t="shared" si="382"/>
        <v>46538</v>
      </c>
      <c r="L1157" s="2">
        <f t="shared" si="383"/>
        <v>18</v>
      </c>
      <c r="M1157" s="17">
        <f t="shared" si="384"/>
        <v>18</v>
      </c>
      <c r="N1157" s="12">
        <f t="shared" si="385"/>
        <v>1.0018978380000001</v>
      </c>
      <c r="O1157" s="12">
        <f t="shared" ca="1" si="386"/>
        <v>1.0018978380000001</v>
      </c>
      <c r="P1157" s="17">
        <f t="shared" si="387"/>
        <v>0</v>
      </c>
      <c r="Q1157" s="14">
        <f t="shared" ca="1" si="388"/>
        <v>0.30368009000000001</v>
      </c>
      <c r="R1157" s="20">
        <f t="shared" si="392"/>
        <v>0</v>
      </c>
      <c r="S1157" s="14">
        <f t="shared" si="389"/>
        <v>0</v>
      </c>
      <c r="T1157" s="4" t="str">
        <f t="shared" si="390"/>
        <v>A+J=</v>
      </c>
      <c r="U1157" s="29">
        <f t="shared" si="391"/>
        <v>46568</v>
      </c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</row>
    <row r="1158" spans="1:154" x14ac:dyDescent="0.15">
      <c r="A1158" s="88">
        <f t="shared" si="395"/>
        <v>46563</v>
      </c>
      <c r="B1158" s="89" t="str">
        <f t="shared" ref="B1158:B1221" ca="1" si="396">IF(A1158&lt;=TODAY(),C1158+Q1158,IF(AND(A1158&gt;TODAY(),A1158&lt;=$B$1),IF(VLOOKUP(TODAY(),$A$10:$E$5000,4,FALSE)=0,"n.d",C1158+Q1158),"n.d"))</f>
        <v>n.d</v>
      </c>
      <c r="C1158" s="14">
        <f t="shared" ref="C1158:C1221" si="397">(C1157-S1157)</f>
        <v>160.01370949000005</v>
      </c>
      <c r="D1158" s="62">
        <f t="shared" si="393"/>
        <v>46560</v>
      </c>
      <c r="E1158" s="60">
        <f ca="1">IF(D1158&lt;$B$1,VLOOKUP(D1158,[1]DI!$A$4:$B$15000,2,FALSE),0)</f>
        <v>0</v>
      </c>
      <c r="F1158" s="14">
        <f t="shared" ref="F1158:F1221" ca="1" si="398">ROUND(1+ROUND(((1+E1158)^(1/252))-1,8),16)</f>
        <v>1</v>
      </c>
      <c r="G1158" s="91">
        <f t="shared" ref="G1158:G1221" ca="1" si="399">ROUND(F1157*G1157,16)</f>
        <v>1.30934010340701</v>
      </c>
      <c r="H1158" s="91">
        <f t="shared" ref="H1158:H1221" ca="1" si="400">IF(P1157&gt;0,G1157,H1157)</f>
        <v>1.30934010340701</v>
      </c>
      <c r="I1158" s="14">
        <f t="shared" ref="I1158:I1221" ca="1" si="401">ROUND(G1158/H1158,8)</f>
        <v>1</v>
      </c>
      <c r="J1158" s="13">
        <f t="shared" si="394"/>
        <v>2.69E-2</v>
      </c>
      <c r="K1158" s="29">
        <f t="shared" ref="K1158:K1221" si="402">IF(P1157&gt;0,VLOOKUP(P1157,X$12:AH$150,2),K1157)</f>
        <v>46538</v>
      </c>
      <c r="L1158" s="2">
        <f t="shared" ref="L1158:L1221" si="403">IF(A1158&gt;K1158,IF(NETWORKDAYS(K1158,A1158,$X$160:$X$544)-1=0,1,NETWORKDAYS(K1158,A1158,$X$160:$X$544)-1),0)</f>
        <v>19</v>
      </c>
      <c r="M1158" s="17">
        <f t="shared" ref="M1158:M1221" si="404">IF(AND(L1158=1,L1157=1),1,IF(L1158&gt;0,IF(L1158=L1157,L1158+1,L1158),0))</f>
        <v>19</v>
      </c>
      <c r="N1158" s="12">
        <f t="shared" ref="N1158:N1221" si="405">ROUND((J1158+1)^(M1158/252),9)</f>
        <v>1.002003379</v>
      </c>
      <c r="O1158" s="12">
        <f t="shared" ref="O1158:O1221" ca="1" si="406">ROUND(I1158*N1158,9)</f>
        <v>1.002003379</v>
      </c>
      <c r="P1158" s="17">
        <f t="shared" ref="P1158:P1221" si="407">IF(VLOOKUP(A1158,Y$12:AF$150,8)=VLOOKUP(A1157,Y$12:AF$150,8),0,VLOOKUP(A1158,Y$12:AF$150,8))</f>
        <v>0</v>
      </c>
      <c r="Q1158" s="14">
        <f t="shared" ref="Q1158:Q1221" ca="1" si="408">TRUNC(((O1158-1)*C1158),8)</f>
        <v>0.32056810000000002</v>
      </c>
      <c r="R1158" s="20">
        <f t="shared" si="392"/>
        <v>0</v>
      </c>
      <c r="S1158" s="14">
        <f t="shared" ref="S1158:S1221" si="409">IF(R1158&gt;0,TRUNC(R1158*C1158,8),0)</f>
        <v>0</v>
      </c>
      <c r="T1158" s="4" t="str">
        <f t="shared" ref="T1158:T1221" si="410">IF(P1157&gt;0,VLOOKUP(P1157,X$12:AH$150,10),T1157)</f>
        <v>A+J=</v>
      </c>
      <c r="U1158" s="29">
        <f t="shared" ref="U1158:U1221" si="411">IF(P1157&gt;0,VLOOKUP(P1157,X$12:AH$150,11),U1157)</f>
        <v>46568</v>
      </c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</row>
    <row r="1159" spans="1:154" x14ac:dyDescent="0.15">
      <c r="A1159" s="88">
        <f t="shared" si="395"/>
        <v>46566</v>
      </c>
      <c r="B1159" s="89" t="str">
        <f t="shared" ca="1" si="396"/>
        <v>n.d</v>
      </c>
      <c r="C1159" s="14">
        <f t="shared" si="397"/>
        <v>160.01370949000005</v>
      </c>
      <c r="D1159" s="62">
        <f t="shared" si="393"/>
        <v>46561</v>
      </c>
      <c r="E1159" s="60">
        <f ca="1">IF(D1159&lt;$B$1,VLOOKUP(D1159,[1]DI!$A$4:$B$15000,2,FALSE),0)</f>
        <v>0</v>
      </c>
      <c r="F1159" s="14">
        <f t="shared" ca="1" si="398"/>
        <v>1</v>
      </c>
      <c r="G1159" s="91">
        <f t="shared" ca="1" si="399"/>
        <v>1.30934010340701</v>
      </c>
      <c r="H1159" s="91">
        <f t="shared" ca="1" si="400"/>
        <v>1.30934010340701</v>
      </c>
      <c r="I1159" s="14">
        <f t="shared" ca="1" si="401"/>
        <v>1</v>
      </c>
      <c r="J1159" s="13">
        <f t="shared" si="394"/>
        <v>2.69E-2</v>
      </c>
      <c r="K1159" s="29">
        <f t="shared" si="402"/>
        <v>46538</v>
      </c>
      <c r="L1159" s="2">
        <f t="shared" si="403"/>
        <v>20</v>
      </c>
      <c r="M1159" s="17">
        <f t="shared" si="404"/>
        <v>20</v>
      </c>
      <c r="N1159" s="12">
        <f t="shared" si="405"/>
        <v>1.002108931</v>
      </c>
      <c r="O1159" s="12">
        <f t="shared" ca="1" si="406"/>
        <v>1.002108931</v>
      </c>
      <c r="P1159" s="17">
        <f t="shared" si="407"/>
        <v>0</v>
      </c>
      <c r="Q1159" s="14">
        <f t="shared" ca="1" si="408"/>
        <v>0.33745786999999999</v>
      </c>
      <c r="R1159" s="20">
        <f t="shared" si="392"/>
        <v>0</v>
      </c>
      <c r="S1159" s="14">
        <f t="shared" si="409"/>
        <v>0</v>
      </c>
      <c r="T1159" s="4" t="str">
        <f t="shared" si="410"/>
        <v>A+J=</v>
      </c>
      <c r="U1159" s="29">
        <f t="shared" si="411"/>
        <v>46568</v>
      </c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</row>
    <row r="1160" spans="1:154" x14ac:dyDescent="0.15">
      <c r="A1160" s="88">
        <f t="shared" si="395"/>
        <v>46567</v>
      </c>
      <c r="B1160" s="89" t="str">
        <f t="shared" ca="1" si="396"/>
        <v>n.d</v>
      </c>
      <c r="C1160" s="14">
        <f t="shared" si="397"/>
        <v>160.01370949000005</v>
      </c>
      <c r="D1160" s="62">
        <f t="shared" si="393"/>
        <v>46562</v>
      </c>
      <c r="E1160" s="60">
        <f ca="1">IF(D1160&lt;$B$1,VLOOKUP(D1160,[1]DI!$A$4:$B$15000,2,FALSE),0)</f>
        <v>0</v>
      </c>
      <c r="F1160" s="14">
        <f t="shared" ca="1" si="398"/>
        <v>1</v>
      </c>
      <c r="G1160" s="91">
        <f t="shared" ca="1" si="399"/>
        <v>1.30934010340701</v>
      </c>
      <c r="H1160" s="91">
        <f t="shared" ca="1" si="400"/>
        <v>1.30934010340701</v>
      </c>
      <c r="I1160" s="14">
        <f t="shared" ca="1" si="401"/>
        <v>1</v>
      </c>
      <c r="J1160" s="13">
        <f t="shared" si="394"/>
        <v>2.69E-2</v>
      </c>
      <c r="K1160" s="29">
        <f t="shared" si="402"/>
        <v>46538</v>
      </c>
      <c r="L1160" s="2">
        <f t="shared" si="403"/>
        <v>21</v>
      </c>
      <c r="M1160" s="17">
        <f t="shared" si="404"/>
        <v>21</v>
      </c>
      <c r="N1160" s="12">
        <f t="shared" si="405"/>
        <v>1.002214495</v>
      </c>
      <c r="O1160" s="12">
        <f t="shared" ca="1" si="406"/>
        <v>1.002214495</v>
      </c>
      <c r="P1160" s="17">
        <f t="shared" si="407"/>
        <v>0</v>
      </c>
      <c r="Q1160" s="14">
        <f t="shared" ca="1" si="408"/>
        <v>0.35434955000000001</v>
      </c>
      <c r="R1160" s="20">
        <f t="shared" si="392"/>
        <v>0</v>
      </c>
      <c r="S1160" s="14">
        <f t="shared" si="409"/>
        <v>0</v>
      </c>
      <c r="T1160" s="4" t="str">
        <f t="shared" si="410"/>
        <v>A+J=</v>
      </c>
      <c r="U1160" s="29">
        <f t="shared" si="411"/>
        <v>46568</v>
      </c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</row>
    <row r="1161" spans="1:154" x14ac:dyDescent="0.15">
      <c r="A1161" s="88">
        <f t="shared" si="395"/>
        <v>46568</v>
      </c>
      <c r="B1161" s="89" t="str">
        <f t="shared" ca="1" si="396"/>
        <v>n.d</v>
      </c>
      <c r="C1161" s="14">
        <f t="shared" si="397"/>
        <v>160.01370949000005</v>
      </c>
      <c r="D1161" s="62">
        <f t="shared" si="393"/>
        <v>46563</v>
      </c>
      <c r="E1161" s="60">
        <f ca="1">IF(D1161&lt;$B$1,VLOOKUP(D1161,[1]DI!$A$4:$B$15000,2,FALSE),0)</f>
        <v>0</v>
      </c>
      <c r="F1161" s="14">
        <f t="shared" ca="1" si="398"/>
        <v>1</v>
      </c>
      <c r="G1161" s="91">
        <f t="shared" ca="1" si="399"/>
        <v>1.30934010340701</v>
      </c>
      <c r="H1161" s="91">
        <f t="shared" ca="1" si="400"/>
        <v>1.30934010340701</v>
      </c>
      <c r="I1161" s="14">
        <f t="shared" ca="1" si="401"/>
        <v>1</v>
      </c>
      <c r="J1161" s="13">
        <f t="shared" si="394"/>
        <v>2.69E-2</v>
      </c>
      <c r="K1161" s="29">
        <f t="shared" si="402"/>
        <v>46538</v>
      </c>
      <c r="L1161" s="2">
        <f t="shared" si="403"/>
        <v>22</v>
      </c>
      <c r="M1161" s="17">
        <f t="shared" si="404"/>
        <v>22</v>
      </c>
      <c r="N1161" s="12">
        <f t="shared" si="405"/>
        <v>1.002320069</v>
      </c>
      <c r="O1161" s="12">
        <f t="shared" ca="1" si="406"/>
        <v>1.002320069</v>
      </c>
      <c r="P1161" s="17">
        <f t="shared" si="407"/>
        <v>55</v>
      </c>
      <c r="Q1161" s="14">
        <f t="shared" ca="1" si="408"/>
        <v>0.37124284000000002</v>
      </c>
      <c r="R1161" s="20">
        <f t="shared" si="392"/>
        <v>0.16148800000000002</v>
      </c>
      <c r="S1161" s="14">
        <f t="shared" si="409"/>
        <v>25.84029391</v>
      </c>
      <c r="T1161" s="4" t="str">
        <f t="shared" si="410"/>
        <v>A+J=</v>
      </c>
      <c r="U1161" s="29">
        <f t="shared" si="411"/>
        <v>46568</v>
      </c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</row>
    <row r="1162" spans="1:154" x14ac:dyDescent="0.15">
      <c r="A1162" s="88">
        <f t="shared" si="395"/>
        <v>46569</v>
      </c>
      <c r="B1162" s="89" t="str">
        <f t="shared" ca="1" si="396"/>
        <v>n.d</v>
      </c>
      <c r="C1162" s="14">
        <f t="shared" si="397"/>
        <v>134.17341558000004</v>
      </c>
      <c r="D1162" s="62">
        <f t="shared" si="393"/>
        <v>46566</v>
      </c>
      <c r="E1162" s="60">
        <f ca="1">IF(D1162&lt;$B$1,VLOOKUP(D1162,[1]DI!$A$4:$B$15000,2,FALSE),0)</f>
        <v>0</v>
      </c>
      <c r="F1162" s="14">
        <f t="shared" ca="1" si="398"/>
        <v>1</v>
      </c>
      <c r="G1162" s="91">
        <f t="shared" ca="1" si="399"/>
        <v>1.30934010340701</v>
      </c>
      <c r="H1162" s="91">
        <f t="shared" ca="1" si="400"/>
        <v>1.30934010340701</v>
      </c>
      <c r="I1162" s="14">
        <f t="shared" ca="1" si="401"/>
        <v>1</v>
      </c>
      <c r="J1162" s="13">
        <f t="shared" si="394"/>
        <v>2.69E-2</v>
      </c>
      <c r="K1162" s="29">
        <f t="shared" si="402"/>
        <v>46568</v>
      </c>
      <c r="L1162" s="2">
        <f t="shared" si="403"/>
        <v>1</v>
      </c>
      <c r="M1162" s="17">
        <f t="shared" si="404"/>
        <v>1</v>
      </c>
      <c r="N1162" s="12">
        <f t="shared" si="405"/>
        <v>1.000105341</v>
      </c>
      <c r="O1162" s="12">
        <f t="shared" ca="1" si="406"/>
        <v>1.000105341</v>
      </c>
      <c r="P1162" s="17">
        <f t="shared" si="407"/>
        <v>0</v>
      </c>
      <c r="Q1162" s="14">
        <f t="shared" ca="1" si="408"/>
        <v>1.4133959999999999E-2</v>
      </c>
      <c r="R1162" s="20">
        <f t="shared" si="392"/>
        <v>0</v>
      </c>
      <c r="S1162" s="14">
        <f t="shared" si="409"/>
        <v>0</v>
      </c>
      <c r="T1162" s="4" t="str">
        <f t="shared" si="410"/>
        <v>A+J=</v>
      </c>
      <c r="U1162" s="29">
        <f t="shared" si="411"/>
        <v>46598</v>
      </c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</row>
    <row r="1163" spans="1:154" x14ac:dyDescent="0.15">
      <c r="A1163" s="88">
        <f t="shared" si="395"/>
        <v>46570</v>
      </c>
      <c r="B1163" s="89" t="str">
        <f t="shared" ca="1" si="396"/>
        <v>n.d</v>
      </c>
      <c r="C1163" s="14">
        <f t="shared" si="397"/>
        <v>134.17341558000004</v>
      </c>
      <c r="D1163" s="62">
        <f t="shared" si="393"/>
        <v>46567</v>
      </c>
      <c r="E1163" s="60">
        <f ca="1">IF(D1163&lt;$B$1,VLOOKUP(D1163,[1]DI!$A$4:$B$15000,2,FALSE),0)</f>
        <v>0</v>
      </c>
      <c r="F1163" s="14">
        <f t="shared" ca="1" si="398"/>
        <v>1</v>
      </c>
      <c r="G1163" s="91">
        <f t="shared" ca="1" si="399"/>
        <v>1.30934010340701</v>
      </c>
      <c r="H1163" s="91">
        <f t="shared" ca="1" si="400"/>
        <v>1.30934010340701</v>
      </c>
      <c r="I1163" s="14">
        <f t="shared" ca="1" si="401"/>
        <v>1</v>
      </c>
      <c r="J1163" s="13">
        <f t="shared" si="394"/>
        <v>2.69E-2</v>
      </c>
      <c r="K1163" s="29">
        <f t="shared" si="402"/>
        <v>46568</v>
      </c>
      <c r="L1163" s="2">
        <f t="shared" si="403"/>
        <v>2</v>
      </c>
      <c r="M1163" s="17">
        <f t="shared" si="404"/>
        <v>2</v>
      </c>
      <c r="N1163" s="12">
        <f t="shared" si="405"/>
        <v>1.0002106930000001</v>
      </c>
      <c r="O1163" s="12">
        <f t="shared" ca="1" si="406"/>
        <v>1.0002106930000001</v>
      </c>
      <c r="P1163" s="17">
        <f t="shared" si="407"/>
        <v>0</v>
      </c>
      <c r="Q1163" s="14">
        <f t="shared" ca="1" si="408"/>
        <v>2.8269389999999998E-2</v>
      </c>
      <c r="R1163" s="20">
        <f t="shared" si="392"/>
        <v>0</v>
      </c>
      <c r="S1163" s="14">
        <f t="shared" si="409"/>
        <v>0</v>
      </c>
      <c r="T1163" s="4" t="str">
        <f t="shared" si="410"/>
        <v>A+J=</v>
      </c>
      <c r="U1163" s="29">
        <f t="shared" si="411"/>
        <v>46598</v>
      </c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</row>
    <row r="1164" spans="1:154" x14ac:dyDescent="0.15">
      <c r="A1164" s="88">
        <f t="shared" si="395"/>
        <v>46573</v>
      </c>
      <c r="B1164" s="89" t="str">
        <f t="shared" ca="1" si="396"/>
        <v>n.d</v>
      </c>
      <c r="C1164" s="14">
        <f t="shared" si="397"/>
        <v>134.17341558000004</v>
      </c>
      <c r="D1164" s="62">
        <f t="shared" si="393"/>
        <v>46568</v>
      </c>
      <c r="E1164" s="60">
        <f ca="1">IF(D1164&lt;$B$1,VLOOKUP(D1164,[1]DI!$A$4:$B$15000,2,FALSE),0)</f>
        <v>0</v>
      </c>
      <c r="F1164" s="14">
        <f t="shared" ca="1" si="398"/>
        <v>1</v>
      </c>
      <c r="G1164" s="91">
        <f t="shared" ca="1" si="399"/>
        <v>1.30934010340701</v>
      </c>
      <c r="H1164" s="91">
        <f t="shared" ca="1" si="400"/>
        <v>1.30934010340701</v>
      </c>
      <c r="I1164" s="14">
        <f t="shared" ca="1" si="401"/>
        <v>1</v>
      </c>
      <c r="J1164" s="13">
        <f t="shared" si="394"/>
        <v>2.69E-2</v>
      </c>
      <c r="K1164" s="29">
        <f t="shared" si="402"/>
        <v>46568</v>
      </c>
      <c r="L1164" s="2">
        <f t="shared" si="403"/>
        <v>3</v>
      </c>
      <c r="M1164" s="17">
        <f t="shared" si="404"/>
        <v>3</v>
      </c>
      <c r="N1164" s="12">
        <f t="shared" si="405"/>
        <v>1.000316057</v>
      </c>
      <c r="O1164" s="12">
        <f t="shared" ca="1" si="406"/>
        <v>1.000316057</v>
      </c>
      <c r="P1164" s="17">
        <f t="shared" si="407"/>
        <v>0</v>
      </c>
      <c r="Q1164" s="14">
        <f t="shared" ca="1" si="408"/>
        <v>4.2406439999999997E-2</v>
      </c>
      <c r="R1164" s="20">
        <f t="shared" ref="R1164:R1227" si="412">IF($P1164&gt;0,VLOOKUP($P1164,$X$12:$AD$150,7),0)</f>
        <v>0</v>
      </c>
      <c r="S1164" s="14">
        <f t="shared" si="409"/>
        <v>0</v>
      </c>
      <c r="T1164" s="4" t="str">
        <f t="shared" si="410"/>
        <v>A+J=</v>
      </c>
      <c r="U1164" s="29">
        <f t="shared" si="411"/>
        <v>46598</v>
      </c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</row>
    <row r="1165" spans="1:154" x14ac:dyDescent="0.15">
      <c r="A1165" s="88">
        <f t="shared" si="395"/>
        <v>46574</v>
      </c>
      <c r="B1165" s="89" t="str">
        <f t="shared" ca="1" si="396"/>
        <v>n.d</v>
      </c>
      <c r="C1165" s="14">
        <f t="shared" si="397"/>
        <v>134.17341558000004</v>
      </c>
      <c r="D1165" s="62">
        <f t="shared" ref="D1165:D1228" si="413">WORKDAY($A1165,-3,$X$160:$X$544)</f>
        <v>46569</v>
      </c>
      <c r="E1165" s="60">
        <f ca="1">IF(D1165&lt;$B$1,VLOOKUP(D1165,[1]DI!$A$4:$B$15000,2,FALSE),0)</f>
        <v>0</v>
      </c>
      <c r="F1165" s="14">
        <f t="shared" ca="1" si="398"/>
        <v>1</v>
      </c>
      <c r="G1165" s="91">
        <f t="shared" ca="1" si="399"/>
        <v>1.30934010340701</v>
      </c>
      <c r="H1165" s="91">
        <f t="shared" ca="1" si="400"/>
        <v>1.30934010340701</v>
      </c>
      <c r="I1165" s="14">
        <f t="shared" ca="1" si="401"/>
        <v>1</v>
      </c>
      <c r="J1165" s="13">
        <f t="shared" ref="J1165:J1228" si="414">J1164</f>
        <v>2.69E-2</v>
      </c>
      <c r="K1165" s="29">
        <f t="shared" si="402"/>
        <v>46568</v>
      </c>
      <c r="L1165" s="2">
        <f t="shared" si="403"/>
        <v>4</v>
      </c>
      <c r="M1165" s="17">
        <f t="shared" si="404"/>
        <v>4</v>
      </c>
      <c r="N1165" s="12">
        <f t="shared" si="405"/>
        <v>1.0004214309999999</v>
      </c>
      <c r="O1165" s="12">
        <f t="shared" ca="1" si="406"/>
        <v>1.0004214309999999</v>
      </c>
      <c r="P1165" s="17">
        <f t="shared" si="407"/>
        <v>0</v>
      </c>
      <c r="Q1165" s="14">
        <f t="shared" ca="1" si="408"/>
        <v>5.6544829999999997E-2</v>
      </c>
      <c r="R1165" s="20">
        <f t="shared" si="412"/>
        <v>0</v>
      </c>
      <c r="S1165" s="14">
        <f t="shared" si="409"/>
        <v>0</v>
      </c>
      <c r="T1165" s="4" t="str">
        <f t="shared" si="410"/>
        <v>A+J=</v>
      </c>
      <c r="U1165" s="29">
        <f t="shared" si="411"/>
        <v>46598</v>
      </c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</row>
    <row r="1166" spans="1:154" x14ac:dyDescent="0.15">
      <c r="A1166" s="88">
        <f t="shared" ref="A1166:A1229" si="415">WORKDAY($A1165,1,$X$166:$X$544)</f>
        <v>46575</v>
      </c>
      <c r="B1166" s="89" t="str">
        <f t="shared" ca="1" si="396"/>
        <v>n.d</v>
      </c>
      <c r="C1166" s="14">
        <f t="shared" si="397"/>
        <v>134.17341558000004</v>
      </c>
      <c r="D1166" s="62">
        <f t="shared" si="413"/>
        <v>46570</v>
      </c>
      <c r="E1166" s="60">
        <f ca="1">IF(D1166&lt;$B$1,VLOOKUP(D1166,[1]DI!$A$4:$B$15000,2,FALSE),0)</f>
        <v>0</v>
      </c>
      <c r="F1166" s="14">
        <f t="shared" ca="1" si="398"/>
        <v>1</v>
      </c>
      <c r="G1166" s="91">
        <f t="shared" ca="1" si="399"/>
        <v>1.30934010340701</v>
      </c>
      <c r="H1166" s="91">
        <f t="shared" ca="1" si="400"/>
        <v>1.30934010340701</v>
      </c>
      <c r="I1166" s="14">
        <f t="shared" ca="1" si="401"/>
        <v>1</v>
      </c>
      <c r="J1166" s="13">
        <f t="shared" si="414"/>
        <v>2.69E-2</v>
      </c>
      <c r="K1166" s="29">
        <f t="shared" si="402"/>
        <v>46568</v>
      </c>
      <c r="L1166" s="2">
        <f t="shared" si="403"/>
        <v>5</v>
      </c>
      <c r="M1166" s="17">
        <f t="shared" si="404"/>
        <v>5</v>
      </c>
      <c r="N1166" s="12">
        <f t="shared" si="405"/>
        <v>1.000526816</v>
      </c>
      <c r="O1166" s="12">
        <f t="shared" ca="1" si="406"/>
        <v>1.000526816</v>
      </c>
      <c r="P1166" s="17">
        <f t="shared" si="407"/>
        <v>0</v>
      </c>
      <c r="Q1166" s="14">
        <f t="shared" ca="1" si="408"/>
        <v>7.0684700000000003E-2</v>
      </c>
      <c r="R1166" s="20">
        <f t="shared" si="412"/>
        <v>0</v>
      </c>
      <c r="S1166" s="14">
        <f t="shared" si="409"/>
        <v>0</v>
      </c>
      <c r="T1166" s="4" t="str">
        <f t="shared" si="410"/>
        <v>A+J=</v>
      </c>
      <c r="U1166" s="29">
        <f t="shared" si="411"/>
        <v>46598</v>
      </c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</row>
    <row r="1167" spans="1:154" x14ac:dyDescent="0.15">
      <c r="A1167" s="88">
        <f t="shared" si="415"/>
        <v>46576</v>
      </c>
      <c r="B1167" s="89" t="str">
        <f t="shared" ca="1" si="396"/>
        <v>n.d</v>
      </c>
      <c r="C1167" s="14">
        <f t="shared" si="397"/>
        <v>134.17341558000004</v>
      </c>
      <c r="D1167" s="62">
        <f t="shared" si="413"/>
        <v>46573</v>
      </c>
      <c r="E1167" s="60">
        <f ca="1">IF(D1167&lt;$B$1,VLOOKUP(D1167,[1]DI!$A$4:$B$15000,2,FALSE),0)</f>
        <v>0</v>
      </c>
      <c r="F1167" s="14">
        <f t="shared" ca="1" si="398"/>
        <v>1</v>
      </c>
      <c r="G1167" s="91">
        <f t="shared" ca="1" si="399"/>
        <v>1.30934010340701</v>
      </c>
      <c r="H1167" s="91">
        <f t="shared" ca="1" si="400"/>
        <v>1.30934010340701</v>
      </c>
      <c r="I1167" s="14">
        <f t="shared" ca="1" si="401"/>
        <v>1</v>
      </c>
      <c r="J1167" s="13">
        <f t="shared" si="414"/>
        <v>2.69E-2</v>
      </c>
      <c r="K1167" s="29">
        <f t="shared" si="402"/>
        <v>46568</v>
      </c>
      <c r="L1167" s="2">
        <f t="shared" si="403"/>
        <v>6</v>
      </c>
      <c r="M1167" s="17">
        <f t="shared" si="404"/>
        <v>6</v>
      </c>
      <c r="N1167" s="12">
        <f t="shared" si="405"/>
        <v>1.000632213</v>
      </c>
      <c r="O1167" s="12">
        <f t="shared" ca="1" si="406"/>
        <v>1.000632213</v>
      </c>
      <c r="P1167" s="17">
        <f t="shared" si="407"/>
        <v>0</v>
      </c>
      <c r="Q1167" s="14">
        <f t="shared" ca="1" si="408"/>
        <v>8.4826170000000006E-2</v>
      </c>
      <c r="R1167" s="20">
        <f t="shared" si="412"/>
        <v>0</v>
      </c>
      <c r="S1167" s="14">
        <f t="shared" si="409"/>
        <v>0</v>
      </c>
      <c r="T1167" s="4" t="str">
        <f t="shared" si="410"/>
        <v>A+J=</v>
      </c>
      <c r="U1167" s="29">
        <f t="shared" si="411"/>
        <v>46598</v>
      </c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</row>
    <row r="1168" spans="1:154" x14ac:dyDescent="0.15">
      <c r="A1168" s="88">
        <f t="shared" si="415"/>
        <v>46577</v>
      </c>
      <c r="B1168" s="89" t="str">
        <f t="shared" ca="1" si="396"/>
        <v>n.d</v>
      </c>
      <c r="C1168" s="14">
        <f t="shared" si="397"/>
        <v>134.17341558000004</v>
      </c>
      <c r="D1168" s="62">
        <f t="shared" si="413"/>
        <v>46574</v>
      </c>
      <c r="E1168" s="60">
        <f ca="1">IF(D1168&lt;$B$1,VLOOKUP(D1168,[1]DI!$A$4:$B$15000,2,FALSE),0)</f>
        <v>0</v>
      </c>
      <c r="F1168" s="14">
        <f t="shared" ca="1" si="398"/>
        <v>1</v>
      </c>
      <c r="G1168" s="91">
        <f t="shared" ca="1" si="399"/>
        <v>1.30934010340701</v>
      </c>
      <c r="H1168" s="91">
        <f t="shared" ca="1" si="400"/>
        <v>1.30934010340701</v>
      </c>
      <c r="I1168" s="14">
        <f t="shared" ca="1" si="401"/>
        <v>1</v>
      </c>
      <c r="J1168" s="13">
        <f t="shared" si="414"/>
        <v>2.69E-2</v>
      </c>
      <c r="K1168" s="29">
        <f t="shared" si="402"/>
        <v>46568</v>
      </c>
      <c r="L1168" s="2">
        <f t="shared" si="403"/>
        <v>7</v>
      </c>
      <c r="M1168" s="17">
        <f t="shared" si="404"/>
        <v>7</v>
      </c>
      <c r="N1168" s="12">
        <f t="shared" si="405"/>
        <v>1.0007376210000001</v>
      </c>
      <c r="O1168" s="12">
        <f t="shared" ca="1" si="406"/>
        <v>1.0007376210000001</v>
      </c>
      <c r="P1168" s="17">
        <f t="shared" si="407"/>
        <v>0</v>
      </c>
      <c r="Q1168" s="14">
        <f t="shared" ca="1" si="408"/>
        <v>9.8969119999999994E-2</v>
      </c>
      <c r="R1168" s="20">
        <f t="shared" si="412"/>
        <v>0</v>
      </c>
      <c r="S1168" s="14">
        <f t="shared" si="409"/>
        <v>0</v>
      </c>
      <c r="T1168" s="4" t="str">
        <f t="shared" si="410"/>
        <v>A+J=</v>
      </c>
      <c r="U1168" s="29">
        <f t="shared" si="411"/>
        <v>46598</v>
      </c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</row>
    <row r="1169" spans="1:154" x14ac:dyDescent="0.15">
      <c r="A1169" s="88">
        <f t="shared" si="415"/>
        <v>46580</v>
      </c>
      <c r="B1169" s="89" t="str">
        <f t="shared" ca="1" si="396"/>
        <v>n.d</v>
      </c>
      <c r="C1169" s="14">
        <f t="shared" si="397"/>
        <v>134.17341558000004</v>
      </c>
      <c r="D1169" s="62">
        <f t="shared" si="413"/>
        <v>46575</v>
      </c>
      <c r="E1169" s="60">
        <f ca="1">IF(D1169&lt;$B$1,VLOOKUP(D1169,[1]DI!$A$4:$B$15000,2,FALSE),0)</f>
        <v>0</v>
      </c>
      <c r="F1169" s="14">
        <f t="shared" ca="1" si="398"/>
        <v>1</v>
      </c>
      <c r="G1169" s="91">
        <f t="shared" ca="1" si="399"/>
        <v>1.30934010340701</v>
      </c>
      <c r="H1169" s="91">
        <f t="shared" ca="1" si="400"/>
        <v>1.30934010340701</v>
      </c>
      <c r="I1169" s="14">
        <f t="shared" ca="1" si="401"/>
        <v>1</v>
      </c>
      <c r="J1169" s="13">
        <f t="shared" si="414"/>
        <v>2.69E-2</v>
      </c>
      <c r="K1169" s="29">
        <f t="shared" si="402"/>
        <v>46568</v>
      </c>
      <c r="L1169" s="2">
        <f t="shared" si="403"/>
        <v>8</v>
      </c>
      <c r="M1169" s="17">
        <f t="shared" si="404"/>
        <v>8</v>
      </c>
      <c r="N1169" s="12">
        <f t="shared" si="405"/>
        <v>1.000843039</v>
      </c>
      <c r="O1169" s="12">
        <f t="shared" ca="1" si="406"/>
        <v>1.000843039</v>
      </c>
      <c r="P1169" s="17">
        <f t="shared" si="407"/>
        <v>0</v>
      </c>
      <c r="Q1169" s="14">
        <f t="shared" ca="1" si="408"/>
        <v>0.11311342000000001</v>
      </c>
      <c r="R1169" s="20">
        <f t="shared" si="412"/>
        <v>0</v>
      </c>
      <c r="S1169" s="14">
        <f t="shared" si="409"/>
        <v>0</v>
      </c>
      <c r="T1169" s="4" t="str">
        <f t="shared" si="410"/>
        <v>A+J=</v>
      </c>
      <c r="U1169" s="29">
        <f t="shared" si="411"/>
        <v>46598</v>
      </c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</row>
    <row r="1170" spans="1:154" x14ac:dyDescent="0.15">
      <c r="A1170" s="88">
        <f t="shared" si="415"/>
        <v>46581</v>
      </c>
      <c r="B1170" s="89" t="str">
        <f t="shared" ca="1" si="396"/>
        <v>n.d</v>
      </c>
      <c r="C1170" s="14">
        <f t="shared" si="397"/>
        <v>134.17341558000004</v>
      </c>
      <c r="D1170" s="62">
        <f t="shared" si="413"/>
        <v>46576</v>
      </c>
      <c r="E1170" s="60">
        <f ca="1">IF(D1170&lt;$B$1,VLOOKUP(D1170,[1]DI!$A$4:$B$15000,2,FALSE),0)</f>
        <v>0</v>
      </c>
      <c r="F1170" s="14">
        <f t="shared" ca="1" si="398"/>
        <v>1</v>
      </c>
      <c r="G1170" s="91">
        <f t="shared" ca="1" si="399"/>
        <v>1.30934010340701</v>
      </c>
      <c r="H1170" s="91">
        <f t="shared" ca="1" si="400"/>
        <v>1.30934010340701</v>
      </c>
      <c r="I1170" s="14">
        <f t="shared" ca="1" si="401"/>
        <v>1</v>
      </c>
      <c r="J1170" s="13">
        <f t="shared" si="414"/>
        <v>2.69E-2</v>
      </c>
      <c r="K1170" s="29">
        <f t="shared" si="402"/>
        <v>46568</v>
      </c>
      <c r="L1170" s="2">
        <f t="shared" si="403"/>
        <v>9</v>
      </c>
      <c r="M1170" s="17">
        <f t="shared" si="404"/>
        <v>9</v>
      </c>
      <c r="N1170" s="12">
        <f t="shared" si="405"/>
        <v>1.0009484689999999</v>
      </c>
      <c r="O1170" s="12">
        <f t="shared" ca="1" si="406"/>
        <v>1.0009484689999999</v>
      </c>
      <c r="P1170" s="17">
        <f t="shared" si="407"/>
        <v>0</v>
      </c>
      <c r="Q1170" s="14">
        <f t="shared" ca="1" si="408"/>
        <v>0.12725932000000001</v>
      </c>
      <c r="R1170" s="20">
        <f t="shared" si="412"/>
        <v>0</v>
      </c>
      <c r="S1170" s="14">
        <f t="shared" si="409"/>
        <v>0</v>
      </c>
      <c r="T1170" s="4" t="str">
        <f t="shared" si="410"/>
        <v>A+J=</v>
      </c>
      <c r="U1170" s="29">
        <f t="shared" si="411"/>
        <v>46598</v>
      </c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</row>
    <row r="1171" spans="1:154" x14ac:dyDescent="0.15">
      <c r="A1171" s="88">
        <f t="shared" si="415"/>
        <v>46582</v>
      </c>
      <c r="B1171" s="89" t="str">
        <f t="shared" ca="1" si="396"/>
        <v>n.d</v>
      </c>
      <c r="C1171" s="14">
        <f t="shared" si="397"/>
        <v>134.17341558000004</v>
      </c>
      <c r="D1171" s="62">
        <f t="shared" si="413"/>
        <v>46577</v>
      </c>
      <c r="E1171" s="60">
        <f ca="1">IF(D1171&lt;$B$1,VLOOKUP(D1171,[1]DI!$A$4:$B$15000,2,FALSE),0)</f>
        <v>0</v>
      </c>
      <c r="F1171" s="14">
        <f t="shared" ca="1" si="398"/>
        <v>1</v>
      </c>
      <c r="G1171" s="91">
        <f t="shared" ca="1" si="399"/>
        <v>1.30934010340701</v>
      </c>
      <c r="H1171" s="91">
        <f t="shared" ca="1" si="400"/>
        <v>1.30934010340701</v>
      </c>
      <c r="I1171" s="14">
        <f t="shared" ca="1" si="401"/>
        <v>1</v>
      </c>
      <c r="J1171" s="13">
        <f t="shared" si="414"/>
        <v>2.69E-2</v>
      </c>
      <c r="K1171" s="29">
        <f t="shared" si="402"/>
        <v>46568</v>
      </c>
      <c r="L1171" s="2">
        <f t="shared" si="403"/>
        <v>10</v>
      </c>
      <c r="M1171" s="17">
        <f t="shared" si="404"/>
        <v>10</v>
      </c>
      <c r="N1171" s="12">
        <f t="shared" si="405"/>
        <v>1.00105391</v>
      </c>
      <c r="O1171" s="12">
        <f t="shared" ca="1" si="406"/>
        <v>1.00105391</v>
      </c>
      <c r="P1171" s="17">
        <f t="shared" si="407"/>
        <v>0</v>
      </c>
      <c r="Q1171" s="14">
        <f t="shared" ca="1" si="408"/>
        <v>0.1414067</v>
      </c>
      <c r="R1171" s="20">
        <f t="shared" si="412"/>
        <v>0</v>
      </c>
      <c r="S1171" s="14">
        <f t="shared" si="409"/>
        <v>0</v>
      </c>
      <c r="T1171" s="4" t="str">
        <f t="shared" si="410"/>
        <v>A+J=</v>
      </c>
      <c r="U1171" s="29">
        <f t="shared" si="411"/>
        <v>46598</v>
      </c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</row>
    <row r="1172" spans="1:154" x14ac:dyDescent="0.15">
      <c r="A1172" s="88">
        <f t="shared" si="415"/>
        <v>46583</v>
      </c>
      <c r="B1172" s="89" t="str">
        <f t="shared" ca="1" si="396"/>
        <v>n.d</v>
      </c>
      <c r="C1172" s="14">
        <f t="shared" si="397"/>
        <v>134.17341558000004</v>
      </c>
      <c r="D1172" s="62">
        <f t="shared" si="413"/>
        <v>46580</v>
      </c>
      <c r="E1172" s="60">
        <f ca="1">IF(D1172&lt;$B$1,VLOOKUP(D1172,[1]DI!$A$4:$B$15000,2,FALSE),0)</f>
        <v>0</v>
      </c>
      <c r="F1172" s="14">
        <f t="shared" ca="1" si="398"/>
        <v>1</v>
      </c>
      <c r="G1172" s="91">
        <f t="shared" ca="1" si="399"/>
        <v>1.30934010340701</v>
      </c>
      <c r="H1172" s="91">
        <f t="shared" ca="1" si="400"/>
        <v>1.30934010340701</v>
      </c>
      <c r="I1172" s="14">
        <f t="shared" ca="1" si="401"/>
        <v>1</v>
      </c>
      <c r="J1172" s="13">
        <f t="shared" si="414"/>
        <v>2.69E-2</v>
      </c>
      <c r="K1172" s="29">
        <f t="shared" si="402"/>
        <v>46568</v>
      </c>
      <c r="L1172" s="2">
        <f t="shared" si="403"/>
        <v>11</v>
      </c>
      <c r="M1172" s="17">
        <f t="shared" si="404"/>
        <v>11</v>
      </c>
      <c r="N1172" s="12">
        <f t="shared" si="405"/>
        <v>1.0011593620000001</v>
      </c>
      <c r="O1172" s="12">
        <f t="shared" ca="1" si="406"/>
        <v>1.0011593620000001</v>
      </c>
      <c r="P1172" s="17">
        <f t="shared" si="407"/>
        <v>0</v>
      </c>
      <c r="Q1172" s="14">
        <f t="shared" ca="1" si="408"/>
        <v>0.15555554999999999</v>
      </c>
      <c r="R1172" s="20">
        <f t="shared" si="412"/>
        <v>0</v>
      </c>
      <c r="S1172" s="14">
        <f t="shared" si="409"/>
        <v>0</v>
      </c>
      <c r="T1172" s="4" t="str">
        <f t="shared" si="410"/>
        <v>A+J=</v>
      </c>
      <c r="U1172" s="29">
        <f t="shared" si="411"/>
        <v>46598</v>
      </c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</row>
    <row r="1173" spans="1:154" x14ac:dyDescent="0.15">
      <c r="A1173" s="88">
        <f t="shared" si="415"/>
        <v>46584</v>
      </c>
      <c r="B1173" s="89" t="str">
        <f t="shared" ca="1" si="396"/>
        <v>n.d</v>
      </c>
      <c r="C1173" s="14">
        <f t="shared" si="397"/>
        <v>134.17341558000004</v>
      </c>
      <c r="D1173" s="62">
        <f t="shared" si="413"/>
        <v>46581</v>
      </c>
      <c r="E1173" s="60">
        <f ca="1">IF(D1173&lt;$B$1,VLOOKUP(D1173,[1]DI!$A$4:$B$15000,2,FALSE),0)</f>
        <v>0</v>
      </c>
      <c r="F1173" s="14">
        <f t="shared" ca="1" si="398"/>
        <v>1</v>
      </c>
      <c r="G1173" s="91">
        <f t="shared" ca="1" si="399"/>
        <v>1.30934010340701</v>
      </c>
      <c r="H1173" s="91">
        <f t="shared" ca="1" si="400"/>
        <v>1.30934010340701</v>
      </c>
      <c r="I1173" s="14">
        <f t="shared" ca="1" si="401"/>
        <v>1</v>
      </c>
      <c r="J1173" s="13">
        <f t="shared" si="414"/>
        <v>2.69E-2</v>
      </c>
      <c r="K1173" s="29">
        <f t="shared" si="402"/>
        <v>46568</v>
      </c>
      <c r="L1173" s="2">
        <f t="shared" si="403"/>
        <v>12</v>
      </c>
      <c r="M1173" s="17">
        <f t="shared" si="404"/>
        <v>12</v>
      </c>
      <c r="N1173" s="12">
        <f t="shared" si="405"/>
        <v>1.0012648260000001</v>
      </c>
      <c r="O1173" s="12">
        <f t="shared" ca="1" si="406"/>
        <v>1.0012648260000001</v>
      </c>
      <c r="P1173" s="17">
        <f t="shared" si="407"/>
        <v>0</v>
      </c>
      <c r="Q1173" s="14">
        <f t="shared" ca="1" si="408"/>
        <v>0.16970602000000001</v>
      </c>
      <c r="R1173" s="20">
        <f t="shared" si="412"/>
        <v>0</v>
      </c>
      <c r="S1173" s="14">
        <f t="shared" si="409"/>
        <v>0</v>
      </c>
      <c r="T1173" s="4" t="str">
        <f t="shared" si="410"/>
        <v>A+J=</v>
      </c>
      <c r="U1173" s="29">
        <f t="shared" si="411"/>
        <v>46598</v>
      </c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</row>
    <row r="1174" spans="1:154" x14ac:dyDescent="0.15">
      <c r="A1174" s="88">
        <f t="shared" si="415"/>
        <v>46587</v>
      </c>
      <c r="B1174" s="89" t="str">
        <f t="shared" ca="1" si="396"/>
        <v>n.d</v>
      </c>
      <c r="C1174" s="14">
        <f t="shared" si="397"/>
        <v>134.17341558000004</v>
      </c>
      <c r="D1174" s="62">
        <f t="shared" si="413"/>
        <v>46582</v>
      </c>
      <c r="E1174" s="60">
        <f ca="1">IF(D1174&lt;$B$1,VLOOKUP(D1174,[1]DI!$A$4:$B$15000,2,FALSE),0)</f>
        <v>0</v>
      </c>
      <c r="F1174" s="14">
        <f t="shared" ca="1" si="398"/>
        <v>1</v>
      </c>
      <c r="G1174" s="91">
        <f t="shared" ca="1" si="399"/>
        <v>1.30934010340701</v>
      </c>
      <c r="H1174" s="91">
        <f t="shared" ca="1" si="400"/>
        <v>1.30934010340701</v>
      </c>
      <c r="I1174" s="14">
        <f t="shared" ca="1" si="401"/>
        <v>1</v>
      </c>
      <c r="J1174" s="13">
        <f t="shared" si="414"/>
        <v>2.69E-2</v>
      </c>
      <c r="K1174" s="29">
        <f t="shared" si="402"/>
        <v>46568</v>
      </c>
      <c r="L1174" s="2">
        <f t="shared" si="403"/>
        <v>13</v>
      </c>
      <c r="M1174" s="17">
        <f t="shared" si="404"/>
        <v>13</v>
      </c>
      <c r="N1174" s="12">
        <f t="shared" si="405"/>
        <v>1.0013703</v>
      </c>
      <c r="O1174" s="12">
        <f t="shared" ca="1" si="406"/>
        <v>1.0013703</v>
      </c>
      <c r="P1174" s="17">
        <f t="shared" si="407"/>
        <v>0</v>
      </c>
      <c r="Q1174" s="14">
        <f t="shared" ca="1" si="408"/>
        <v>0.18385783</v>
      </c>
      <c r="R1174" s="20">
        <f t="shared" si="412"/>
        <v>0</v>
      </c>
      <c r="S1174" s="14">
        <f t="shared" si="409"/>
        <v>0</v>
      </c>
      <c r="T1174" s="4" t="str">
        <f t="shared" si="410"/>
        <v>A+J=</v>
      </c>
      <c r="U1174" s="29">
        <f t="shared" si="411"/>
        <v>46598</v>
      </c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</row>
    <row r="1175" spans="1:154" x14ac:dyDescent="0.15">
      <c r="A1175" s="88">
        <f t="shared" si="415"/>
        <v>46588</v>
      </c>
      <c r="B1175" s="89" t="str">
        <f t="shared" ca="1" si="396"/>
        <v>n.d</v>
      </c>
      <c r="C1175" s="14">
        <f t="shared" si="397"/>
        <v>134.17341558000004</v>
      </c>
      <c r="D1175" s="62">
        <f t="shared" si="413"/>
        <v>46583</v>
      </c>
      <c r="E1175" s="60">
        <f ca="1">IF(D1175&lt;$B$1,VLOOKUP(D1175,[1]DI!$A$4:$B$15000,2,FALSE),0)</f>
        <v>0</v>
      </c>
      <c r="F1175" s="14">
        <f t="shared" ca="1" si="398"/>
        <v>1</v>
      </c>
      <c r="G1175" s="91">
        <f t="shared" ca="1" si="399"/>
        <v>1.30934010340701</v>
      </c>
      <c r="H1175" s="91">
        <f t="shared" ca="1" si="400"/>
        <v>1.30934010340701</v>
      </c>
      <c r="I1175" s="14">
        <f t="shared" ca="1" si="401"/>
        <v>1</v>
      </c>
      <c r="J1175" s="13">
        <f t="shared" si="414"/>
        <v>2.69E-2</v>
      </c>
      <c r="K1175" s="29">
        <f t="shared" si="402"/>
        <v>46568</v>
      </c>
      <c r="L1175" s="2">
        <f t="shared" si="403"/>
        <v>14</v>
      </c>
      <c r="M1175" s="17">
        <f t="shared" si="404"/>
        <v>14</v>
      </c>
      <c r="N1175" s="12">
        <f t="shared" si="405"/>
        <v>1.001475785</v>
      </c>
      <c r="O1175" s="12">
        <f t="shared" ca="1" si="406"/>
        <v>1.001475785</v>
      </c>
      <c r="P1175" s="17">
        <f t="shared" si="407"/>
        <v>0</v>
      </c>
      <c r="Q1175" s="14">
        <f t="shared" ca="1" si="408"/>
        <v>0.19801110999999999</v>
      </c>
      <c r="R1175" s="20">
        <f t="shared" si="412"/>
        <v>0</v>
      </c>
      <c r="S1175" s="14">
        <f t="shared" si="409"/>
        <v>0</v>
      </c>
      <c r="T1175" s="4" t="str">
        <f t="shared" si="410"/>
        <v>A+J=</v>
      </c>
      <c r="U1175" s="29">
        <f t="shared" si="411"/>
        <v>46598</v>
      </c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</row>
    <row r="1176" spans="1:154" x14ac:dyDescent="0.15">
      <c r="A1176" s="88">
        <f t="shared" si="415"/>
        <v>46589</v>
      </c>
      <c r="B1176" s="89" t="str">
        <f t="shared" ca="1" si="396"/>
        <v>n.d</v>
      </c>
      <c r="C1176" s="14">
        <f t="shared" si="397"/>
        <v>134.17341558000004</v>
      </c>
      <c r="D1176" s="62">
        <f t="shared" si="413"/>
        <v>46584</v>
      </c>
      <c r="E1176" s="60">
        <f ca="1">IF(D1176&lt;$B$1,VLOOKUP(D1176,[1]DI!$A$4:$B$15000,2,FALSE),0)</f>
        <v>0</v>
      </c>
      <c r="F1176" s="14">
        <f t="shared" ca="1" si="398"/>
        <v>1</v>
      </c>
      <c r="G1176" s="91">
        <f t="shared" ca="1" si="399"/>
        <v>1.30934010340701</v>
      </c>
      <c r="H1176" s="91">
        <f t="shared" ca="1" si="400"/>
        <v>1.30934010340701</v>
      </c>
      <c r="I1176" s="14">
        <f t="shared" ca="1" si="401"/>
        <v>1</v>
      </c>
      <c r="J1176" s="13">
        <f t="shared" si="414"/>
        <v>2.69E-2</v>
      </c>
      <c r="K1176" s="29">
        <f t="shared" si="402"/>
        <v>46568</v>
      </c>
      <c r="L1176" s="2">
        <f t="shared" si="403"/>
        <v>15</v>
      </c>
      <c r="M1176" s="17">
        <f t="shared" si="404"/>
        <v>15</v>
      </c>
      <c r="N1176" s="12">
        <f t="shared" si="405"/>
        <v>1.0015812820000001</v>
      </c>
      <c r="O1176" s="12">
        <f t="shared" ca="1" si="406"/>
        <v>1.0015812820000001</v>
      </c>
      <c r="P1176" s="17">
        <f t="shared" si="407"/>
        <v>0</v>
      </c>
      <c r="Q1176" s="14">
        <f t="shared" ca="1" si="408"/>
        <v>0.21216599999999999</v>
      </c>
      <c r="R1176" s="20">
        <f t="shared" si="412"/>
        <v>0</v>
      </c>
      <c r="S1176" s="14">
        <f t="shared" si="409"/>
        <v>0</v>
      </c>
      <c r="T1176" s="4" t="str">
        <f t="shared" si="410"/>
        <v>A+J=</v>
      </c>
      <c r="U1176" s="29">
        <f t="shared" si="411"/>
        <v>46598</v>
      </c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</row>
    <row r="1177" spans="1:154" x14ac:dyDescent="0.15">
      <c r="A1177" s="88">
        <f t="shared" si="415"/>
        <v>46590</v>
      </c>
      <c r="B1177" s="89" t="str">
        <f t="shared" ca="1" si="396"/>
        <v>n.d</v>
      </c>
      <c r="C1177" s="14">
        <f t="shared" si="397"/>
        <v>134.17341558000004</v>
      </c>
      <c r="D1177" s="62">
        <f t="shared" si="413"/>
        <v>46587</v>
      </c>
      <c r="E1177" s="60">
        <f ca="1">IF(D1177&lt;$B$1,VLOOKUP(D1177,[1]DI!$A$4:$B$15000,2,FALSE),0)</f>
        <v>0</v>
      </c>
      <c r="F1177" s="14">
        <f t="shared" ca="1" si="398"/>
        <v>1</v>
      </c>
      <c r="G1177" s="91">
        <f t="shared" ca="1" si="399"/>
        <v>1.30934010340701</v>
      </c>
      <c r="H1177" s="91">
        <f t="shared" ca="1" si="400"/>
        <v>1.30934010340701</v>
      </c>
      <c r="I1177" s="14">
        <f t="shared" ca="1" si="401"/>
        <v>1</v>
      </c>
      <c r="J1177" s="13">
        <f t="shared" si="414"/>
        <v>2.69E-2</v>
      </c>
      <c r="K1177" s="29">
        <f t="shared" si="402"/>
        <v>46568</v>
      </c>
      <c r="L1177" s="2">
        <f t="shared" si="403"/>
        <v>16</v>
      </c>
      <c r="M1177" s="17">
        <f t="shared" si="404"/>
        <v>16</v>
      </c>
      <c r="N1177" s="12">
        <f t="shared" si="405"/>
        <v>1.0016867899999999</v>
      </c>
      <c r="O1177" s="12">
        <f t="shared" ca="1" si="406"/>
        <v>1.0016867899999999</v>
      </c>
      <c r="P1177" s="17">
        <f t="shared" si="407"/>
        <v>0</v>
      </c>
      <c r="Q1177" s="14">
        <f t="shared" ca="1" si="408"/>
        <v>0.22632236999999999</v>
      </c>
      <c r="R1177" s="20">
        <f t="shared" si="412"/>
        <v>0</v>
      </c>
      <c r="S1177" s="14">
        <f t="shared" si="409"/>
        <v>0</v>
      </c>
      <c r="T1177" s="4" t="str">
        <f t="shared" si="410"/>
        <v>A+J=</v>
      </c>
      <c r="U1177" s="29">
        <f t="shared" si="411"/>
        <v>46598</v>
      </c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</row>
    <row r="1178" spans="1:154" x14ac:dyDescent="0.15">
      <c r="A1178" s="88">
        <f t="shared" si="415"/>
        <v>46591</v>
      </c>
      <c r="B1178" s="89" t="str">
        <f t="shared" ca="1" si="396"/>
        <v>n.d</v>
      </c>
      <c r="C1178" s="14">
        <f t="shared" si="397"/>
        <v>134.17341558000004</v>
      </c>
      <c r="D1178" s="62">
        <f t="shared" si="413"/>
        <v>46588</v>
      </c>
      <c r="E1178" s="60">
        <f ca="1">IF(D1178&lt;$B$1,VLOOKUP(D1178,[1]DI!$A$4:$B$15000,2,FALSE),0)</f>
        <v>0</v>
      </c>
      <c r="F1178" s="14">
        <f t="shared" ca="1" si="398"/>
        <v>1</v>
      </c>
      <c r="G1178" s="91">
        <f t="shared" ca="1" si="399"/>
        <v>1.30934010340701</v>
      </c>
      <c r="H1178" s="91">
        <f t="shared" ca="1" si="400"/>
        <v>1.30934010340701</v>
      </c>
      <c r="I1178" s="14">
        <f t="shared" ca="1" si="401"/>
        <v>1</v>
      </c>
      <c r="J1178" s="13">
        <f t="shared" si="414"/>
        <v>2.69E-2</v>
      </c>
      <c r="K1178" s="29">
        <f t="shared" si="402"/>
        <v>46568</v>
      </c>
      <c r="L1178" s="2">
        <f t="shared" si="403"/>
        <v>17</v>
      </c>
      <c r="M1178" s="17">
        <f t="shared" si="404"/>
        <v>17</v>
      </c>
      <c r="N1178" s="12">
        <f t="shared" si="405"/>
        <v>1.001792308</v>
      </c>
      <c r="O1178" s="12">
        <f t="shared" ca="1" si="406"/>
        <v>1.001792308</v>
      </c>
      <c r="P1178" s="17">
        <f t="shared" si="407"/>
        <v>0</v>
      </c>
      <c r="Q1178" s="14">
        <f t="shared" ca="1" si="408"/>
        <v>0.24048008000000001</v>
      </c>
      <c r="R1178" s="20">
        <f t="shared" si="412"/>
        <v>0</v>
      </c>
      <c r="S1178" s="14">
        <f t="shared" si="409"/>
        <v>0</v>
      </c>
      <c r="T1178" s="4" t="str">
        <f t="shared" si="410"/>
        <v>A+J=</v>
      </c>
      <c r="U1178" s="29">
        <f t="shared" si="411"/>
        <v>46598</v>
      </c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</row>
    <row r="1179" spans="1:154" x14ac:dyDescent="0.15">
      <c r="A1179" s="88">
        <f t="shared" si="415"/>
        <v>46594</v>
      </c>
      <c r="B1179" s="89" t="str">
        <f t="shared" ca="1" si="396"/>
        <v>n.d</v>
      </c>
      <c r="C1179" s="14">
        <f t="shared" si="397"/>
        <v>134.17341558000004</v>
      </c>
      <c r="D1179" s="62">
        <f t="shared" si="413"/>
        <v>46589</v>
      </c>
      <c r="E1179" s="60">
        <f ca="1">IF(D1179&lt;$B$1,VLOOKUP(D1179,[1]DI!$A$4:$B$15000,2,FALSE),0)</f>
        <v>0</v>
      </c>
      <c r="F1179" s="14">
        <f t="shared" ca="1" si="398"/>
        <v>1</v>
      </c>
      <c r="G1179" s="91">
        <f t="shared" ca="1" si="399"/>
        <v>1.30934010340701</v>
      </c>
      <c r="H1179" s="91">
        <f t="shared" ca="1" si="400"/>
        <v>1.30934010340701</v>
      </c>
      <c r="I1179" s="14">
        <f t="shared" ca="1" si="401"/>
        <v>1</v>
      </c>
      <c r="J1179" s="13">
        <f t="shared" si="414"/>
        <v>2.69E-2</v>
      </c>
      <c r="K1179" s="29">
        <f t="shared" si="402"/>
        <v>46568</v>
      </c>
      <c r="L1179" s="2">
        <f t="shared" si="403"/>
        <v>18</v>
      </c>
      <c r="M1179" s="17">
        <f t="shared" si="404"/>
        <v>18</v>
      </c>
      <c r="N1179" s="12">
        <f t="shared" si="405"/>
        <v>1.0018978380000001</v>
      </c>
      <c r="O1179" s="12">
        <f t="shared" ca="1" si="406"/>
        <v>1.0018978380000001</v>
      </c>
      <c r="P1179" s="17">
        <f t="shared" si="407"/>
        <v>0</v>
      </c>
      <c r="Q1179" s="14">
        <f t="shared" ca="1" si="408"/>
        <v>0.25463940000000002</v>
      </c>
      <c r="R1179" s="20">
        <f t="shared" si="412"/>
        <v>0</v>
      </c>
      <c r="S1179" s="14">
        <f t="shared" si="409"/>
        <v>0</v>
      </c>
      <c r="T1179" s="4" t="str">
        <f t="shared" si="410"/>
        <v>A+J=</v>
      </c>
      <c r="U1179" s="29">
        <f t="shared" si="411"/>
        <v>46598</v>
      </c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</row>
    <row r="1180" spans="1:154" x14ac:dyDescent="0.15">
      <c r="A1180" s="88">
        <f t="shared" si="415"/>
        <v>46595</v>
      </c>
      <c r="B1180" s="89" t="str">
        <f t="shared" ca="1" si="396"/>
        <v>n.d</v>
      </c>
      <c r="C1180" s="14">
        <f t="shared" si="397"/>
        <v>134.17341558000004</v>
      </c>
      <c r="D1180" s="62">
        <f t="shared" si="413"/>
        <v>46590</v>
      </c>
      <c r="E1180" s="60">
        <f ca="1">IF(D1180&lt;$B$1,VLOOKUP(D1180,[1]DI!$A$4:$B$15000,2,FALSE),0)</f>
        <v>0</v>
      </c>
      <c r="F1180" s="14">
        <f t="shared" ca="1" si="398"/>
        <v>1</v>
      </c>
      <c r="G1180" s="91">
        <f t="shared" ca="1" si="399"/>
        <v>1.30934010340701</v>
      </c>
      <c r="H1180" s="91">
        <f t="shared" ca="1" si="400"/>
        <v>1.30934010340701</v>
      </c>
      <c r="I1180" s="14">
        <f t="shared" ca="1" si="401"/>
        <v>1</v>
      </c>
      <c r="J1180" s="13">
        <f t="shared" si="414"/>
        <v>2.69E-2</v>
      </c>
      <c r="K1180" s="29">
        <f t="shared" si="402"/>
        <v>46568</v>
      </c>
      <c r="L1180" s="2">
        <f t="shared" si="403"/>
        <v>19</v>
      </c>
      <c r="M1180" s="17">
        <f t="shared" si="404"/>
        <v>19</v>
      </c>
      <c r="N1180" s="12">
        <f t="shared" si="405"/>
        <v>1.002003379</v>
      </c>
      <c r="O1180" s="12">
        <f t="shared" ca="1" si="406"/>
        <v>1.002003379</v>
      </c>
      <c r="P1180" s="17">
        <f t="shared" si="407"/>
        <v>0</v>
      </c>
      <c r="Q1180" s="14">
        <f t="shared" ca="1" si="408"/>
        <v>0.26880019999999999</v>
      </c>
      <c r="R1180" s="20">
        <f t="shared" si="412"/>
        <v>0</v>
      </c>
      <c r="S1180" s="14">
        <f t="shared" si="409"/>
        <v>0</v>
      </c>
      <c r="T1180" s="4" t="str">
        <f t="shared" si="410"/>
        <v>A+J=</v>
      </c>
      <c r="U1180" s="29">
        <f t="shared" si="411"/>
        <v>46598</v>
      </c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</row>
    <row r="1181" spans="1:154" x14ac:dyDescent="0.15">
      <c r="A1181" s="88">
        <f t="shared" si="415"/>
        <v>46596</v>
      </c>
      <c r="B1181" s="89" t="str">
        <f t="shared" ca="1" si="396"/>
        <v>n.d</v>
      </c>
      <c r="C1181" s="14">
        <f t="shared" si="397"/>
        <v>134.17341558000004</v>
      </c>
      <c r="D1181" s="62">
        <f t="shared" si="413"/>
        <v>46591</v>
      </c>
      <c r="E1181" s="60">
        <f ca="1">IF(D1181&lt;$B$1,VLOOKUP(D1181,[1]DI!$A$4:$B$15000,2,FALSE),0)</f>
        <v>0</v>
      </c>
      <c r="F1181" s="14">
        <f t="shared" ca="1" si="398"/>
        <v>1</v>
      </c>
      <c r="G1181" s="91">
        <f t="shared" ca="1" si="399"/>
        <v>1.30934010340701</v>
      </c>
      <c r="H1181" s="91">
        <f t="shared" ca="1" si="400"/>
        <v>1.30934010340701</v>
      </c>
      <c r="I1181" s="14">
        <f t="shared" ca="1" si="401"/>
        <v>1</v>
      </c>
      <c r="J1181" s="13">
        <f t="shared" si="414"/>
        <v>2.69E-2</v>
      </c>
      <c r="K1181" s="29">
        <f t="shared" si="402"/>
        <v>46568</v>
      </c>
      <c r="L1181" s="2">
        <f t="shared" si="403"/>
        <v>20</v>
      </c>
      <c r="M1181" s="17">
        <f t="shared" si="404"/>
        <v>20</v>
      </c>
      <c r="N1181" s="12">
        <f t="shared" si="405"/>
        <v>1.002108931</v>
      </c>
      <c r="O1181" s="12">
        <f t="shared" ca="1" si="406"/>
        <v>1.002108931</v>
      </c>
      <c r="P1181" s="17">
        <f t="shared" si="407"/>
        <v>0</v>
      </c>
      <c r="Q1181" s="14">
        <f t="shared" ca="1" si="408"/>
        <v>0.28296247000000002</v>
      </c>
      <c r="R1181" s="20">
        <f t="shared" si="412"/>
        <v>0</v>
      </c>
      <c r="S1181" s="14">
        <f t="shared" si="409"/>
        <v>0</v>
      </c>
      <c r="T1181" s="4" t="str">
        <f t="shared" si="410"/>
        <v>A+J=</v>
      </c>
      <c r="U1181" s="29">
        <f t="shared" si="411"/>
        <v>46598</v>
      </c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</row>
    <row r="1182" spans="1:154" x14ac:dyDescent="0.15">
      <c r="A1182" s="88">
        <f t="shared" si="415"/>
        <v>46597</v>
      </c>
      <c r="B1182" s="89" t="str">
        <f t="shared" ca="1" si="396"/>
        <v>n.d</v>
      </c>
      <c r="C1182" s="14">
        <f t="shared" si="397"/>
        <v>134.17341558000004</v>
      </c>
      <c r="D1182" s="62">
        <f t="shared" si="413"/>
        <v>46594</v>
      </c>
      <c r="E1182" s="60">
        <f ca="1">IF(D1182&lt;$B$1,VLOOKUP(D1182,[1]DI!$A$4:$B$15000,2,FALSE),0)</f>
        <v>0</v>
      </c>
      <c r="F1182" s="14">
        <f t="shared" ca="1" si="398"/>
        <v>1</v>
      </c>
      <c r="G1182" s="91">
        <f t="shared" ca="1" si="399"/>
        <v>1.30934010340701</v>
      </c>
      <c r="H1182" s="91">
        <f t="shared" ca="1" si="400"/>
        <v>1.30934010340701</v>
      </c>
      <c r="I1182" s="14">
        <f t="shared" ca="1" si="401"/>
        <v>1</v>
      </c>
      <c r="J1182" s="13">
        <f t="shared" si="414"/>
        <v>2.69E-2</v>
      </c>
      <c r="K1182" s="29">
        <f t="shared" si="402"/>
        <v>46568</v>
      </c>
      <c r="L1182" s="2">
        <f t="shared" si="403"/>
        <v>21</v>
      </c>
      <c r="M1182" s="17">
        <f t="shared" si="404"/>
        <v>21</v>
      </c>
      <c r="N1182" s="12">
        <f t="shared" si="405"/>
        <v>1.002214495</v>
      </c>
      <c r="O1182" s="12">
        <f t="shared" ca="1" si="406"/>
        <v>1.002214495</v>
      </c>
      <c r="P1182" s="17">
        <f t="shared" si="407"/>
        <v>0</v>
      </c>
      <c r="Q1182" s="14">
        <f t="shared" ca="1" si="408"/>
        <v>0.29712634999999998</v>
      </c>
      <c r="R1182" s="20">
        <f t="shared" si="412"/>
        <v>0</v>
      </c>
      <c r="S1182" s="14">
        <f t="shared" si="409"/>
        <v>0</v>
      </c>
      <c r="T1182" s="4" t="str">
        <f t="shared" si="410"/>
        <v>A+J=</v>
      </c>
      <c r="U1182" s="29">
        <f t="shared" si="411"/>
        <v>46598</v>
      </c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</row>
    <row r="1183" spans="1:154" x14ac:dyDescent="0.15">
      <c r="A1183" s="88">
        <f t="shared" si="415"/>
        <v>46598</v>
      </c>
      <c r="B1183" s="89" t="str">
        <f t="shared" ca="1" si="396"/>
        <v>n.d</v>
      </c>
      <c r="C1183" s="14">
        <f t="shared" si="397"/>
        <v>134.17341558000004</v>
      </c>
      <c r="D1183" s="62">
        <f t="shared" si="413"/>
        <v>46595</v>
      </c>
      <c r="E1183" s="60">
        <f ca="1">IF(D1183&lt;$B$1,VLOOKUP(D1183,[1]DI!$A$4:$B$15000,2,FALSE),0)</f>
        <v>0</v>
      </c>
      <c r="F1183" s="14">
        <f t="shared" ca="1" si="398"/>
        <v>1</v>
      </c>
      <c r="G1183" s="91">
        <f t="shared" ca="1" si="399"/>
        <v>1.30934010340701</v>
      </c>
      <c r="H1183" s="91">
        <f t="shared" ca="1" si="400"/>
        <v>1.30934010340701</v>
      </c>
      <c r="I1183" s="14">
        <f t="shared" ca="1" si="401"/>
        <v>1</v>
      </c>
      <c r="J1183" s="13">
        <f t="shared" si="414"/>
        <v>2.69E-2</v>
      </c>
      <c r="K1183" s="29">
        <f t="shared" si="402"/>
        <v>46568</v>
      </c>
      <c r="L1183" s="2">
        <f t="shared" si="403"/>
        <v>22</v>
      </c>
      <c r="M1183" s="17">
        <f t="shared" si="404"/>
        <v>22</v>
      </c>
      <c r="N1183" s="12">
        <f t="shared" si="405"/>
        <v>1.002320069</v>
      </c>
      <c r="O1183" s="12">
        <f t="shared" ca="1" si="406"/>
        <v>1.002320069</v>
      </c>
      <c r="P1183" s="17">
        <f t="shared" si="407"/>
        <v>56</v>
      </c>
      <c r="Q1183" s="14">
        <f t="shared" ca="1" si="408"/>
        <v>0.31129158000000001</v>
      </c>
      <c r="R1183" s="20">
        <f t="shared" si="412"/>
        <v>0.19508500000000001</v>
      </c>
      <c r="S1183" s="14">
        <f t="shared" si="409"/>
        <v>26.175220769999999</v>
      </c>
      <c r="T1183" s="4" t="str">
        <f t="shared" si="410"/>
        <v>A+J=</v>
      </c>
      <c r="U1183" s="29">
        <f t="shared" si="411"/>
        <v>46598</v>
      </c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</row>
    <row r="1184" spans="1:154" x14ac:dyDescent="0.15">
      <c r="A1184" s="88">
        <f t="shared" si="415"/>
        <v>46601</v>
      </c>
      <c r="B1184" s="89" t="str">
        <f t="shared" ca="1" si="396"/>
        <v>n.d</v>
      </c>
      <c r="C1184" s="14">
        <f t="shared" si="397"/>
        <v>107.99819481000004</v>
      </c>
      <c r="D1184" s="62">
        <f t="shared" si="413"/>
        <v>46596</v>
      </c>
      <c r="E1184" s="60">
        <f ca="1">IF(D1184&lt;$B$1,VLOOKUP(D1184,[1]DI!$A$4:$B$15000,2,FALSE),0)</f>
        <v>0</v>
      </c>
      <c r="F1184" s="14">
        <f t="shared" ca="1" si="398"/>
        <v>1</v>
      </c>
      <c r="G1184" s="91">
        <f t="shared" ca="1" si="399"/>
        <v>1.30934010340701</v>
      </c>
      <c r="H1184" s="91">
        <f t="shared" ca="1" si="400"/>
        <v>1.30934010340701</v>
      </c>
      <c r="I1184" s="14">
        <f t="shared" ca="1" si="401"/>
        <v>1</v>
      </c>
      <c r="J1184" s="13">
        <f t="shared" si="414"/>
        <v>2.69E-2</v>
      </c>
      <c r="K1184" s="29">
        <f t="shared" si="402"/>
        <v>46598</v>
      </c>
      <c r="L1184" s="2">
        <f t="shared" si="403"/>
        <v>1</v>
      </c>
      <c r="M1184" s="17">
        <f t="shared" si="404"/>
        <v>1</v>
      </c>
      <c r="N1184" s="12">
        <f t="shared" si="405"/>
        <v>1.000105341</v>
      </c>
      <c r="O1184" s="12">
        <f t="shared" ca="1" si="406"/>
        <v>1.000105341</v>
      </c>
      <c r="P1184" s="17">
        <f t="shared" si="407"/>
        <v>0</v>
      </c>
      <c r="Q1184" s="14">
        <f t="shared" ca="1" si="408"/>
        <v>1.137663E-2</v>
      </c>
      <c r="R1184" s="20">
        <f t="shared" si="412"/>
        <v>0</v>
      </c>
      <c r="S1184" s="14">
        <f t="shared" si="409"/>
        <v>0</v>
      </c>
      <c r="T1184" s="4" t="str">
        <f t="shared" si="410"/>
        <v>A+J=</v>
      </c>
      <c r="U1184" s="29">
        <f t="shared" si="411"/>
        <v>46629</v>
      </c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</row>
    <row r="1185" spans="1:154" x14ac:dyDescent="0.15">
      <c r="A1185" s="88">
        <f t="shared" si="415"/>
        <v>46602</v>
      </c>
      <c r="B1185" s="89" t="str">
        <f t="shared" ca="1" si="396"/>
        <v>n.d</v>
      </c>
      <c r="C1185" s="14">
        <f t="shared" si="397"/>
        <v>107.99819481000004</v>
      </c>
      <c r="D1185" s="62">
        <f t="shared" si="413"/>
        <v>46597</v>
      </c>
      <c r="E1185" s="60">
        <f ca="1">IF(D1185&lt;$B$1,VLOOKUP(D1185,[1]DI!$A$4:$B$15000,2,FALSE),0)</f>
        <v>0</v>
      </c>
      <c r="F1185" s="14">
        <f t="shared" ca="1" si="398"/>
        <v>1</v>
      </c>
      <c r="G1185" s="91">
        <f t="shared" ca="1" si="399"/>
        <v>1.30934010340701</v>
      </c>
      <c r="H1185" s="91">
        <f t="shared" ca="1" si="400"/>
        <v>1.30934010340701</v>
      </c>
      <c r="I1185" s="14">
        <f t="shared" ca="1" si="401"/>
        <v>1</v>
      </c>
      <c r="J1185" s="13">
        <f t="shared" si="414"/>
        <v>2.69E-2</v>
      </c>
      <c r="K1185" s="29">
        <f t="shared" si="402"/>
        <v>46598</v>
      </c>
      <c r="L1185" s="2">
        <f t="shared" si="403"/>
        <v>2</v>
      </c>
      <c r="M1185" s="17">
        <f t="shared" si="404"/>
        <v>2</v>
      </c>
      <c r="N1185" s="12">
        <f t="shared" si="405"/>
        <v>1.0002106930000001</v>
      </c>
      <c r="O1185" s="12">
        <f t="shared" ca="1" si="406"/>
        <v>1.0002106930000001</v>
      </c>
      <c r="P1185" s="17">
        <f t="shared" si="407"/>
        <v>0</v>
      </c>
      <c r="Q1185" s="14">
        <f t="shared" ca="1" si="408"/>
        <v>2.2754460000000001E-2</v>
      </c>
      <c r="R1185" s="20">
        <f t="shared" si="412"/>
        <v>0</v>
      </c>
      <c r="S1185" s="14">
        <f t="shared" si="409"/>
        <v>0</v>
      </c>
      <c r="T1185" s="4" t="str">
        <f t="shared" si="410"/>
        <v>A+J=</v>
      </c>
      <c r="U1185" s="29">
        <f t="shared" si="411"/>
        <v>46629</v>
      </c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</row>
    <row r="1186" spans="1:154" x14ac:dyDescent="0.15">
      <c r="A1186" s="88">
        <f t="shared" si="415"/>
        <v>46603</v>
      </c>
      <c r="B1186" s="89" t="str">
        <f t="shared" ca="1" si="396"/>
        <v>n.d</v>
      </c>
      <c r="C1186" s="14">
        <f t="shared" si="397"/>
        <v>107.99819481000004</v>
      </c>
      <c r="D1186" s="62">
        <f t="shared" si="413"/>
        <v>46598</v>
      </c>
      <c r="E1186" s="60">
        <f ca="1">IF(D1186&lt;$B$1,VLOOKUP(D1186,[1]DI!$A$4:$B$15000,2,FALSE),0)</f>
        <v>0</v>
      </c>
      <c r="F1186" s="14">
        <f t="shared" ca="1" si="398"/>
        <v>1</v>
      </c>
      <c r="G1186" s="91">
        <f t="shared" ca="1" si="399"/>
        <v>1.30934010340701</v>
      </c>
      <c r="H1186" s="91">
        <f t="shared" ca="1" si="400"/>
        <v>1.30934010340701</v>
      </c>
      <c r="I1186" s="14">
        <f t="shared" ca="1" si="401"/>
        <v>1</v>
      </c>
      <c r="J1186" s="13">
        <f t="shared" si="414"/>
        <v>2.69E-2</v>
      </c>
      <c r="K1186" s="29">
        <f t="shared" si="402"/>
        <v>46598</v>
      </c>
      <c r="L1186" s="2">
        <f t="shared" si="403"/>
        <v>3</v>
      </c>
      <c r="M1186" s="17">
        <f t="shared" si="404"/>
        <v>3</v>
      </c>
      <c r="N1186" s="12">
        <f t="shared" si="405"/>
        <v>1.000316057</v>
      </c>
      <c r="O1186" s="12">
        <f t="shared" ca="1" si="406"/>
        <v>1.000316057</v>
      </c>
      <c r="P1186" s="17">
        <f t="shared" si="407"/>
        <v>0</v>
      </c>
      <c r="Q1186" s="14">
        <f t="shared" ca="1" si="408"/>
        <v>3.4133579999999997E-2</v>
      </c>
      <c r="R1186" s="20">
        <f t="shared" si="412"/>
        <v>0</v>
      </c>
      <c r="S1186" s="14">
        <f t="shared" si="409"/>
        <v>0</v>
      </c>
      <c r="T1186" s="4" t="str">
        <f t="shared" si="410"/>
        <v>A+J=</v>
      </c>
      <c r="U1186" s="29">
        <f t="shared" si="411"/>
        <v>46629</v>
      </c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</row>
    <row r="1187" spans="1:154" x14ac:dyDescent="0.15">
      <c r="A1187" s="88">
        <f t="shared" si="415"/>
        <v>46604</v>
      </c>
      <c r="B1187" s="89" t="str">
        <f t="shared" ca="1" si="396"/>
        <v>n.d</v>
      </c>
      <c r="C1187" s="14">
        <f t="shared" si="397"/>
        <v>107.99819481000004</v>
      </c>
      <c r="D1187" s="62">
        <f t="shared" si="413"/>
        <v>46601</v>
      </c>
      <c r="E1187" s="60">
        <f ca="1">IF(D1187&lt;$B$1,VLOOKUP(D1187,[1]DI!$A$4:$B$15000,2,FALSE),0)</f>
        <v>0</v>
      </c>
      <c r="F1187" s="14">
        <f t="shared" ca="1" si="398"/>
        <v>1</v>
      </c>
      <c r="G1187" s="91">
        <f t="shared" ca="1" si="399"/>
        <v>1.30934010340701</v>
      </c>
      <c r="H1187" s="91">
        <f t="shared" ca="1" si="400"/>
        <v>1.30934010340701</v>
      </c>
      <c r="I1187" s="14">
        <f t="shared" ca="1" si="401"/>
        <v>1</v>
      </c>
      <c r="J1187" s="13">
        <f t="shared" si="414"/>
        <v>2.69E-2</v>
      </c>
      <c r="K1187" s="29">
        <f t="shared" si="402"/>
        <v>46598</v>
      </c>
      <c r="L1187" s="2">
        <f t="shared" si="403"/>
        <v>4</v>
      </c>
      <c r="M1187" s="17">
        <f t="shared" si="404"/>
        <v>4</v>
      </c>
      <c r="N1187" s="12">
        <f t="shared" si="405"/>
        <v>1.0004214309999999</v>
      </c>
      <c r="O1187" s="12">
        <f t="shared" ca="1" si="406"/>
        <v>1.0004214309999999</v>
      </c>
      <c r="P1187" s="17">
        <f t="shared" si="407"/>
        <v>0</v>
      </c>
      <c r="Q1187" s="14">
        <f t="shared" ca="1" si="408"/>
        <v>4.5513779999999997E-2</v>
      </c>
      <c r="R1187" s="20">
        <f t="shared" si="412"/>
        <v>0</v>
      </c>
      <c r="S1187" s="14">
        <f t="shared" si="409"/>
        <v>0</v>
      </c>
      <c r="T1187" s="4" t="str">
        <f t="shared" si="410"/>
        <v>A+J=</v>
      </c>
      <c r="U1187" s="29">
        <f t="shared" si="411"/>
        <v>46629</v>
      </c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</row>
    <row r="1188" spans="1:154" x14ac:dyDescent="0.15">
      <c r="A1188" s="88">
        <f t="shared" si="415"/>
        <v>46605</v>
      </c>
      <c r="B1188" s="89" t="str">
        <f t="shared" ca="1" si="396"/>
        <v>n.d</v>
      </c>
      <c r="C1188" s="14">
        <f t="shared" si="397"/>
        <v>107.99819481000004</v>
      </c>
      <c r="D1188" s="62">
        <f t="shared" si="413"/>
        <v>46602</v>
      </c>
      <c r="E1188" s="60">
        <f ca="1">IF(D1188&lt;$B$1,VLOOKUP(D1188,[1]DI!$A$4:$B$15000,2,FALSE),0)</f>
        <v>0</v>
      </c>
      <c r="F1188" s="14">
        <f t="shared" ca="1" si="398"/>
        <v>1</v>
      </c>
      <c r="G1188" s="91">
        <f t="shared" ca="1" si="399"/>
        <v>1.30934010340701</v>
      </c>
      <c r="H1188" s="91">
        <f t="shared" ca="1" si="400"/>
        <v>1.30934010340701</v>
      </c>
      <c r="I1188" s="14">
        <f t="shared" ca="1" si="401"/>
        <v>1</v>
      </c>
      <c r="J1188" s="13">
        <f t="shared" si="414"/>
        <v>2.69E-2</v>
      </c>
      <c r="K1188" s="29">
        <f t="shared" si="402"/>
        <v>46598</v>
      </c>
      <c r="L1188" s="2">
        <f t="shared" si="403"/>
        <v>5</v>
      </c>
      <c r="M1188" s="17">
        <f t="shared" si="404"/>
        <v>5</v>
      </c>
      <c r="N1188" s="12">
        <f t="shared" si="405"/>
        <v>1.000526816</v>
      </c>
      <c r="O1188" s="12">
        <f t="shared" ca="1" si="406"/>
        <v>1.000526816</v>
      </c>
      <c r="P1188" s="17">
        <f t="shared" si="407"/>
        <v>0</v>
      </c>
      <c r="Q1188" s="14">
        <f t="shared" ca="1" si="408"/>
        <v>5.6895170000000002E-2</v>
      </c>
      <c r="R1188" s="20">
        <f t="shared" si="412"/>
        <v>0</v>
      </c>
      <c r="S1188" s="14">
        <f t="shared" si="409"/>
        <v>0</v>
      </c>
      <c r="T1188" s="4" t="str">
        <f t="shared" si="410"/>
        <v>A+J=</v>
      </c>
      <c r="U1188" s="29">
        <f t="shared" si="411"/>
        <v>46629</v>
      </c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</row>
    <row r="1189" spans="1:154" x14ac:dyDescent="0.15">
      <c r="A1189" s="88">
        <f t="shared" si="415"/>
        <v>46608</v>
      </c>
      <c r="B1189" s="89" t="str">
        <f t="shared" ca="1" si="396"/>
        <v>n.d</v>
      </c>
      <c r="C1189" s="14">
        <f t="shared" si="397"/>
        <v>107.99819481000004</v>
      </c>
      <c r="D1189" s="62">
        <f t="shared" si="413"/>
        <v>46603</v>
      </c>
      <c r="E1189" s="60">
        <f ca="1">IF(D1189&lt;$B$1,VLOOKUP(D1189,[1]DI!$A$4:$B$15000,2,FALSE),0)</f>
        <v>0</v>
      </c>
      <c r="F1189" s="14">
        <f t="shared" ca="1" si="398"/>
        <v>1</v>
      </c>
      <c r="G1189" s="91">
        <f t="shared" ca="1" si="399"/>
        <v>1.30934010340701</v>
      </c>
      <c r="H1189" s="91">
        <f t="shared" ca="1" si="400"/>
        <v>1.30934010340701</v>
      </c>
      <c r="I1189" s="14">
        <f t="shared" ca="1" si="401"/>
        <v>1</v>
      </c>
      <c r="J1189" s="13">
        <f t="shared" si="414"/>
        <v>2.69E-2</v>
      </c>
      <c r="K1189" s="29">
        <f t="shared" si="402"/>
        <v>46598</v>
      </c>
      <c r="L1189" s="2">
        <f t="shared" si="403"/>
        <v>6</v>
      </c>
      <c r="M1189" s="17">
        <f t="shared" si="404"/>
        <v>6</v>
      </c>
      <c r="N1189" s="12">
        <f t="shared" si="405"/>
        <v>1.000632213</v>
      </c>
      <c r="O1189" s="12">
        <f t="shared" ca="1" si="406"/>
        <v>1.000632213</v>
      </c>
      <c r="P1189" s="17">
        <f t="shared" si="407"/>
        <v>0</v>
      </c>
      <c r="Q1189" s="14">
        <f t="shared" ca="1" si="408"/>
        <v>6.8277859999999996E-2</v>
      </c>
      <c r="R1189" s="20">
        <f t="shared" si="412"/>
        <v>0</v>
      </c>
      <c r="S1189" s="14">
        <f t="shared" si="409"/>
        <v>0</v>
      </c>
      <c r="T1189" s="4" t="str">
        <f t="shared" si="410"/>
        <v>A+J=</v>
      </c>
      <c r="U1189" s="29">
        <f t="shared" si="411"/>
        <v>46629</v>
      </c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</row>
    <row r="1190" spans="1:154" x14ac:dyDescent="0.15">
      <c r="A1190" s="88">
        <f t="shared" si="415"/>
        <v>46609</v>
      </c>
      <c r="B1190" s="89" t="str">
        <f t="shared" ca="1" si="396"/>
        <v>n.d</v>
      </c>
      <c r="C1190" s="14">
        <f t="shared" si="397"/>
        <v>107.99819481000004</v>
      </c>
      <c r="D1190" s="62">
        <f t="shared" si="413"/>
        <v>46604</v>
      </c>
      <c r="E1190" s="60">
        <f ca="1">IF(D1190&lt;$B$1,VLOOKUP(D1190,[1]DI!$A$4:$B$15000,2,FALSE),0)</f>
        <v>0</v>
      </c>
      <c r="F1190" s="14">
        <f t="shared" ca="1" si="398"/>
        <v>1</v>
      </c>
      <c r="G1190" s="91">
        <f t="shared" ca="1" si="399"/>
        <v>1.30934010340701</v>
      </c>
      <c r="H1190" s="91">
        <f t="shared" ca="1" si="400"/>
        <v>1.30934010340701</v>
      </c>
      <c r="I1190" s="14">
        <f t="shared" ca="1" si="401"/>
        <v>1</v>
      </c>
      <c r="J1190" s="13">
        <f t="shared" si="414"/>
        <v>2.69E-2</v>
      </c>
      <c r="K1190" s="29">
        <f t="shared" si="402"/>
        <v>46598</v>
      </c>
      <c r="L1190" s="2">
        <f t="shared" si="403"/>
        <v>7</v>
      </c>
      <c r="M1190" s="17">
        <f t="shared" si="404"/>
        <v>7</v>
      </c>
      <c r="N1190" s="12">
        <f t="shared" si="405"/>
        <v>1.0007376210000001</v>
      </c>
      <c r="O1190" s="12">
        <f t="shared" ca="1" si="406"/>
        <v>1.0007376210000001</v>
      </c>
      <c r="P1190" s="17">
        <f t="shared" si="407"/>
        <v>0</v>
      </c>
      <c r="Q1190" s="14">
        <f t="shared" ca="1" si="408"/>
        <v>7.966173E-2</v>
      </c>
      <c r="R1190" s="20">
        <f t="shared" si="412"/>
        <v>0</v>
      </c>
      <c r="S1190" s="14">
        <f t="shared" si="409"/>
        <v>0</v>
      </c>
      <c r="T1190" s="4" t="str">
        <f t="shared" si="410"/>
        <v>A+J=</v>
      </c>
      <c r="U1190" s="29">
        <f t="shared" si="411"/>
        <v>46629</v>
      </c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</row>
    <row r="1191" spans="1:154" x14ac:dyDescent="0.15">
      <c r="A1191" s="88">
        <f t="shared" si="415"/>
        <v>46610</v>
      </c>
      <c r="B1191" s="89" t="str">
        <f t="shared" ca="1" si="396"/>
        <v>n.d</v>
      </c>
      <c r="C1191" s="14">
        <f t="shared" si="397"/>
        <v>107.99819481000004</v>
      </c>
      <c r="D1191" s="62">
        <f t="shared" si="413"/>
        <v>46605</v>
      </c>
      <c r="E1191" s="60">
        <f ca="1">IF(D1191&lt;$B$1,VLOOKUP(D1191,[1]DI!$A$4:$B$15000,2,FALSE),0)</f>
        <v>0</v>
      </c>
      <c r="F1191" s="14">
        <f t="shared" ca="1" si="398"/>
        <v>1</v>
      </c>
      <c r="G1191" s="91">
        <f t="shared" ca="1" si="399"/>
        <v>1.30934010340701</v>
      </c>
      <c r="H1191" s="91">
        <f t="shared" ca="1" si="400"/>
        <v>1.30934010340701</v>
      </c>
      <c r="I1191" s="14">
        <f t="shared" ca="1" si="401"/>
        <v>1</v>
      </c>
      <c r="J1191" s="13">
        <f t="shared" si="414"/>
        <v>2.69E-2</v>
      </c>
      <c r="K1191" s="29">
        <f t="shared" si="402"/>
        <v>46598</v>
      </c>
      <c r="L1191" s="2">
        <f t="shared" si="403"/>
        <v>8</v>
      </c>
      <c r="M1191" s="17">
        <f t="shared" si="404"/>
        <v>8</v>
      </c>
      <c r="N1191" s="12">
        <f t="shared" si="405"/>
        <v>1.000843039</v>
      </c>
      <c r="O1191" s="12">
        <f t="shared" ca="1" si="406"/>
        <v>1.000843039</v>
      </c>
      <c r="P1191" s="17">
        <f t="shared" si="407"/>
        <v>0</v>
      </c>
      <c r="Q1191" s="14">
        <f t="shared" ca="1" si="408"/>
        <v>9.104669E-2</v>
      </c>
      <c r="R1191" s="20">
        <f t="shared" si="412"/>
        <v>0</v>
      </c>
      <c r="S1191" s="14">
        <f t="shared" si="409"/>
        <v>0</v>
      </c>
      <c r="T1191" s="4" t="str">
        <f t="shared" si="410"/>
        <v>A+J=</v>
      </c>
      <c r="U1191" s="29">
        <f t="shared" si="411"/>
        <v>46629</v>
      </c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</row>
    <row r="1192" spans="1:154" x14ac:dyDescent="0.15">
      <c r="A1192" s="88">
        <f t="shared" si="415"/>
        <v>46611</v>
      </c>
      <c r="B1192" s="89" t="str">
        <f t="shared" ca="1" si="396"/>
        <v>n.d</v>
      </c>
      <c r="C1192" s="14">
        <f t="shared" si="397"/>
        <v>107.99819481000004</v>
      </c>
      <c r="D1192" s="62">
        <f t="shared" si="413"/>
        <v>46608</v>
      </c>
      <c r="E1192" s="60">
        <f ca="1">IF(D1192&lt;$B$1,VLOOKUP(D1192,[1]DI!$A$4:$B$15000,2,FALSE),0)</f>
        <v>0</v>
      </c>
      <c r="F1192" s="14">
        <f t="shared" ca="1" si="398"/>
        <v>1</v>
      </c>
      <c r="G1192" s="91">
        <f t="shared" ca="1" si="399"/>
        <v>1.30934010340701</v>
      </c>
      <c r="H1192" s="91">
        <f t="shared" ca="1" si="400"/>
        <v>1.30934010340701</v>
      </c>
      <c r="I1192" s="14">
        <f t="shared" ca="1" si="401"/>
        <v>1</v>
      </c>
      <c r="J1192" s="13">
        <f t="shared" si="414"/>
        <v>2.69E-2</v>
      </c>
      <c r="K1192" s="29">
        <f t="shared" si="402"/>
        <v>46598</v>
      </c>
      <c r="L1192" s="2">
        <f t="shared" si="403"/>
        <v>9</v>
      </c>
      <c r="M1192" s="17">
        <f t="shared" si="404"/>
        <v>9</v>
      </c>
      <c r="N1192" s="12">
        <f t="shared" si="405"/>
        <v>1.0009484689999999</v>
      </c>
      <c r="O1192" s="12">
        <f t="shared" ca="1" si="406"/>
        <v>1.0009484689999999</v>
      </c>
      <c r="P1192" s="17">
        <f t="shared" si="407"/>
        <v>0</v>
      </c>
      <c r="Q1192" s="14">
        <f t="shared" ca="1" si="408"/>
        <v>0.10243293000000001</v>
      </c>
      <c r="R1192" s="20">
        <f t="shared" si="412"/>
        <v>0</v>
      </c>
      <c r="S1192" s="14">
        <f t="shared" si="409"/>
        <v>0</v>
      </c>
      <c r="T1192" s="4" t="str">
        <f t="shared" si="410"/>
        <v>A+J=</v>
      </c>
      <c r="U1192" s="29">
        <f t="shared" si="411"/>
        <v>46629</v>
      </c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</row>
    <row r="1193" spans="1:154" x14ac:dyDescent="0.15">
      <c r="A1193" s="88">
        <f t="shared" si="415"/>
        <v>46612</v>
      </c>
      <c r="B1193" s="89" t="str">
        <f t="shared" ca="1" si="396"/>
        <v>n.d</v>
      </c>
      <c r="C1193" s="14">
        <f t="shared" si="397"/>
        <v>107.99819481000004</v>
      </c>
      <c r="D1193" s="62">
        <f t="shared" si="413"/>
        <v>46609</v>
      </c>
      <c r="E1193" s="60">
        <f ca="1">IF(D1193&lt;$B$1,VLOOKUP(D1193,[1]DI!$A$4:$B$15000,2,FALSE),0)</f>
        <v>0</v>
      </c>
      <c r="F1193" s="14">
        <f t="shared" ca="1" si="398"/>
        <v>1</v>
      </c>
      <c r="G1193" s="91">
        <f t="shared" ca="1" si="399"/>
        <v>1.30934010340701</v>
      </c>
      <c r="H1193" s="91">
        <f t="shared" ca="1" si="400"/>
        <v>1.30934010340701</v>
      </c>
      <c r="I1193" s="14">
        <f t="shared" ca="1" si="401"/>
        <v>1</v>
      </c>
      <c r="J1193" s="13">
        <f t="shared" si="414"/>
        <v>2.69E-2</v>
      </c>
      <c r="K1193" s="29">
        <f t="shared" si="402"/>
        <v>46598</v>
      </c>
      <c r="L1193" s="2">
        <f t="shared" si="403"/>
        <v>10</v>
      </c>
      <c r="M1193" s="17">
        <f t="shared" si="404"/>
        <v>10</v>
      </c>
      <c r="N1193" s="12">
        <f t="shared" si="405"/>
        <v>1.00105391</v>
      </c>
      <c r="O1193" s="12">
        <f t="shared" ca="1" si="406"/>
        <v>1.00105391</v>
      </c>
      <c r="P1193" s="17">
        <f t="shared" si="407"/>
        <v>0</v>
      </c>
      <c r="Q1193" s="14">
        <f t="shared" ca="1" si="408"/>
        <v>0.11382037</v>
      </c>
      <c r="R1193" s="20">
        <f t="shared" si="412"/>
        <v>0</v>
      </c>
      <c r="S1193" s="14">
        <f t="shared" si="409"/>
        <v>0</v>
      </c>
      <c r="T1193" s="4" t="str">
        <f t="shared" si="410"/>
        <v>A+J=</v>
      </c>
      <c r="U1193" s="29">
        <f t="shared" si="411"/>
        <v>46629</v>
      </c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</row>
    <row r="1194" spans="1:154" x14ac:dyDescent="0.15">
      <c r="A1194" s="88">
        <f t="shared" si="415"/>
        <v>46615</v>
      </c>
      <c r="B1194" s="89" t="str">
        <f t="shared" ca="1" si="396"/>
        <v>n.d</v>
      </c>
      <c r="C1194" s="14">
        <f t="shared" si="397"/>
        <v>107.99819481000004</v>
      </c>
      <c r="D1194" s="62">
        <f t="shared" si="413"/>
        <v>46610</v>
      </c>
      <c r="E1194" s="60">
        <f ca="1">IF(D1194&lt;$B$1,VLOOKUP(D1194,[1]DI!$A$4:$B$15000,2,FALSE),0)</f>
        <v>0</v>
      </c>
      <c r="F1194" s="14">
        <f t="shared" ca="1" si="398"/>
        <v>1</v>
      </c>
      <c r="G1194" s="91">
        <f t="shared" ca="1" si="399"/>
        <v>1.30934010340701</v>
      </c>
      <c r="H1194" s="91">
        <f t="shared" ca="1" si="400"/>
        <v>1.30934010340701</v>
      </c>
      <c r="I1194" s="14">
        <f t="shared" ca="1" si="401"/>
        <v>1</v>
      </c>
      <c r="J1194" s="13">
        <f t="shared" si="414"/>
        <v>2.69E-2</v>
      </c>
      <c r="K1194" s="29">
        <f t="shared" si="402"/>
        <v>46598</v>
      </c>
      <c r="L1194" s="2">
        <f t="shared" si="403"/>
        <v>11</v>
      </c>
      <c r="M1194" s="17">
        <f t="shared" si="404"/>
        <v>11</v>
      </c>
      <c r="N1194" s="12">
        <f t="shared" si="405"/>
        <v>1.0011593620000001</v>
      </c>
      <c r="O1194" s="12">
        <f t="shared" ca="1" si="406"/>
        <v>1.0011593620000001</v>
      </c>
      <c r="P1194" s="17">
        <f t="shared" si="407"/>
        <v>0</v>
      </c>
      <c r="Q1194" s="14">
        <f t="shared" ca="1" si="408"/>
        <v>0.12520899999999999</v>
      </c>
      <c r="R1194" s="20">
        <f t="shared" si="412"/>
        <v>0</v>
      </c>
      <c r="S1194" s="14">
        <f t="shared" si="409"/>
        <v>0</v>
      </c>
      <c r="T1194" s="4" t="str">
        <f t="shared" si="410"/>
        <v>A+J=</v>
      </c>
      <c r="U1194" s="29">
        <f t="shared" si="411"/>
        <v>46629</v>
      </c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</row>
    <row r="1195" spans="1:154" x14ac:dyDescent="0.15">
      <c r="A1195" s="88">
        <f t="shared" si="415"/>
        <v>46616</v>
      </c>
      <c r="B1195" s="89" t="str">
        <f t="shared" ca="1" si="396"/>
        <v>n.d</v>
      </c>
      <c r="C1195" s="14">
        <f t="shared" si="397"/>
        <v>107.99819481000004</v>
      </c>
      <c r="D1195" s="62">
        <f t="shared" si="413"/>
        <v>46611</v>
      </c>
      <c r="E1195" s="60">
        <f ca="1">IF(D1195&lt;$B$1,VLOOKUP(D1195,[1]DI!$A$4:$B$15000,2,FALSE),0)</f>
        <v>0</v>
      </c>
      <c r="F1195" s="14">
        <f t="shared" ca="1" si="398"/>
        <v>1</v>
      </c>
      <c r="G1195" s="91">
        <f t="shared" ca="1" si="399"/>
        <v>1.30934010340701</v>
      </c>
      <c r="H1195" s="91">
        <f t="shared" ca="1" si="400"/>
        <v>1.30934010340701</v>
      </c>
      <c r="I1195" s="14">
        <f t="shared" ca="1" si="401"/>
        <v>1</v>
      </c>
      <c r="J1195" s="13">
        <f t="shared" si="414"/>
        <v>2.69E-2</v>
      </c>
      <c r="K1195" s="29">
        <f t="shared" si="402"/>
        <v>46598</v>
      </c>
      <c r="L1195" s="2">
        <f t="shared" si="403"/>
        <v>12</v>
      </c>
      <c r="M1195" s="17">
        <f t="shared" si="404"/>
        <v>12</v>
      </c>
      <c r="N1195" s="12">
        <f t="shared" si="405"/>
        <v>1.0012648260000001</v>
      </c>
      <c r="O1195" s="12">
        <f t="shared" ca="1" si="406"/>
        <v>1.0012648260000001</v>
      </c>
      <c r="P1195" s="17">
        <f t="shared" si="407"/>
        <v>0</v>
      </c>
      <c r="Q1195" s="14">
        <f t="shared" ca="1" si="408"/>
        <v>0.13659892000000001</v>
      </c>
      <c r="R1195" s="20">
        <f t="shared" si="412"/>
        <v>0</v>
      </c>
      <c r="S1195" s="14">
        <f t="shared" si="409"/>
        <v>0</v>
      </c>
      <c r="T1195" s="4" t="str">
        <f t="shared" si="410"/>
        <v>A+J=</v>
      </c>
      <c r="U1195" s="29">
        <f t="shared" si="411"/>
        <v>46629</v>
      </c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</row>
    <row r="1196" spans="1:154" x14ac:dyDescent="0.15">
      <c r="A1196" s="88">
        <f t="shared" si="415"/>
        <v>46617</v>
      </c>
      <c r="B1196" s="89" t="str">
        <f t="shared" ca="1" si="396"/>
        <v>n.d</v>
      </c>
      <c r="C1196" s="14">
        <f t="shared" si="397"/>
        <v>107.99819481000004</v>
      </c>
      <c r="D1196" s="62">
        <f t="shared" si="413"/>
        <v>46612</v>
      </c>
      <c r="E1196" s="60">
        <f ca="1">IF(D1196&lt;$B$1,VLOOKUP(D1196,[1]DI!$A$4:$B$15000,2,FALSE),0)</f>
        <v>0</v>
      </c>
      <c r="F1196" s="14">
        <f t="shared" ca="1" si="398"/>
        <v>1</v>
      </c>
      <c r="G1196" s="91">
        <f t="shared" ca="1" si="399"/>
        <v>1.30934010340701</v>
      </c>
      <c r="H1196" s="91">
        <f t="shared" ca="1" si="400"/>
        <v>1.30934010340701</v>
      </c>
      <c r="I1196" s="14">
        <f t="shared" ca="1" si="401"/>
        <v>1</v>
      </c>
      <c r="J1196" s="13">
        <f t="shared" si="414"/>
        <v>2.69E-2</v>
      </c>
      <c r="K1196" s="29">
        <f t="shared" si="402"/>
        <v>46598</v>
      </c>
      <c r="L1196" s="2">
        <f t="shared" si="403"/>
        <v>13</v>
      </c>
      <c r="M1196" s="17">
        <f t="shared" si="404"/>
        <v>13</v>
      </c>
      <c r="N1196" s="12">
        <f t="shared" si="405"/>
        <v>1.0013703</v>
      </c>
      <c r="O1196" s="12">
        <f t="shared" ca="1" si="406"/>
        <v>1.0013703</v>
      </c>
      <c r="P1196" s="17">
        <f t="shared" si="407"/>
        <v>0</v>
      </c>
      <c r="Q1196" s="14">
        <f t="shared" ca="1" si="408"/>
        <v>0.14798992</v>
      </c>
      <c r="R1196" s="20">
        <f t="shared" si="412"/>
        <v>0</v>
      </c>
      <c r="S1196" s="14">
        <f t="shared" si="409"/>
        <v>0</v>
      </c>
      <c r="T1196" s="4" t="str">
        <f t="shared" si="410"/>
        <v>A+J=</v>
      </c>
      <c r="U1196" s="29">
        <f t="shared" si="411"/>
        <v>46629</v>
      </c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</row>
    <row r="1197" spans="1:154" x14ac:dyDescent="0.15">
      <c r="A1197" s="88">
        <f t="shared" si="415"/>
        <v>46618</v>
      </c>
      <c r="B1197" s="89" t="str">
        <f t="shared" ca="1" si="396"/>
        <v>n.d</v>
      </c>
      <c r="C1197" s="14">
        <f t="shared" si="397"/>
        <v>107.99819481000004</v>
      </c>
      <c r="D1197" s="62">
        <f t="shared" si="413"/>
        <v>46615</v>
      </c>
      <c r="E1197" s="60">
        <f ca="1">IF(D1197&lt;$B$1,VLOOKUP(D1197,[1]DI!$A$4:$B$15000,2,FALSE),0)</f>
        <v>0</v>
      </c>
      <c r="F1197" s="14">
        <f t="shared" ca="1" si="398"/>
        <v>1</v>
      </c>
      <c r="G1197" s="91">
        <f t="shared" ca="1" si="399"/>
        <v>1.30934010340701</v>
      </c>
      <c r="H1197" s="91">
        <f t="shared" ca="1" si="400"/>
        <v>1.30934010340701</v>
      </c>
      <c r="I1197" s="14">
        <f t="shared" ca="1" si="401"/>
        <v>1</v>
      </c>
      <c r="J1197" s="13">
        <f t="shared" si="414"/>
        <v>2.69E-2</v>
      </c>
      <c r="K1197" s="29">
        <f t="shared" si="402"/>
        <v>46598</v>
      </c>
      <c r="L1197" s="2">
        <f t="shared" si="403"/>
        <v>14</v>
      </c>
      <c r="M1197" s="17">
        <f t="shared" si="404"/>
        <v>14</v>
      </c>
      <c r="N1197" s="12">
        <f t="shared" si="405"/>
        <v>1.001475785</v>
      </c>
      <c r="O1197" s="12">
        <f t="shared" ca="1" si="406"/>
        <v>1.001475785</v>
      </c>
      <c r="P1197" s="17">
        <f t="shared" si="407"/>
        <v>0</v>
      </c>
      <c r="Q1197" s="14">
        <f t="shared" ca="1" si="408"/>
        <v>0.15938210999999999</v>
      </c>
      <c r="R1197" s="20">
        <f t="shared" si="412"/>
        <v>0</v>
      </c>
      <c r="S1197" s="14">
        <f t="shared" si="409"/>
        <v>0</v>
      </c>
      <c r="T1197" s="4" t="str">
        <f t="shared" si="410"/>
        <v>A+J=</v>
      </c>
      <c r="U1197" s="29">
        <f t="shared" si="411"/>
        <v>46629</v>
      </c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</row>
    <row r="1198" spans="1:154" x14ac:dyDescent="0.15">
      <c r="A1198" s="88">
        <f t="shared" si="415"/>
        <v>46619</v>
      </c>
      <c r="B1198" s="89" t="str">
        <f t="shared" ca="1" si="396"/>
        <v>n.d</v>
      </c>
      <c r="C1198" s="14">
        <f t="shared" si="397"/>
        <v>107.99819481000004</v>
      </c>
      <c r="D1198" s="62">
        <f t="shared" si="413"/>
        <v>46616</v>
      </c>
      <c r="E1198" s="60">
        <f ca="1">IF(D1198&lt;$B$1,VLOOKUP(D1198,[1]DI!$A$4:$B$15000,2,FALSE),0)</f>
        <v>0</v>
      </c>
      <c r="F1198" s="14">
        <f t="shared" ca="1" si="398"/>
        <v>1</v>
      </c>
      <c r="G1198" s="91">
        <f t="shared" ca="1" si="399"/>
        <v>1.30934010340701</v>
      </c>
      <c r="H1198" s="91">
        <f t="shared" ca="1" si="400"/>
        <v>1.30934010340701</v>
      </c>
      <c r="I1198" s="14">
        <f t="shared" ca="1" si="401"/>
        <v>1</v>
      </c>
      <c r="J1198" s="13">
        <f t="shared" si="414"/>
        <v>2.69E-2</v>
      </c>
      <c r="K1198" s="29">
        <f t="shared" si="402"/>
        <v>46598</v>
      </c>
      <c r="L1198" s="2">
        <f t="shared" si="403"/>
        <v>15</v>
      </c>
      <c r="M1198" s="17">
        <f t="shared" si="404"/>
        <v>15</v>
      </c>
      <c r="N1198" s="12">
        <f t="shared" si="405"/>
        <v>1.0015812820000001</v>
      </c>
      <c r="O1198" s="12">
        <f t="shared" ca="1" si="406"/>
        <v>1.0015812820000001</v>
      </c>
      <c r="P1198" s="17">
        <f t="shared" si="407"/>
        <v>0</v>
      </c>
      <c r="Q1198" s="14">
        <f t="shared" ca="1" si="408"/>
        <v>0.1707756</v>
      </c>
      <c r="R1198" s="20">
        <f t="shared" si="412"/>
        <v>0</v>
      </c>
      <c r="S1198" s="14">
        <f t="shared" si="409"/>
        <v>0</v>
      </c>
      <c r="T1198" s="4" t="str">
        <f t="shared" si="410"/>
        <v>A+J=</v>
      </c>
      <c r="U1198" s="29">
        <f t="shared" si="411"/>
        <v>46629</v>
      </c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</row>
    <row r="1199" spans="1:154" x14ac:dyDescent="0.15">
      <c r="A1199" s="88">
        <f t="shared" si="415"/>
        <v>46622</v>
      </c>
      <c r="B1199" s="89" t="str">
        <f t="shared" ca="1" si="396"/>
        <v>n.d</v>
      </c>
      <c r="C1199" s="14">
        <f t="shared" si="397"/>
        <v>107.99819481000004</v>
      </c>
      <c r="D1199" s="62">
        <f t="shared" si="413"/>
        <v>46617</v>
      </c>
      <c r="E1199" s="60">
        <f ca="1">IF(D1199&lt;$B$1,VLOOKUP(D1199,[1]DI!$A$4:$B$15000,2,FALSE),0)</f>
        <v>0</v>
      </c>
      <c r="F1199" s="14">
        <f t="shared" ca="1" si="398"/>
        <v>1</v>
      </c>
      <c r="G1199" s="91">
        <f t="shared" ca="1" si="399"/>
        <v>1.30934010340701</v>
      </c>
      <c r="H1199" s="91">
        <f t="shared" ca="1" si="400"/>
        <v>1.30934010340701</v>
      </c>
      <c r="I1199" s="14">
        <f t="shared" ca="1" si="401"/>
        <v>1</v>
      </c>
      <c r="J1199" s="13">
        <f t="shared" si="414"/>
        <v>2.69E-2</v>
      </c>
      <c r="K1199" s="29">
        <f t="shared" si="402"/>
        <v>46598</v>
      </c>
      <c r="L1199" s="2">
        <f t="shared" si="403"/>
        <v>16</v>
      </c>
      <c r="M1199" s="17">
        <f t="shared" si="404"/>
        <v>16</v>
      </c>
      <c r="N1199" s="12">
        <f t="shared" si="405"/>
        <v>1.0016867899999999</v>
      </c>
      <c r="O1199" s="12">
        <f t="shared" ca="1" si="406"/>
        <v>1.0016867899999999</v>
      </c>
      <c r="P1199" s="17">
        <f t="shared" si="407"/>
        <v>0</v>
      </c>
      <c r="Q1199" s="14">
        <f t="shared" ca="1" si="408"/>
        <v>0.18217027</v>
      </c>
      <c r="R1199" s="20">
        <f t="shared" si="412"/>
        <v>0</v>
      </c>
      <c r="S1199" s="14">
        <f t="shared" si="409"/>
        <v>0</v>
      </c>
      <c r="T1199" s="4" t="str">
        <f t="shared" si="410"/>
        <v>A+J=</v>
      </c>
      <c r="U1199" s="29">
        <f t="shared" si="411"/>
        <v>46629</v>
      </c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</row>
    <row r="1200" spans="1:154" x14ac:dyDescent="0.15">
      <c r="A1200" s="88">
        <f t="shared" si="415"/>
        <v>46623</v>
      </c>
      <c r="B1200" s="89" t="str">
        <f t="shared" ca="1" si="396"/>
        <v>n.d</v>
      </c>
      <c r="C1200" s="14">
        <f t="shared" si="397"/>
        <v>107.99819481000004</v>
      </c>
      <c r="D1200" s="62">
        <f t="shared" si="413"/>
        <v>46618</v>
      </c>
      <c r="E1200" s="60">
        <f ca="1">IF(D1200&lt;$B$1,VLOOKUP(D1200,[1]DI!$A$4:$B$15000,2,FALSE),0)</f>
        <v>0</v>
      </c>
      <c r="F1200" s="14">
        <f t="shared" ca="1" si="398"/>
        <v>1</v>
      </c>
      <c r="G1200" s="91">
        <f t="shared" ca="1" si="399"/>
        <v>1.30934010340701</v>
      </c>
      <c r="H1200" s="91">
        <f t="shared" ca="1" si="400"/>
        <v>1.30934010340701</v>
      </c>
      <c r="I1200" s="14">
        <f t="shared" ca="1" si="401"/>
        <v>1</v>
      </c>
      <c r="J1200" s="13">
        <f t="shared" si="414"/>
        <v>2.69E-2</v>
      </c>
      <c r="K1200" s="29">
        <f t="shared" si="402"/>
        <v>46598</v>
      </c>
      <c r="L1200" s="2">
        <f t="shared" si="403"/>
        <v>17</v>
      </c>
      <c r="M1200" s="17">
        <f t="shared" si="404"/>
        <v>17</v>
      </c>
      <c r="N1200" s="12">
        <f t="shared" si="405"/>
        <v>1.001792308</v>
      </c>
      <c r="O1200" s="12">
        <f t="shared" ca="1" si="406"/>
        <v>1.001792308</v>
      </c>
      <c r="P1200" s="17">
        <f t="shared" si="407"/>
        <v>0</v>
      </c>
      <c r="Q1200" s="14">
        <f t="shared" ca="1" si="408"/>
        <v>0.19356602000000001</v>
      </c>
      <c r="R1200" s="20">
        <f t="shared" si="412"/>
        <v>0</v>
      </c>
      <c r="S1200" s="14">
        <f t="shared" si="409"/>
        <v>0</v>
      </c>
      <c r="T1200" s="4" t="str">
        <f t="shared" si="410"/>
        <v>A+J=</v>
      </c>
      <c r="U1200" s="29">
        <f t="shared" si="411"/>
        <v>46629</v>
      </c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</row>
    <row r="1201" spans="1:154" x14ac:dyDescent="0.15">
      <c r="A1201" s="88">
        <f t="shared" si="415"/>
        <v>46624</v>
      </c>
      <c r="B1201" s="89" t="str">
        <f t="shared" ca="1" si="396"/>
        <v>n.d</v>
      </c>
      <c r="C1201" s="14">
        <f t="shared" si="397"/>
        <v>107.99819481000004</v>
      </c>
      <c r="D1201" s="62">
        <f t="shared" si="413"/>
        <v>46619</v>
      </c>
      <c r="E1201" s="60">
        <f ca="1">IF(D1201&lt;$B$1,VLOOKUP(D1201,[1]DI!$A$4:$B$15000,2,FALSE),0)</f>
        <v>0</v>
      </c>
      <c r="F1201" s="14">
        <f t="shared" ca="1" si="398"/>
        <v>1</v>
      </c>
      <c r="G1201" s="91">
        <f t="shared" ca="1" si="399"/>
        <v>1.30934010340701</v>
      </c>
      <c r="H1201" s="91">
        <f t="shared" ca="1" si="400"/>
        <v>1.30934010340701</v>
      </c>
      <c r="I1201" s="14">
        <f t="shared" ca="1" si="401"/>
        <v>1</v>
      </c>
      <c r="J1201" s="13">
        <f t="shared" si="414"/>
        <v>2.69E-2</v>
      </c>
      <c r="K1201" s="29">
        <f t="shared" si="402"/>
        <v>46598</v>
      </c>
      <c r="L1201" s="2">
        <f t="shared" si="403"/>
        <v>18</v>
      </c>
      <c r="M1201" s="17">
        <f t="shared" si="404"/>
        <v>18</v>
      </c>
      <c r="N1201" s="12">
        <f t="shared" si="405"/>
        <v>1.0018978380000001</v>
      </c>
      <c r="O1201" s="12">
        <f t="shared" ca="1" si="406"/>
        <v>1.0018978380000001</v>
      </c>
      <c r="P1201" s="17">
        <f t="shared" si="407"/>
        <v>0</v>
      </c>
      <c r="Q1201" s="14">
        <f t="shared" ca="1" si="408"/>
        <v>0.20496307</v>
      </c>
      <c r="R1201" s="20">
        <f t="shared" si="412"/>
        <v>0</v>
      </c>
      <c r="S1201" s="14">
        <f t="shared" si="409"/>
        <v>0</v>
      </c>
      <c r="T1201" s="4" t="str">
        <f t="shared" si="410"/>
        <v>A+J=</v>
      </c>
      <c r="U1201" s="29">
        <f t="shared" si="411"/>
        <v>46629</v>
      </c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</row>
    <row r="1202" spans="1:154" x14ac:dyDescent="0.15">
      <c r="A1202" s="88">
        <f t="shared" si="415"/>
        <v>46625</v>
      </c>
      <c r="B1202" s="89" t="str">
        <f t="shared" ca="1" si="396"/>
        <v>n.d</v>
      </c>
      <c r="C1202" s="14">
        <f t="shared" si="397"/>
        <v>107.99819481000004</v>
      </c>
      <c r="D1202" s="62">
        <f t="shared" si="413"/>
        <v>46622</v>
      </c>
      <c r="E1202" s="60">
        <f ca="1">IF(D1202&lt;$B$1,VLOOKUP(D1202,[1]DI!$A$4:$B$15000,2,FALSE),0)</f>
        <v>0</v>
      </c>
      <c r="F1202" s="14">
        <f t="shared" ca="1" si="398"/>
        <v>1</v>
      </c>
      <c r="G1202" s="91">
        <f t="shared" ca="1" si="399"/>
        <v>1.30934010340701</v>
      </c>
      <c r="H1202" s="91">
        <f t="shared" ca="1" si="400"/>
        <v>1.30934010340701</v>
      </c>
      <c r="I1202" s="14">
        <f t="shared" ca="1" si="401"/>
        <v>1</v>
      </c>
      <c r="J1202" s="13">
        <f t="shared" si="414"/>
        <v>2.69E-2</v>
      </c>
      <c r="K1202" s="29">
        <f t="shared" si="402"/>
        <v>46598</v>
      </c>
      <c r="L1202" s="2">
        <f t="shared" si="403"/>
        <v>19</v>
      </c>
      <c r="M1202" s="17">
        <f t="shared" si="404"/>
        <v>19</v>
      </c>
      <c r="N1202" s="12">
        <f t="shared" si="405"/>
        <v>1.002003379</v>
      </c>
      <c r="O1202" s="12">
        <f t="shared" ca="1" si="406"/>
        <v>1.002003379</v>
      </c>
      <c r="P1202" s="17">
        <f t="shared" si="407"/>
        <v>0</v>
      </c>
      <c r="Q1202" s="14">
        <f t="shared" ca="1" si="408"/>
        <v>0.21636131</v>
      </c>
      <c r="R1202" s="20">
        <f t="shared" si="412"/>
        <v>0</v>
      </c>
      <c r="S1202" s="14">
        <f t="shared" si="409"/>
        <v>0</v>
      </c>
      <c r="T1202" s="4" t="str">
        <f t="shared" si="410"/>
        <v>A+J=</v>
      </c>
      <c r="U1202" s="29">
        <f t="shared" si="411"/>
        <v>46629</v>
      </c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</row>
    <row r="1203" spans="1:154" x14ac:dyDescent="0.15">
      <c r="A1203" s="88">
        <f t="shared" si="415"/>
        <v>46626</v>
      </c>
      <c r="B1203" s="89" t="str">
        <f t="shared" ca="1" si="396"/>
        <v>n.d</v>
      </c>
      <c r="C1203" s="14">
        <f t="shared" si="397"/>
        <v>107.99819481000004</v>
      </c>
      <c r="D1203" s="62">
        <f t="shared" si="413"/>
        <v>46623</v>
      </c>
      <c r="E1203" s="60">
        <f ca="1">IF(D1203&lt;$B$1,VLOOKUP(D1203,[1]DI!$A$4:$B$15000,2,FALSE),0)</f>
        <v>0</v>
      </c>
      <c r="F1203" s="14">
        <f t="shared" ca="1" si="398"/>
        <v>1</v>
      </c>
      <c r="G1203" s="91">
        <f t="shared" ca="1" si="399"/>
        <v>1.30934010340701</v>
      </c>
      <c r="H1203" s="91">
        <f t="shared" ca="1" si="400"/>
        <v>1.30934010340701</v>
      </c>
      <c r="I1203" s="14">
        <f t="shared" ca="1" si="401"/>
        <v>1</v>
      </c>
      <c r="J1203" s="13">
        <f t="shared" si="414"/>
        <v>2.69E-2</v>
      </c>
      <c r="K1203" s="29">
        <f t="shared" si="402"/>
        <v>46598</v>
      </c>
      <c r="L1203" s="2">
        <f t="shared" si="403"/>
        <v>20</v>
      </c>
      <c r="M1203" s="17">
        <f t="shared" si="404"/>
        <v>20</v>
      </c>
      <c r="N1203" s="12">
        <f t="shared" si="405"/>
        <v>1.002108931</v>
      </c>
      <c r="O1203" s="12">
        <f t="shared" ca="1" si="406"/>
        <v>1.002108931</v>
      </c>
      <c r="P1203" s="17">
        <f t="shared" si="407"/>
        <v>0</v>
      </c>
      <c r="Q1203" s="14">
        <f t="shared" ca="1" si="408"/>
        <v>0.22776073999999999</v>
      </c>
      <c r="R1203" s="20">
        <f t="shared" si="412"/>
        <v>0</v>
      </c>
      <c r="S1203" s="14">
        <f t="shared" si="409"/>
        <v>0</v>
      </c>
      <c r="T1203" s="4" t="str">
        <f t="shared" si="410"/>
        <v>A+J=</v>
      </c>
      <c r="U1203" s="29">
        <f t="shared" si="411"/>
        <v>46629</v>
      </c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</row>
    <row r="1204" spans="1:154" x14ac:dyDescent="0.15">
      <c r="A1204" s="88">
        <f t="shared" si="415"/>
        <v>46629</v>
      </c>
      <c r="B1204" s="89" t="str">
        <f t="shared" ca="1" si="396"/>
        <v>n.d</v>
      </c>
      <c r="C1204" s="14">
        <f t="shared" si="397"/>
        <v>107.99819481000004</v>
      </c>
      <c r="D1204" s="62">
        <f t="shared" si="413"/>
        <v>46624</v>
      </c>
      <c r="E1204" s="60">
        <f ca="1">IF(D1204&lt;$B$1,VLOOKUP(D1204,[1]DI!$A$4:$B$15000,2,FALSE),0)</f>
        <v>0</v>
      </c>
      <c r="F1204" s="14">
        <f t="shared" ca="1" si="398"/>
        <v>1</v>
      </c>
      <c r="G1204" s="91">
        <f t="shared" ca="1" si="399"/>
        <v>1.30934010340701</v>
      </c>
      <c r="H1204" s="91">
        <f t="shared" ca="1" si="400"/>
        <v>1.30934010340701</v>
      </c>
      <c r="I1204" s="14">
        <f t="shared" ca="1" si="401"/>
        <v>1</v>
      </c>
      <c r="J1204" s="13">
        <f t="shared" si="414"/>
        <v>2.69E-2</v>
      </c>
      <c r="K1204" s="29">
        <f t="shared" si="402"/>
        <v>46598</v>
      </c>
      <c r="L1204" s="2">
        <f t="shared" si="403"/>
        <v>21</v>
      </c>
      <c r="M1204" s="17">
        <f t="shared" si="404"/>
        <v>21</v>
      </c>
      <c r="N1204" s="12">
        <f t="shared" si="405"/>
        <v>1.002214495</v>
      </c>
      <c r="O1204" s="12">
        <f t="shared" ca="1" si="406"/>
        <v>1.002214495</v>
      </c>
      <c r="P1204" s="17">
        <f t="shared" si="407"/>
        <v>57</v>
      </c>
      <c r="Q1204" s="14">
        <f t="shared" ca="1" si="408"/>
        <v>0.23916145999999999</v>
      </c>
      <c r="R1204" s="20">
        <f t="shared" si="412"/>
        <v>0.24488700000000002</v>
      </c>
      <c r="S1204" s="14">
        <f t="shared" si="409"/>
        <v>26.447353929999998</v>
      </c>
      <c r="T1204" s="4" t="str">
        <f t="shared" si="410"/>
        <v>A+J=</v>
      </c>
      <c r="U1204" s="29">
        <f t="shared" si="411"/>
        <v>46629</v>
      </c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</row>
    <row r="1205" spans="1:154" x14ac:dyDescent="0.15">
      <c r="A1205" s="88">
        <f t="shared" si="415"/>
        <v>46630</v>
      </c>
      <c r="B1205" s="89" t="str">
        <f t="shared" ca="1" si="396"/>
        <v>n.d</v>
      </c>
      <c r="C1205" s="14">
        <f t="shared" si="397"/>
        <v>81.550840880000038</v>
      </c>
      <c r="D1205" s="62">
        <f t="shared" si="413"/>
        <v>46625</v>
      </c>
      <c r="E1205" s="60">
        <f ca="1">IF(D1205&lt;$B$1,VLOOKUP(D1205,[1]DI!$A$4:$B$15000,2,FALSE),0)</f>
        <v>0</v>
      </c>
      <c r="F1205" s="14">
        <f t="shared" ca="1" si="398"/>
        <v>1</v>
      </c>
      <c r="G1205" s="91">
        <f t="shared" ca="1" si="399"/>
        <v>1.30934010340701</v>
      </c>
      <c r="H1205" s="91">
        <f t="shared" ca="1" si="400"/>
        <v>1.30934010340701</v>
      </c>
      <c r="I1205" s="14">
        <f t="shared" ca="1" si="401"/>
        <v>1</v>
      </c>
      <c r="J1205" s="13">
        <f t="shared" si="414"/>
        <v>2.69E-2</v>
      </c>
      <c r="K1205" s="29">
        <f t="shared" si="402"/>
        <v>46629</v>
      </c>
      <c r="L1205" s="2">
        <f t="shared" si="403"/>
        <v>1</v>
      </c>
      <c r="M1205" s="17">
        <f t="shared" si="404"/>
        <v>1</v>
      </c>
      <c r="N1205" s="12">
        <f t="shared" si="405"/>
        <v>1.000105341</v>
      </c>
      <c r="O1205" s="12">
        <f t="shared" ca="1" si="406"/>
        <v>1.000105341</v>
      </c>
      <c r="P1205" s="17">
        <f t="shared" si="407"/>
        <v>0</v>
      </c>
      <c r="Q1205" s="14">
        <f t="shared" ca="1" si="408"/>
        <v>8.5906400000000001E-3</v>
      </c>
      <c r="R1205" s="20">
        <f t="shared" si="412"/>
        <v>0</v>
      </c>
      <c r="S1205" s="14">
        <f t="shared" si="409"/>
        <v>0</v>
      </c>
      <c r="T1205" s="4" t="str">
        <f t="shared" si="410"/>
        <v>A+J=</v>
      </c>
      <c r="U1205" s="29">
        <f t="shared" si="411"/>
        <v>46660</v>
      </c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</row>
    <row r="1206" spans="1:154" x14ac:dyDescent="0.15">
      <c r="A1206" s="88">
        <f t="shared" si="415"/>
        <v>46631</v>
      </c>
      <c r="B1206" s="89" t="str">
        <f t="shared" ca="1" si="396"/>
        <v>n.d</v>
      </c>
      <c r="C1206" s="14">
        <f t="shared" si="397"/>
        <v>81.550840880000038</v>
      </c>
      <c r="D1206" s="62">
        <f t="shared" si="413"/>
        <v>46626</v>
      </c>
      <c r="E1206" s="60">
        <f ca="1">IF(D1206&lt;$B$1,VLOOKUP(D1206,[1]DI!$A$4:$B$15000,2,FALSE),0)</f>
        <v>0</v>
      </c>
      <c r="F1206" s="14">
        <f t="shared" ca="1" si="398"/>
        <v>1</v>
      </c>
      <c r="G1206" s="91">
        <f t="shared" ca="1" si="399"/>
        <v>1.30934010340701</v>
      </c>
      <c r="H1206" s="91">
        <f t="shared" ca="1" si="400"/>
        <v>1.30934010340701</v>
      </c>
      <c r="I1206" s="14">
        <f t="shared" ca="1" si="401"/>
        <v>1</v>
      </c>
      <c r="J1206" s="13">
        <f t="shared" si="414"/>
        <v>2.69E-2</v>
      </c>
      <c r="K1206" s="29">
        <f t="shared" si="402"/>
        <v>46629</v>
      </c>
      <c r="L1206" s="2">
        <f t="shared" si="403"/>
        <v>2</v>
      </c>
      <c r="M1206" s="17">
        <f t="shared" si="404"/>
        <v>2</v>
      </c>
      <c r="N1206" s="12">
        <f t="shared" si="405"/>
        <v>1.0002106930000001</v>
      </c>
      <c r="O1206" s="12">
        <f t="shared" ca="1" si="406"/>
        <v>1.0002106930000001</v>
      </c>
      <c r="P1206" s="17">
        <f t="shared" si="407"/>
        <v>0</v>
      </c>
      <c r="Q1206" s="14">
        <f t="shared" ca="1" si="408"/>
        <v>1.718219E-2</v>
      </c>
      <c r="R1206" s="20">
        <f t="shared" si="412"/>
        <v>0</v>
      </c>
      <c r="S1206" s="14">
        <f t="shared" si="409"/>
        <v>0</v>
      </c>
      <c r="T1206" s="4" t="str">
        <f t="shared" si="410"/>
        <v>A+J=</v>
      </c>
      <c r="U1206" s="29">
        <f t="shared" si="411"/>
        <v>46660</v>
      </c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</row>
    <row r="1207" spans="1:154" x14ac:dyDescent="0.15">
      <c r="A1207" s="88">
        <f t="shared" si="415"/>
        <v>46632</v>
      </c>
      <c r="B1207" s="89" t="str">
        <f t="shared" ca="1" si="396"/>
        <v>n.d</v>
      </c>
      <c r="C1207" s="14">
        <f t="shared" si="397"/>
        <v>81.550840880000038</v>
      </c>
      <c r="D1207" s="62">
        <f t="shared" si="413"/>
        <v>46629</v>
      </c>
      <c r="E1207" s="60">
        <f ca="1">IF(D1207&lt;$B$1,VLOOKUP(D1207,[1]DI!$A$4:$B$15000,2,FALSE),0)</f>
        <v>0</v>
      </c>
      <c r="F1207" s="14">
        <f t="shared" ca="1" si="398"/>
        <v>1</v>
      </c>
      <c r="G1207" s="91">
        <f t="shared" ca="1" si="399"/>
        <v>1.30934010340701</v>
      </c>
      <c r="H1207" s="91">
        <f t="shared" ca="1" si="400"/>
        <v>1.30934010340701</v>
      </c>
      <c r="I1207" s="14">
        <f t="shared" ca="1" si="401"/>
        <v>1</v>
      </c>
      <c r="J1207" s="13">
        <f t="shared" si="414"/>
        <v>2.69E-2</v>
      </c>
      <c r="K1207" s="29">
        <f t="shared" si="402"/>
        <v>46629</v>
      </c>
      <c r="L1207" s="2">
        <f t="shared" si="403"/>
        <v>3</v>
      </c>
      <c r="M1207" s="17">
        <f t="shared" si="404"/>
        <v>3</v>
      </c>
      <c r="N1207" s="12">
        <f t="shared" si="405"/>
        <v>1.000316057</v>
      </c>
      <c r="O1207" s="12">
        <f t="shared" ca="1" si="406"/>
        <v>1.000316057</v>
      </c>
      <c r="P1207" s="17">
        <f t="shared" si="407"/>
        <v>0</v>
      </c>
      <c r="Q1207" s="14">
        <f t="shared" ca="1" si="408"/>
        <v>2.5774709999999999E-2</v>
      </c>
      <c r="R1207" s="20">
        <f t="shared" si="412"/>
        <v>0</v>
      </c>
      <c r="S1207" s="14">
        <f t="shared" si="409"/>
        <v>0</v>
      </c>
      <c r="T1207" s="4" t="str">
        <f t="shared" si="410"/>
        <v>A+J=</v>
      </c>
      <c r="U1207" s="29">
        <f t="shared" si="411"/>
        <v>46660</v>
      </c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</row>
    <row r="1208" spans="1:154" x14ac:dyDescent="0.15">
      <c r="A1208" s="88">
        <f t="shared" si="415"/>
        <v>46633</v>
      </c>
      <c r="B1208" s="89" t="str">
        <f t="shared" ca="1" si="396"/>
        <v>n.d</v>
      </c>
      <c r="C1208" s="14">
        <f t="shared" si="397"/>
        <v>81.550840880000038</v>
      </c>
      <c r="D1208" s="62">
        <f t="shared" si="413"/>
        <v>46630</v>
      </c>
      <c r="E1208" s="60">
        <f ca="1">IF(D1208&lt;$B$1,VLOOKUP(D1208,[1]DI!$A$4:$B$15000,2,FALSE),0)</f>
        <v>0</v>
      </c>
      <c r="F1208" s="14">
        <f t="shared" ca="1" si="398"/>
        <v>1</v>
      </c>
      <c r="G1208" s="91">
        <f t="shared" ca="1" si="399"/>
        <v>1.30934010340701</v>
      </c>
      <c r="H1208" s="91">
        <f t="shared" ca="1" si="400"/>
        <v>1.30934010340701</v>
      </c>
      <c r="I1208" s="14">
        <f t="shared" ca="1" si="401"/>
        <v>1</v>
      </c>
      <c r="J1208" s="13">
        <f t="shared" si="414"/>
        <v>2.69E-2</v>
      </c>
      <c r="K1208" s="29">
        <f t="shared" si="402"/>
        <v>46629</v>
      </c>
      <c r="L1208" s="2">
        <f t="shared" si="403"/>
        <v>4</v>
      </c>
      <c r="M1208" s="17">
        <f t="shared" si="404"/>
        <v>4</v>
      </c>
      <c r="N1208" s="12">
        <f t="shared" si="405"/>
        <v>1.0004214309999999</v>
      </c>
      <c r="O1208" s="12">
        <f t="shared" ca="1" si="406"/>
        <v>1.0004214309999999</v>
      </c>
      <c r="P1208" s="17">
        <f t="shared" si="407"/>
        <v>0</v>
      </c>
      <c r="Q1208" s="14">
        <f t="shared" ca="1" si="408"/>
        <v>3.4368049999999997E-2</v>
      </c>
      <c r="R1208" s="20">
        <f t="shared" si="412"/>
        <v>0</v>
      </c>
      <c r="S1208" s="14">
        <f t="shared" si="409"/>
        <v>0</v>
      </c>
      <c r="T1208" s="4" t="str">
        <f t="shared" si="410"/>
        <v>A+J=</v>
      </c>
      <c r="U1208" s="29">
        <f t="shared" si="411"/>
        <v>46660</v>
      </c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</row>
    <row r="1209" spans="1:154" x14ac:dyDescent="0.15">
      <c r="A1209" s="88">
        <f t="shared" si="415"/>
        <v>46636</v>
      </c>
      <c r="B1209" s="89" t="str">
        <f t="shared" ca="1" si="396"/>
        <v>n.d</v>
      </c>
      <c r="C1209" s="14">
        <f t="shared" si="397"/>
        <v>81.550840880000038</v>
      </c>
      <c r="D1209" s="62">
        <f t="shared" si="413"/>
        <v>46631</v>
      </c>
      <c r="E1209" s="60">
        <f ca="1">IF(D1209&lt;$B$1,VLOOKUP(D1209,[1]DI!$A$4:$B$15000,2,FALSE),0)</f>
        <v>0</v>
      </c>
      <c r="F1209" s="14">
        <f t="shared" ca="1" si="398"/>
        <v>1</v>
      </c>
      <c r="G1209" s="91">
        <f t="shared" ca="1" si="399"/>
        <v>1.30934010340701</v>
      </c>
      <c r="H1209" s="91">
        <f t="shared" ca="1" si="400"/>
        <v>1.30934010340701</v>
      </c>
      <c r="I1209" s="14">
        <f t="shared" ca="1" si="401"/>
        <v>1</v>
      </c>
      <c r="J1209" s="13">
        <f t="shared" si="414"/>
        <v>2.69E-2</v>
      </c>
      <c r="K1209" s="29">
        <f t="shared" si="402"/>
        <v>46629</v>
      </c>
      <c r="L1209" s="2">
        <f t="shared" si="403"/>
        <v>5</v>
      </c>
      <c r="M1209" s="17">
        <f t="shared" si="404"/>
        <v>5</v>
      </c>
      <c r="N1209" s="12">
        <f t="shared" si="405"/>
        <v>1.000526816</v>
      </c>
      <c r="O1209" s="12">
        <f t="shared" ca="1" si="406"/>
        <v>1.000526816</v>
      </c>
      <c r="P1209" s="17">
        <f t="shared" si="407"/>
        <v>0</v>
      </c>
      <c r="Q1209" s="14">
        <f t="shared" ca="1" si="408"/>
        <v>4.2962279999999999E-2</v>
      </c>
      <c r="R1209" s="20">
        <f t="shared" si="412"/>
        <v>0</v>
      </c>
      <c r="S1209" s="14">
        <f t="shared" si="409"/>
        <v>0</v>
      </c>
      <c r="T1209" s="4" t="str">
        <f t="shared" si="410"/>
        <v>A+J=</v>
      </c>
      <c r="U1209" s="29">
        <f t="shared" si="411"/>
        <v>46660</v>
      </c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</row>
    <row r="1210" spans="1:154" x14ac:dyDescent="0.15">
      <c r="A1210" s="88">
        <f t="shared" si="415"/>
        <v>46638</v>
      </c>
      <c r="B1210" s="89" t="str">
        <f t="shared" ca="1" si="396"/>
        <v>n.d</v>
      </c>
      <c r="C1210" s="14">
        <f t="shared" si="397"/>
        <v>81.550840880000038</v>
      </c>
      <c r="D1210" s="62">
        <f t="shared" si="413"/>
        <v>46632</v>
      </c>
      <c r="E1210" s="60">
        <f ca="1">IF(D1210&lt;$B$1,VLOOKUP(D1210,[1]DI!$A$4:$B$15000,2,FALSE),0)</f>
        <v>0</v>
      </c>
      <c r="F1210" s="14">
        <f t="shared" ca="1" si="398"/>
        <v>1</v>
      </c>
      <c r="G1210" s="91">
        <f t="shared" ca="1" si="399"/>
        <v>1.30934010340701</v>
      </c>
      <c r="H1210" s="91">
        <f t="shared" ca="1" si="400"/>
        <v>1.30934010340701</v>
      </c>
      <c r="I1210" s="14">
        <f t="shared" ca="1" si="401"/>
        <v>1</v>
      </c>
      <c r="J1210" s="13">
        <f t="shared" si="414"/>
        <v>2.69E-2</v>
      </c>
      <c r="K1210" s="29">
        <f t="shared" si="402"/>
        <v>46629</v>
      </c>
      <c r="L1210" s="2">
        <f t="shared" si="403"/>
        <v>6</v>
      </c>
      <c r="M1210" s="17">
        <f t="shared" si="404"/>
        <v>6</v>
      </c>
      <c r="N1210" s="12">
        <f t="shared" si="405"/>
        <v>1.000632213</v>
      </c>
      <c r="O1210" s="12">
        <f t="shared" ca="1" si="406"/>
        <v>1.000632213</v>
      </c>
      <c r="P1210" s="17">
        <f t="shared" si="407"/>
        <v>0</v>
      </c>
      <c r="Q1210" s="14">
        <f t="shared" ca="1" si="408"/>
        <v>5.1557499999999999E-2</v>
      </c>
      <c r="R1210" s="20">
        <f t="shared" si="412"/>
        <v>0</v>
      </c>
      <c r="S1210" s="14">
        <f t="shared" si="409"/>
        <v>0</v>
      </c>
      <c r="T1210" s="4" t="str">
        <f t="shared" si="410"/>
        <v>A+J=</v>
      </c>
      <c r="U1210" s="29">
        <f t="shared" si="411"/>
        <v>46660</v>
      </c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</row>
    <row r="1211" spans="1:154" x14ac:dyDescent="0.15">
      <c r="A1211" s="88">
        <f t="shared" si="415"/>
        <v>46639</v>
      </c>
      <c r="B1211" s="89" t="str">
        <f t="shared" ca="1" si="396"/>
        <v>n.d</v>
      </c>
      <c r="C1211" s="14">
        <f t="shared" si="397"/>
        <v>81.550840880000038</v>
      </c>
      <c r="D1211" s="62">
        <f t="shared" si="413"/>
        <v>46633</v>
      </c>
      <c r="E1211" s="60">
        <f ca="1">IF(D1211&lt;$B$1,VLOOKUP(D1211,[1]DI!$A$4:$B$15000,2,FALSE),0)</f>
        <v>0</v>
      </c>
      <c r="F1211" s="14">
        <f t="shared" ca="1" si="398"/>
        <v>1</v>
      </c>
      <c r="G1211" s="91">
        <f t="shared" ca="1" si="399"/>
        <v>1.30934010340701</v>
      </c>
      <c r="H1211" s="91">
        <f t="shared" ca="1" si="400"/>
        <v>1.30934010340701</v>
      </c>
      <c r="I1211" s="14">
        <f t="shared" ca="1" si="401"/>
        <v>1</v>
      </c>
      <c r="J1211" s="13">
        <f t="shared" si="414"/>
        <v>2.69E-2</v>
      </c>
      <c r="K1211" s="29">
        <f t="shared" si="402"/>
        <v>46629</v>
      </c>
      <c r="L1211" s="2">
        <f t="shared" si="403"/>
        <v>7</v>
      </c>
      <c r="M1211" s="17">
        <f t="shared" si="404"/>
        <v>7</v>
      </c>
      <c r="N1211" s="12">
        <f t="shared" si="405"/>
        <v>1.0007376210000001</v>
      </c>
      <c r="O1211" s="12">
        <f t="shared" ca="1" si="406"/>
        <v>1.0007376210000001</v>
      </c>
      <c r="P1211" s="17">
        <f t="shared" si="407"/>
        <v>0</v>
      </c>
      <c r="Q1211" s="14">
        <f t="shared" ca="1" si="408"/>
        <v>6.0153610000000003E-2</v>
      </c>
      <c r="R1211" s="20">
        <f t="shared" si="412"/>
        <v>0</v>
      </c>
      <c r="S1211" s="14">
        <f t="shared" si="409"/>
        <v>0</v>
      </c>
      <c r="T1211" s="4" t="str">
        <f t="shared" si="410"/>
        <v>A+J=</v>
      </c>
      <c r="U1211" s="29">
        <f t="shared" si="411"/>
        <v>46660</v>
      </c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</row>
    <row r="1212" spans="1:154" x14ac:dyDescent="0.15">
      <c r="A1212" s="88">
        <f t="shared" si="415"/>
        <v>46640</v>
      </c>
      <c r="B1212" s="89" t="str">
        <f t="shared" ca="1" si="396"/>
        <v>n.d</v>
      </c>
      <c r="C1212" s="14">
        <f t="shared" si="397"/>
        <v>81.550840880000038</v>
      </c>
      <c r="D1212" s="62">
        <f t="shared" si="413"/>
        <v>46636</v>
      </c>
      <c r="E1212" s="60">
        <f ca="1">IF(D1212&lt;$B$1,VLOOKUP(D1212,[1]DI!$A$4:$B$15000,2,FALSE),0)</f>
        <v>0</v>
      </c>
      <c r="F1212" s="14">
        <f t="shared" ca="1" si="398"/>
        <v>1</v>
      </c>
      <c r="G1212" s="91">
        <f t="shared" ca="1" si="399"/>
        <v>1.30934010340701</v>
      </c>
      <c r="H1212" s="91">
        <f t="shared" ca="1" si="400"/>
        <v>1.30934010340701</v>
      </c>
      <c r="I1212" s="14">
        <f t="shared" ca="1" si="401"/>
        <v>1</v>
      </c>
      <c r="J1212" s="13">
        <f t="shared" si="414"/>
        <v>2.69E-2</v>
      </c>
      <c r="K1212" s="29">
        <f t="shared" si="402"/>
        <v>46629</v>
      </c>
      <c r="L1212" s="2">
        <f t="shared" si="403"/>
        <v>8</v>
      </c>
      <c r="M1212" s="17">
        <f t="shared" si="404"/>
        <v>8</v>
      </c>
      <c r="N1212" s="12">
        <f t="shared" si="405"/>
        <v>1.000843039</v>
      </c>
      <c r="O1212" s="12">
        <f t="shared" ca="1" si="406"/>
        <v>1.000843039</v>
      </c>
      <c r="P1212" s="17">
        <f t="shared" si="407"/>
        <v>0</v>
      </c>
      <c r="Q1212" s="14">
        <f t="shared" ca="1" si="408"/>
        <v>6.8750530000000004E-2</v>
      </c>
      <c r="R1212" s="20">
        <f t="shared" si="412"/>
        <v>0</v>
      </c>
      <c r="S1212" s="14">
        <f t="shared" si="409"/>
        <v>0</v>
      </c>
      <c r="T1212" s="4" t="str">
        <f t="shared" si="410"/>
        <v>A+J=</v>
      </c>
      <c r="U1212" s="29">
        <f t="shared" si="411"/>
        <v>46660</v>
      </c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</row>
    <row r="1213" spans="1:154" x14ac:dyDescent="0.15">
      <c r="A1213" s="88">
        <f t="shared" si="415"/>
        <v>46643</v>
      </c>
      <c r="B1213" s="89" t="str">
        <f t="shared" ca="1" si="396"/>
        <v>n.d</v>
      </c>
      <c r="C1213" s="14">
        <f t="shared" si="397"/>
        <v>81.550840880000038</v>
      </c>
      <c r="D1213" s="62">
        <f t="shared" si="413"/>
        <v>46638</v>
      </c>
      <c r="E1213" s="60">
        <f ca="1">IF(D1213&lt;$B$1,VLOOKUP(D1213,[1]DI!$A$4:$B$15000,2,FALSE),0)</f>
        <v>0</v>
      </c>
      <c r="F1213" s="14">
        <f t="shared" ca="1" si="398"/>
        <v>1</v>
      </c>
      <c r="G1213" s="91">
        <f t="shared" ca="1" si="399"/>
        <v>1.30934010340701</v>
      </c>
      <c r="H1213" s="91">
        <f t="shared" ca="1" si="400"/>
        <v>1.30934010340701</v>
      </c>
      <c r="I1213" s="14">
        <f t="shared" ca="1" si="401"/>
        <v>1</v>
      </c>
      <c r="J1213" s="13">
        <f t="shared" si="414"/>
        <v>2.69E-2</v>
      </c>
      <c r="K1213" s="29">
        <f t="shared" si="402"/>
        <v>46629</v>
      </c>
      <c r="L1213" s="2">
        <f t="shared" si="403"/>
        <v>9</v>
      </c>
      <c r="M1213" s="17">
        <f t="shared" si="404"/>
        <v>9</v>
      </c>
      <c r="N1213" s="12">
        <f t="shared" si="405"/>
        <v>1.0009484689999999</v>
      </c>
      <c r="O1213" s="12">
        <f t="shared" ca="1" si="406"/>
        <v>1.0009484689999999</v>
      </c>
      <c r="P1213" s="17">
        <f t="shared" si="407"/>
        <v>0</v>
      </c>
      <c r="Q1213" s="14">
        <f t="shared" ca="1" si="408"/>
        <v>7.7348440000000004E-2</v>
      </c>
      <c r="R1213" s="20">
        <f t="shared" si="412"/>
        <v>0</v>
      </c>
      <c r="S1213" s="14">
        <f t="shared" si="409"/>
        <v>0</v>
      </c>
      <c r="T1213" s="4" t="str">
        <f t="shared" si="410"/>
        <v>A+J=</v>
      </c>
      <c r="U1213" s="29">
        <f t="shared" si="411"/>
        <v>46660</v>
      </c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</row>
    <row r="1214" spans="1:154" x14ac:dyDescent="0.15">
      <c r="A1214" s="88">
        <f t="shared" si="415"/>
        <v>46644</v>
      </c>
      <c r="B1214" s="89" t="str">
        <f t="shared" ca="1" si="396"/>
        <v>n.d</v>
      </c>
      <c r="C1214" s="14">
        <f t="shared" si="397"/>
        <v>81.550840880000038</v>
      </c>
      <c r="D1214" s="62">
        <f t="shared" si="413"/>
        <v>46639</v>
      </c>
      <c r="E1214" s="60">
        <f ca="1">IF(D1214&lt;$B$1,VLOOKUP(D1214,[1]DI!$A$4:$B$15000,2,FALSE),0)</f>
        <v>0</v>
      </c>
      <c r="F1214" s="14">
        <f t="shared" ca="1" si="398"/>
        <v>1</v>
      </c>
      <c r="G1214" s="91">
        <f t="shared" ca="1" si="399"/>
        <v>1.30934010340701</v>
      </c>
      <c r="H1214" s="91">
        <f t="shared" ca="1" si="400"/>
        <v>1.30934010340701</v>
      </c>
      <c r="I1214" s="14">
        <f t="shared" ca="1" si="401"/>
        <v>1</v>
      </c>
      <c r="J1214" s="13">
        <f t="shared" si="414"/>
        <v>2.69E-2</v>
      </c>
      <c r="K1214" s="29">
        <f t="shared" si="402"/>
        <v>46629</v>
      </c>
      <c r="L1214" s="2">
        <f t="shared" si="403"/>
        <v>10</v>
      </c>
      <c r="M1214" s="17">
        <f t="shared" si="404"/>
        <v>10</v>
      </c>
      <c r="N1214" s="12">
        <f t="shared" si="405"/>
        <v>1.00105391</v>
      </c>
      <c r="O1214" s="12">
        <f t="shared" ca="1" si="406"/>
        <v>1.00105391</v>
      </c>
      <c r="P1214" s="17">
        <f t="shared" si="407"/>
        <v>0</v>
      </c>
      <c r="Q1214" s="14">
        <f t="shared" ca="1" si="408"/>
        <v>8.5947239999999994E-2</v>
      </c>
      <c r="R1214" s="20">
        <f t="shared" si="412"/>
        <v>0</v>
      </c>
      <c r="S1214" s="14">
        <f t="shared" si="409"/>
        <v>0</v>
      </c>
      <c r="T1214" s="4" t="str">
        <f t="shared" si="410"/>
        <v>A+J=</v>
      </c>
      <c r="U1214" s="29">
        <f t="shared" si="411"/>
        <v>46660</v>
      </c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</row>
    <row r="1215" spans="1:154" x14ac:dyDescent="0.15">
      <c r="A1215" s="88">
        <f t="shared" si="415"/>
        <v>46645</v>
      </c>
      <c r="B1215" s="89" t="str">
        <f t="shared" ca="1" si="396"/>
        <v>n.d</v>
      </c>
      <c r="C1215" s="14">
        <f t="shared" si="397"/>
        <v>81.550840880000038</v>
      </c>
      <c r="D1215" s="62">
        <f t="shared" si="413"/>
        <v>46640</v>
      </c>
      <c r="E1215" s="60">
        <f ca="1">IF(D1215&lt;$B$1,VLOOKUP(D1215,[1]DI!$A$4:$B$15000,2,FALSE),0)</f>
        <v>0</v>
      </c>
      <c r="F1215" s="14">
        <f t="shared" ca="1" si="398"/>
        <v>1</v>
      </c>
      <c r="G1215" s="91">
        <f t="shared" ca="1" si="399"/>
        <v>1.30934010340701</v>
      </c>
      <c r="H1215" s="91">
        <f t="shared" ca="1" si="400"/>
        <v>1.30934010340701</v>
      </c>
      <c r="I1215" s="14">
        <f t="shared" ca="1" si="401"/>
        <v>1</v>
      </c>
      <c r="J1215" s="13">
        <f t="shared" si="414"/>
        <v>2.69E-2</v>
      </c>
      <c r="K1215" s="29">
        <f t="shared" si="402"/>
        <v>46629</v>
      </c>
      <c r="L1215" s="2">
        <f t="shared" si="403"/>
        <v>11</v>
      </c>
      <c r="M1215" s="17">
        <f t="shared" si="404"/>
        <v>11</v>
      </c>
      <c r="N1215" s="12">
        <f t="shared" si="405"/>
        <v>1.0011593620000001</v>
      </c>
      <c r="O1215" s="12">
        <f t="shared" ca="1" si="406"/>
        <v>1.0011593620000001</v>
      </c>
      <c r="P1215" s="17">
        <f t="shared" si="407"/>
        <v>0</v>
      </c>
      <c r="Q1215" s="14">
        <f t="shared" ca="1" si="408"/>
        <v>9.4546939999999996E-2</v>
      </c>
      <c r="R1215" s="20">
        <f t="shared" si="412"/>
        <v>0</v>
      </c>
      <c r="S1215" s="14">
        <f t="shared" si="409"/>
        <v>0</v>
      </c>
      <c r="T1215" s="4" t="str">
        <f t="shared" si="410"/>
        <v>A+J=</v>
      </c>
      <c r="U1215" s="29">
        <f t="shared" si="411"/>
        <v>46660</v>
      </c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</row>
    <row r="1216" spans="1:154" x14ac:dyDescent="0.15">
      <c r="A1216" s="88">
        <f t="shared" si="415"/>
        <v>46646</v>
      </c>
      <c r="B1216" s="89" t="str">
        <f t="shared" ca="1" si="396"/>
        <v>n.d</v>
      </c>
      <c r="C1216" s="14">
        <f t="shared" si="397"/>
        <v>81.550840880000038</v>
      </c>
      <c r="D1216" s="62">
        <f t="shared" si="413"/>
        <v>46643</v>
      </c>
      <c r="E1216" s="60">
        <f ca="1">IF(D1216&lt;$B$1,VLOOKUP(D1216,[1]DI!$A$4:$B$15000,2,FALSE),0)</f>
        <v>0</v>
      </c>
      <c r="F1216" s="14">
        <f t="shared" ca="1" si="398"/>
        <v>1</v>
      </c>
      <c r="G1216" s="91">
        <f t="shared" ca="1" si="399"/>
        <v>1.30934010340701</v>
      </c>
      <c r="H1216" s="91">
        <f t="shared" ca="1" si="400"/>
        <v>1.30934010340701</v>
      </c>
      <c r="I1216" s="14">
        <f t="shared" ca="1" si="401"/>
        <v>1</v>
      </c>
      <c r="J1216" s="13">
        <f t="shared" si="414"/>
        <v>2.69E-2</v>
      </c>
      <c r="K1216" s="29">
        <f t="shared" si="402"/>
        <v>46629</v>
      </c>
      <c r="L1216" s="2">
        <f t="shared" si="403"/>
        <v>12</v>
      </c>
      <c r="M1216" s="17">
        <f t="shared" si="404"/>
        <v>12</v>
      </c>
      <c r="N1216" s="12">
        <f t="shared" si="405"/>
        <v>1.0012648260000001</v>
      </c>
      <c r="O1216" s="12">
        <f t="shared" ca="1" si="406"/>
        <v>1.0012648260000001</v>
      </c>
      <c r="P1216" s="17">
        <f t="shared" si="407"/>
        <v>0</v>
      </c>
      <c r="Q1216" s="14">
        <f t="shared" ca="1" si="408"/>
        <v>0.10314762</v>
      </c>
      <c r="R1216" s="20">
        <f t="shared" si="412"/>
        <v>0</v>
      </c>
      <c r="S1216" s="14">
        <f t="shared" si="409"/>
        <v>0</v>
      </c>
      <c r="T1216" s="4" t="str">
        <f t="shared" si="410"/>
        <v>A+J=</v>
      </c>
      <c r="U1216" s="29">
        <f t="shared" si="411"/>
        <v>46660</v>
      </c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</row>
    <row r="1217" spans="1:154" x14ac:dyDescent="0.15">
      <c r="A1217" s="88">
        <f t="shared" si="415"/>
        <v>46647</v>
      </c>
      <c r="B1217" s="89" t="str">
        <f t="shared" ca="1" si="396"/>
        <v>n.d</v>
      </c>
      <c r="C1217" s="14">
        <f t="shared" si="397"/>
        <v>81.550840880000038</v>
      </c>
      <c r="D1217" s="62">
        <f t="shared" si="413"/>
        <v>46644</v>
      </c>
      <c r="E1217" s="60">
        <f ca="1">IF(D1217&lt;$B$1,VLOOKUP(D1217,[1]DI!$A$4:$B$15000,2,FALSE),0)</f>
        <v>0</v>
      </c>
      <c r="F1217" s="14">
        <f t="shared" ca="1" si="398"/>
        <v>1</v>
      </c>
      <c r="G1217" s="91">
        <f t="shared" ca="1" si="399"/>
        <v>1.30934010340701</v>
      </c>
      <c r="H1217" s="91">
        <f t="shared" ca="1" si="400"/>
        <v>1.30934010340701</v>
      </c>
      <c r="I1217" s="14">
        <f t="shared" ca="1" si="401"/>
        <v>1</v>
      </c>
      <c r="J1217" s="13">
        <f t="shared" si="414"/>
        <v>2.69E-2</v>
      </c>
      <c r="K1217" s="29">
        <f t="shared" si="402"/>
        <v>46629</v>
      </c>
      <c r="L1217" s="2">
        <f t="shared" si="403"/>
        <v>13</v>
      </c>
      <c r="M1217" s="17">
        <f t="shared" si="404"/>
        <v>13</v>
      </c>
      <c r="N1217" s="12">
        <f t="shared" si="405"/>
        <v>1.0013703</v>
      </c>
      <c r="O1217" s="12">
        <f t="shared" ca="1" si="406"/>
        <v>1.0013703</v>
      </c>
      <c r="P1217" s="17">
        <f t="shared" si="407"/>
        <v>0</v>
      </c>
      <c r="Q1217" s="14">
        <f t="shared" ca="1" si="408"/>
        <v>0.11174911</v>
      </c>
      <c r="R1217" s="20">
        <f t="shared" si="412"/>
        <v>0</v>
      </c>
      <c r="S1217" s="14">
        <f t="shared" si="409"/>
        <v>0</v>
      </c>
      <c r="T1217" s="4" t="str">
        <f t="shared" si="410"/>
        <v>A+J=</v>
      </c>
      <c r="U1217" s="29">
        <f t="shared" si="411"/>
        <v>46660</v>
      </c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</row>
    <row r="1218" spans="1:154" x14ac:dyDescent="0.15">
      <c r="A1218" s="88">
        <f t="shared" si="415"/>
        <v>46650</v>
      </c>
      <c r="B1218" s="89" t="str">
        <f t="shared" ca="1" si="396"/>
        <v>n.d</v>
      </c>
      <c r="C1218" s="14">
        <f t="shared" si="397"/>
        <v>81.550840880000038</v>
      </c>
      <c r="D1218" s="62">
        <f t="shared" si="413"/>
        <v>46645</v>
      </c>
      <c r="E1218" s="60">
        <f ca="1">IF(D1218&lt;$B$1,VLOOKUP(D1218,[1]DI!$A$4:$B$15000,2,FALSE),0)</f>
        <v>0</v>
      </c>
      <c r="F1218" s="14">
        <f t="shared" ca="1" si="398"/>
        <v>1</v>
      </c>
      <c r="G1218" s="91">
        <f t="shared" ca="1" si="399"/>
        <v>1.30934010340701</v>
      </c>
      <c r="H1218" s="91">
        <f t="shared" ca="1" si="400"/>
        <v>1.30934010340701</v>
      </c>
      <c r="I1218" s="14">
        <f t="shared" ca="1" si="401"/>
        <v>1</v>
      </c>
      <c r="J1218" s="13">
        <f t="shared" si="414"/>
        <v>2.69E-2</v>
      </c>
      <c r="K1218" s="29">
        <f t="shared" si="402"/>
        <v>46629</v>
      </c>
      <c r="L1218" s="2">
        <f t="shared" si="403"/>
        <v>14</v>
      </c>
      <c r="M1218" s="17">
        <f t="shared" si="404"/>
        <v>14</v>
      </c>
      <c r="N1218" s="12">
        <f t="shared" si="405"/>
        <v>1.001475785</v>
      </c>
      <c r="O1218" s="12">
        <f t="shared" ca="1" si="406"/>
        <v>1.001475785</v>
      </c>
      <c r="P1218" s="17">
        <f t="shared" si="407"/>
        <v>0</v>
      </c>
      <c r="Q1218" s="14">
        <f t="shared" ca="1" si="408"/>
        <v>0.1203515</v>
      </c>
      <c r="R1218" s="20">
        <f t="shared" si="412"/>
        <v>0</v>
      </c>
      <c r="S1218" s="14">
        <f t="shared" si="409"/>
        <v>0</v>
      </c>
      <c r="T1218" s="4" t="str">
        <f t="shared" si="410"/>
        <v>A+J=</v>
      </c>
      <c r="U1218" s="29">
        <f t="shared" si="411"/>
        <v>46660</v>
      </c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</row>
    <row r="1219" spans="1:154" x14ac:dyDescent="0.15">
      <c r="A1219" s="88">
        <f t="shared" si="415"/>
        <v>46651</v>
      </c>
      <c r="B1219" s="89" t="str">
        <f t="shared" ca="1" si="396"/>
        <v>n.d</v>
      </c>
      <c r="C1219" s="14">
        <f t="shared" si="397"/>
        <v>81.550840880000038</v>
      </c>
      <c r="D1219" s="62">
        <f t="shared" si="413"/>
        <v>46646</v>
      </c>
      <c r="E1219" s="60">
        <f ca="1">IF(D1219&lt;$B$1,VLOOKUP(D1219,[1]DI!$A$4:$B$15000,2,FALSE),0)</f>
        <v>0</v>
      </c>
      <c r="F1219" s="14">
        <f t="shared" ca="1" si="398"/>
        <v>1</v>
      </c>
      <c r="G1219" s="91">
        <f t="shared" ca="1" si="399"/>
        <v>1.30934010340701</v>
      </c>
      <c r="H1219" s="91">
        <f t="shared" ca="1" si="400"/>
        <v>1.30934010340701</v>
      </c>
      <c r="I1219" s="14">
        <f t="shared" ca="1" si="401"/>
        <v>1</v>
      </c>
      <c r="J1219" s="13">
        <f t="shared" si="414"/>
        <v>2.69E-2</v>
      </c>
      <c r="K1219" s="29">
        <f t="shared" si="402"/>
        <v>46629</v>
      </c>
      <c r="L1219" s="2">
        <f t="shared" si="403"/>
        <v>15</v>
      </c>
      <c r="M1219" s="17">
        <f t="shared" si="404"/>
        <v>15</v>
      </c>
      <c r="N1219" s="12">
        <f t="shared" si="405"/>
        <v>1.0015812820000001</v>
      </c>
      <c r="O1219" s="12">
        <f t="shared" ca="1" si="406"/>
        <v>1.0015812820000001</v>
      </c>
      <c r="P1219" s="17">
        <f t="shared" si="407"/>
        <v>0</v>
      </c>
      <c r="Q1219" s="14">
        <f t="shared" ca="1" si="408"/>
        <v>0.12895487</v>
      </c>
      <c r="R1219" s="20">
        <f t="shared" si="412"/>
        <v>0</v>
      </c>
      <c r="S1219" s="14">
        <f t="shared" si="409"/>
        <v>0</v>
      </c>
      <c r="T1219" s="4" t="str">
        <f t="shared" si="410"/>
        <v>A+J=</v>
      </c>
      <c r="U1219" s="29">
        <f t="shared" si="411"/>
        <v>46660</v>
      </c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</row>
    <row r="1220" spans="1:154" x14ac:dyDescent="0.15">
      <c r="A1220" s="88">
        <f t="shared" si="415"/>
        <v>46652</v>
      </c>
      <c r="B1220" s="89" t="str">
        <f t="shared" ca="1" si="396"/>
        <v>n.d</v>
      </c>
      <c r="C1220" s="14">
        <f t="shared" si="397"/>
        <v>81.550840880000038</v>
      </c>
      <c r="D1220" s="62">
        <f t="shared" si="413"/>
        <v>46647</v>
      </c>
      <c r="E1220" s="60">
        <f ca="1">IF(D1220&lt;$B$1,VLOOKUP(D1220,[1]DI!$A$4:$B$15000,2,FALSE),0)</f>
        <v>0</v>
      </c>
      <c r="F1220" s="14">
        <f t="shared" ca="1" si="398"/>
        <v>1</v>
      </c>
      <c r="G1220" s="91">
        <f t="shared" ca="1" si="399"/>
        <v>1.30934010340701</v>
      </c>
      <c r="H1220" s="91">
        <f t="shared" ca="1" si="400"/>
        <v>1.30934010340701</v>
      </c>
      <c r="I1220" s="14">
        <f t="shared" ca="1" si="401"/>
        <v>1</v>
      </c>
      <c r="J1220" s="13">
        <f t="shared" si="414"/>
        <v>2.69E-2</v>
      </c>
      <c r="K1220" s="29">
        <f t="shared" si="402"/>
        <v>46629</v>
      </c>
      <c r="L1220" s="2">
        <f t="shared" si="403"/>
        <v>16</v>
      </c>
      <c r="M1220" s="17">
        <f t="shared" si="404"/>
        <v>16</v>
      </c>
      <c r="N1220" s="12">
        <f t="shared" si="405"/>
        <v>1.0016867899999999</v>
      </c>
      <c r="O1220" s="12">
        <f t="shared" ca="1" si="406"/>
        <v>1.0016867899999999</v>
      </c>
      <c r="P1220" s="17">
        <f t="shared" si="407"/>
        <v>0</v>
      </c>
      <c r="Q1220" s="14">
        <f t="shared" ca="1" si="408"/>
        <v>0.13755914</v>
      </c>
      <c r="R1220" s="20">
        <f t="shared" si="412"/>
        <v>0</v>
      </c>
      <c r="S1220" s="14">
        <f t="shared" si="409"/>
        <v>0</v>
      </c>
      <c r="T1220" s="4" t="str">
        <f t="shared" si="410"/>
        <v>A+J=</v>
      </c>
      <c r="U1220" s="29">
        <f t="shared" si="411"/>
        <v>46660</v>
      </c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</row>
    <row r="1221" spans="1:154" x14ac:dyDescent="0.15">
      <c r="A1221" s="88">
        <f t="shared" si="415"/>
        <v>46653</v>
      </c>
      <c r="B1221" s="89" t="str">
        <f t="shared" ca="1" si="396"/>
        <v>n.d</v>
      </c>
      <c r="C1221" s="14">
        <f t="shared" si="397"/>
        <v>81.550840880000038</v>
      </c>
      <c r="D1221" s="62">
        <f t="shared" si="413"/>
        <v>46650</v>
      </c>
      <c r="E1221" s="60">
        <f ca="1">IF(D1221&lt;$B$1,VLOOKUP(D1221,[1]DI!$A$4:$B$15000,2,FALSE),0)</f>
        <v>0</v>
      </c>
      <c r="F1221" s="14">
        <f t="shared" ca="1" si="398"/>
        <v>1</v>
      </c>
      <c r="G1221" s="91">
        <f t="shared" ca="1" si="399"/>
        <v>1.30934010340701</v>
      </c>
      <c r="H1221" s="91">
        <f t="shared" ca="1" si="400"/>
        <v>1.30934010340701</v>
      </c>
      <c r="I1221" s="14">
        <f t="shared" ca="1" si="401"/>
        <v>1</v>
      </c>
      <c r="J1221" s="13">
        <f t="shared" si="414"/>
        <v>2.69E-2</v>
      </c>
      <c r="K1221" s="29">
        <f t="shared" si="402"/>
        <v>46629</v>
      </c>
      <c r="L1221" s="2">
        <f t="shared" si="403"/>
        <v>17</v>
      </c>
      <c r="M1221" s="17">
        <f t="shared" si="404"/>
        <v>17</v>
      </c>
      <c r="N1221" s="12">
        <f t="shared" si="405"/>
        <v>1.001792308</v>
      </c>
      <c r="O1221" s="12">
        <f t="shared" ca="1" si="406"/>
        <v>1.001792308</v>
      </c>
      <c r="P1221" s="17">
        <f t="shared" si="407"/>
        <v>0</v>
      </c>
      <c r="Q1221" s="14">
        <f t="shared" ca="1" si="408"/>
        <v>0.14616422000000001</v>
      </c>
      <c r="R1221" s="20">
        <f t="shared" si="412"/>
        <v>0</v>
      </c>
      <c r="S1221" s="14">
        <f t="shared" si="409"/>
        <v>0</v>
      </c>
      <c r="T1221" s="4" t="str">
        <f t="shared" si="410"/>
        <v>A+J=</v>
      </c>
      <c r="U1221" s="29">
        <f t="shared" si="411"/>
        <v>46660</v>
      </c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</row>
    <row r="1222" spans="1:154" x14ac:dyDescent="0.15">
      <c r="A1222" s="88">
        <f t="shared" si="415"/>
        <v>46654</v>
      </c>
      <c r="B1222" s="89" t="str">
        <f t="shared" ref="B1222:B1269" ca="1" si="416">IF(A1222&lt;=TODAY(),C1222+Q1222,IF(AND(A1222&gt;TODAY(),A1222&lt;=$B$1),IF(VLOOKUP(TODAY(),$A$10:$E$5000,4,FALSE)=0,"n.d",C1222+Q1222),"n.d"))</f>
        <v>n.d</v>
      </c>
      <c r="C1222" s="14">
        <f t="shared" ref="C1222:C1269" si="417">(C1221-S1221)</f>
        <v>81.550840880000038</v>
      </c>
      <c r="D1222" s="62">
        <f t="shared" si="413"/>
        <v>46651</v>
      </c>
      <c r="E1222" s="60">
        <f ca="1">IF(D1222&lt;$B$1,VLOOKUP(D1222,[1]DI!$A$4:$B$15000,2,FALSE),0)</f>
        <v>0</v>
      </c>
      <c r="F1222" s="14">
        <f t="shared" ref="F1222:F1269" ca="1" si="418">ROUND(1+ROUND(((1+E1222)^(1/252))-1,8),16)</f>
        <v>1</v>
      </c>
      <c r="G1222" s="91">
        <f t="shared" ref="G1222:G1269" ca="1" si="419">ROUND(F1221*G1221,16)</f>
        <v>1.30934010340701</v>
      </c>
      <c r="H1222" s="91">
        <f t="shared" ref="H1222:H1269" ca="1" si="420">IF(P1221&gt;0,G1221,H1221)</f>
        <v>1.30934010340701</v>
      </c>
      <c r="I1222" s="14">
        <f t="shared" ref="I1222:I1269" ca="1" si="421">ROUND(G1222/H1222,8)</f>
        <v>1</v>
      </c>
      <c r="J1222" s="13">
        <f t="shared" si="414"/>
        <v>2.69E-2</v>
      </c>
      <c r="K1222" s="29">
        <f t="shared" ref="K1222:K1269" si="422">IF(P1221&gt;0,VLOOKUP(P1221,X$12:AH$150,2),K1221)</f>
        <v>46629</v>
      </c>
      <c r="L1222" s="2">
        <f t="shared" ref="L1222:L1269" si="423">IF(A1222&gt;K1222,IF(NETWORKDAYS(K1222,A1222,$X$160:$X$544)-1=0,1,NETWORKDAYS(K1222,A1222,$X$160:$X$544)-1),0)</f>
        <v>18</v>
      </c>
      <c r="M1222" s="17">
        <f t="shared" ref="M1222:M1269" si="424">IF(AND(L1222=1,L1221=1),1,IF(L1222&gt;0,IF(L1222=L1221,L1222+1,L1222),0))</f>
        <v>18</v>
      </c>
      <c r="N1222" s="12">
        <f t="shared" ref="N1222:N1269" si="425">ROUND((J1222+1)^(M1222/252),9)</f>
        <v>1.0018978380000001</v>
      </c>
      <c r="O1222" s="12">
        <f t="shared" ref="O1222:O1269" ca="1" si="426">ROUND(I1222*N1222,9)</f>
        <v>1.0018978380000001</v>
      </c>
      <c r="P1222" s="17">
        <f t="shared" ref="P1222:P1269" si="427">IF(VLOOKUP(A1222,Y$12:AF$150,8)=VLOOKUP(A1221,Y$12:AF$150,8),0,VLOOKUP(A1222,Y$12:AF$150,8))</f>
        <v>0</v>
      </c>
      <c r="Q1222" s="14">
        <f t="shared" ref="Q1222:Q1269" ca="1" si="428">TRUNC(((O1222-1)*C1222),8)</f>
        <v>0.15477028000000001</v>
      </c>
      <c r="R1222" s="20">
        <f t="shared" si="412"/>
        <v>0</v>
      </c>
      <c r="S1222" s="14">
        <f t="shared" ref="S1222:S1269" si="429">IF(R1222&gt;0,TRUNC(R1222*C1222,8),0)</f>
        <v>0</v>
      </c>
      <c r="T1222" s="4" t="str">
        <f t="shared" ref="T1222:T1269" si="430">IF(P1221&gt;0,VLOOKUP(P1221,X$12:AH$150,10),T1221)</f>
        <v>A+J=</v>
      </c>
      <c r="U1222" s="29">
        <f t="shared" ref="U1222:U1269" si="431">IF(P1221&gt;0,VLOOKUP(P1221,X$12:AH$150,11),U1221)</f>
        <v>46660</v>
      </c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</row>
    <row r="1223" spans="1:154" x14ac:dyDescent="0.15">
      <c r="A1223" s="88">
        <f t="shared" si="415"/>
        <v>46657</v>
      </c>
      <c r="B1223" s="89" t="str">
        <f t="shared" ca="1" si="416"/>
        <v>n.d</v>
      </c>
      <c r="C1223" s="14">
        <f t="shared" si="417"/>
        <v>81.550840880000038</v>
      </c>
      <c r="D1223" s="62">
        <f t="shared" si="413"/>
        <v>46652</v>
      </c>
      <c r="E1223" s="60">
        <f ca="1">IF(D1223&lt;$B$1,VLOOKUP(D1223,[1]DI!$A$4:$B$15000,2,FALSE),0)</f>
        <v>0</v>
      </c>
      <c r="F1223" s="14">
        <f t="shared" ca="1" si="418"/>
        <v>1</v>
      </c>
      <c r="G1223" s="91">
        <f t="shared" ca="1" si="419"/>
        <v>1.30934010340701</v>
      </c>
      <c r="H1223" s="91">
        <f t="shared" ca="1" si="420"/>
        <v>1.30934010340701</v>
      </c>
      <c r="I1223" s="14">
        <f t="shared" ca="1" si="421"/>
        <v>1</v>
      </c>
      <c r="J1223" s="13">
        <f t="shared" si="414"/>
        <v>2.69E-2</v>
      </c>
      <c r="K1223" s="29">
        <f t="shared" si="422"/>
        <v>46629</v>
      </c>
      <c r="L1223" s="2">
        <f t="shared" si="423"/>
        <v>19</v>
      </c>
      <c r="M1223" s="17">
        <f t="shared" si="424"/>
        <v>19</v>
      </c>
      <c r="N1223" s="12">
        <f t="shared" si="425"/>
        <v>1.002003379</v>
      </c>
      <c r="O1223" s="12">
        <f t="shared" ca="1" si="426"/>
        <v>1.002003379</v>
      </c>
      <c r="P1223" s="17">
        <f t="shared" si="427"/>
        <v>0</v>
      </c>
      <c r="Q1223" s="14">
        <f t="shared" ca="1" si="428"/>
        <v>0.16337724000000001</v>
      </c>
      <c r="R1223" s="20">
        <f t="shared" si="412"/>
        <v>0</v>
      </c>
      <c r="S1223" s="14">
        <f t="shared" si="429"/>
        <v>0</v>
      </c>
      <c r="T1223" s="4" t="str">
        <f t="shared" si="430"/>
        <v>A+J=</v>
      </c>
      <c r="U1223" s="29">
        <f t="shared" si="431"/>
        <v>46660</v>
      </c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</row>
    <row r="1224" spans="1:154" x14ac:dyDescent="0.15">
      <c r="A1224" s="88">
        <f t="shared" si="415"/>
        <v>46658</v>
      </c>
      <c r="B1224" s="89" t="str">
        <f t="shared" ca="1" si="416"/>
        <v>n.d</v>
      </c>
      <c r="C1224" s="14">
        <f t="shared" si="417"/>
        <v>81.550840880000038</v>
      </c>
      <c r="D1224" s="62">
        <f t="shared" si="413"/>
        <v>46653</v>
      </c>
      <c r="E1224" s="60">
        <f ca="1">IF(D1224&lt;$B$1,VLOOKUP(D1224,[1]DI!$A$4:$B$15000,2,FALSE),0)</f>
        <v>0</v>
      </c>
      <c r="F1224" s="14">
        <f t="shared" ca="1" si="418"/>
        <v>1</v>
      </c>
      <c r="G1224" s="91">
        <f t="shared" ca="1" si="419"/>
        <v>1.30934010340701</v>
      </c>
      <c r="H1224" s="91">
        <f t="shared" ca="1" si="420"/>
        <v>1.30934010340701</v>
      </c>
      <c r="I1224" s="14">
        <f t="shared" ca="1" si="421"/>
        <v>1</v>
      </c>
      <c r="J1224" s="13">
        <f t="shared" si="414"/>
        <v>2.69E-2</v>
      </c>
      <c r="K1224" s="29">
        <f t="shared" si="422"/>
        <v>46629</v>
      </c>
      <c r="L1224" s="2">
        <f t="shared" si="423"/>
        <v>20</v>
      </c>
      <c r="M1224" s="17">
        <f t="shared" si="424"/>
        <v>20</v>
      </c>
      <c r="N1224" s="12">
        <f t="shared" si="425"/>
        <v>1.002108931</v>
      </c>
      <c r="O1224" s="12">
        <f t="shared" ca="1" si="426"/>
        <v>1.002108931</v>
      </c>
      <c r="P1224" s="17">
        <f t="shared" si="427"/>
        <v>0</v>
      </c>
      <c r="Q1224" s="14">
        <f t="shared" ca="1" si="428"/>
        <v>0.17198509000000001</v>
      </c>
      <c r="R1224" s="20">
        <f t="shared" si="412"/>
        <v>0</v>
      </c>
      <c r="S1224" s="14">
        <f t="shared" si="429"/>
        <v>0</v>
      </c>
      <c r="T1224" s="4" t="str">
        <f t="shared" si="430"/>
        <v>A+J=</v>
      </c>
      <c r="U1224" s="29">
        <f t="shared" si="431"/>
        <v>46660</v>
      </c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</row>
    <row r="1225" spans="1:154" x14ac:dyDescent="0.15">
      <c r="A1225" s="88">
        <f t="shared" si="415"/>
        <v>46659</v>
      </c>
      <c r="B1225" s="89" t="str">
        <f t="shared" ca="1" si="416"/>
        <v>n.d</v>
      </c>
      <c r="C1225" s="14">
        <f t="shared" si="417"/>
        <v>81.550840880000038</v>
      </c>
      <c r="D1225" s="62">
        <f t="shared" si="413"/>
        <v>46654</v>
      </c>
      <c r="E1225" s="60">
        <f ca="1">IF(D1225&lt;$B$1,VLOOKUP(D1225,[1]DI!$A$4:$B$15000,2,FALSE),0)</f>
        <v>0</v>
      </c>
      <c r="F1225" s="14">
        <f t="shared" ca="1" si="418"/>
        <v>1</v>
      </c>
      <c r="G1225" s="91">
        <f t="shared" ca="1" si="419"/>
        <v>1.30934010340701</v>
      </c>
      <c r="H1225" s="91">
        <f t="shared" ca="1" si="420"/>
        <v>1.30934010340701</v>
      </c>
      <c r="I1225" s="14">
        <f t="shared" ca="1" si="421"/>
        <v>1</v>
      </c>
      <c r="J1225" s="13">
        <f t="shared" si="414"/>
        <v>2.69E-2</v>
      </c>
      <c r="K1225" s="29">
        <f t="shared" si="422"/>
        <v>46629</v>
      </c>
      <c r="L1225" s="2">
        <f t="shared" si="423"/>
        <v>21</v>
      </c>
      <c r="M1225" s="17">
        <f t="shared" si="424"/>
        <v>21</v>
      </c>
      <c r="N1225" s="12">
        <f t="shared" si="425"/>
        <v>1.002214495</v>
      </c>
      <c r="O1225" s="12">
        <f t="shared" ca="1" si="426"/>
        <v>1.002214495</v>
      </c>
      <c r="P1225" s="17">
        <f t="shared" si="427"/>
        <v>0</v>
      </c>
      <c r="Q1225" s="14">
        <f t="shared" ca="1" si="428"/>
        <v>0.18059391999999999</v>
      </c>
      <c r="R1225" s="20">
        <f t="shared" si="412"/>
        <v>0</v>
      </c>
      <c r="S1225" s="14">
        <f t="shared" si="429"/>
        <v>0</v>
      </c>
      <c r="T1225" s="4" t="str">
        <f t="shared" si="430"/>
        <v>A+J=</v>
      </c>
      <c r="U1225" s="29">
        <f t="shared" si="431"/>
        <v>46660</v>
      </c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</row>
    <row r="1226" spans="1:154" x14ac:dyDescent="0.15">
      <c r="A1226" s="88">
        <f t="shared" si="415"/>
        <v>46660</v>
      </c>
      <c r="B1226" s="89" t="str">
        <f t="shared" ca="1" si="416"/>
        <v>n.d</v>
      </c>
      <c r="C1226" s="14">
        <f t="shared" si="417"/>
        <v>81.550840880000038</v>
      </c>
      <c r="D1226" s="62">
        <f t="shared" si="413"/>
        <v>46657</v>
      </c>
      <c r="E1226" s="60">
        <f ca="1">IF(D1226&lt;$B$1,VLOOKUP(D1226,[1]DI!$A$4:$B$15000,2,FALSE),0)</f>
        <v>0</v>
      </c>
      <c r="F1226" s="14">
        <f t="shared" ca="1" si="418"/>
        <v>1</v>
      </c>
      <c r="G1226" s="91">
        <f t="shared" ca="1" si="419"/>
        <v>1.30934010340701</v>
      </c>
      <c r="H1226" s="91">
        <f t="shared" ca="1" si="420"/>
        <v>1.30934010340701</v>
      </c>
      <c r="I1226" s="14">
        <f t="shared" ca="1" si="421"/>
        <v>1</v>
      </c>
      <c r="J1226" s="13">
        <f t="shared" si="414"/>
        <v>2.69E-2</v>
      </c>
      <c r="K1226" s="29">
        <f t="shared" si="422"/>
        <v>46629</v>
      </c>
      <c r="L1226" s="2">
        <f t="shared" si="423"/>
        <v>22</v>
      </c>
      <c r="M1226" s="17">
        <f t="shared" si="424"/>
        <v>22</v>
      </c>
      <c r="N1226" s="12">
        <f t="shared" si="425"/>
        <v>1.002320069</v>
      </c>
      <c r="O1226" s="12">
        <f t="shared" ca="1" si="426"/>
        <v>1.002320069</v>
      </c>
      <c r="P1226" s="17">
        <f t="shared" si="427"/>
        <v>58</v>
      </c>
      <c r="Q1226" s="14">
        <f t="shared" ca="1" si="428"/>
        <v>0.18920356999999999</v>
      </c>
      <c r="R1226" s="20">
        <f t="shared" si="412"/>
        <v>0.32808799999999999</v>
      </c>
      <c r="S1226" s="14">
        <f t="shared" si="429"/>
        <v>26.755852279999999</v>
      </c>
      <c r="T1226" s="4" t="str">
        <f t="shared" si="430"/>
        <v>A+J=</v>
      </c>
      <c r="U1226" s="29">
        <f t="shared" si="431"/>
        <v>46660</v>
      </c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</row>
    <row r="1227" spans="1:154" x14ac:dyDescent="0.15">
      <c r="A1227" s="88">
        <f t="shared" si="415"/>
        <v>46661</v>
      </c>
      <c r="B1227" s="89" t="str">
        <f t="shared" ca="1" si="416"/>
        <v>n.d</v>
      </c>
      <c r="C1227" s="14">
        <f t="shared" si="417"/>
        <v>54.794988600000039</v>
      </c>
      <c r="D1227" s="62">
        <f t="shared" si="413"/>
        <v>46658</v>
      </c>
      <c r="E1227" s="60">
        <f ca="1">IF(D1227&lt;$B$1,VLOOKUP(D1227,[1]DI!$A$4:$B$15000,2,FALSE),0)</f>
        <v>0</v>
      </c>
      <c r="F1227" s="14">
        <f t="shared" ca="1" si="418"/>
        <v>1</v>
      </c>
      <c r="G1227" s="91">
        <f t="shared" ca="1" si="419"/>
        <v>1.30934010340701</v>
      </c>
      <c r="H1227" s="91">
        <f t="shared" ca="1" si="420"/>
        <v>1.30934010340701</v>
      </c>
      <c r="I1227" s="14">
        <f t="shared" ca="1" si="421"/>
        <v>1</v>
      </c>
      <c r="J1227" s="13">
        <f t="shared" si="414"/>
        <v>2.69E-2</v>
      </c>
      <c r="K1227" s="29">
        <f t="shared" si="422"/>
        <v>46660</v>
      </c>
      <c r="L1227" s="2">
        <f t="shared" si="423"/>
        <v>1</v>
      </c>
      <c r="M1227" s="17">
        <f t="shared" si="424"/>
        <v>1</v>
      </c>
      <c r="N1227" s="12">
        <f t="shared" si="425"/>
        <v>1.000105341</v>
      </c>
      <c r="O1227" s="12">
        <f t="shared" ca="1" si="426"/>
        <v>1.000105341</v>
      </c>
      <c r="P1227" s="17">
        <f t="shared" si="427"/>
        <v>0</v>
      </c>
      <c r="Q1227" s="14">
        <f t="shared" ca="1" si="428"/>
        <v>5.7721500000000002E-3</v>
      </c>
      <c r="R1227" s="20">
        <f t="shared" si="412"/>
        <v>0</v>
      </c>
      <c r="S1227" s="14">
        <f t="shared" si="429"/>
        <v>0</v>
      </c>
      <c r="T1227" s="4" t="str">
        <f t="shared" si="430"/>
        <v>A+J=</v>
      </c>
      <c r="U1227" s="29">
        <f t="shared" si="431"/>
        <v>46692</v>
      </c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</row>
    <row r="1228" spans="1:154" x14ac:dyDescent="0.15">
      <c r="A1228" s="88">
        <f t="shared" si="415"/>
        <v>46664</v>
      </c>
      <c r="B1228" s="89" t="str">
        <f t="shared" ca="1" si="416"/>
        <v>n.d</v>
      </c>
      <c r="C1228" s="14">
        <f t="shared" si="417"/>
        <v>54.794988600000039</v>
      </c>
      <c r="D1228" s="62">
        <f t="shared" si="413"/>
        <v>46659</v>
      </c>
      <c r="E1228" s="60">
        <f ca="1">IF(D1228&lt;$B$1,VLOOKUP(D1228,[1]DI!$A$4:$B$15000,2,FALSE),0)</f>
        <v>0</v>
      </c>
      <c r="F1228" s="14">
        <f t="shared" ca="1" si="418"/>
        <v>1</v>
      </c>
      <c r="G1228" s="91">
        <f t="shared" ca="1" si="419"/>
        <v>1.30934010340701</v>
      </c>
      <c r="H1228" s="91">
        <f t="shared" ca="1" si="420"/>
        <v>1.30934010340701</v>
      </c>
      <c r="I1228" s="14">
        <f t="shared" ca="1" si="421"/>
        <v>1</v>
      </c>
      <c r="J1228" s="13">
        <f t="shared" si="414"/>
        <v>2.69E-2</v>
      </c>
      <c r="K1228" s="29">
        <f t="shared" si="422"/>
        <v>46660</v>
      </c>
      <c r="L1228" s="2">
        <f t="shared" si="423"/>
        <v>2</v>
      </c>
      <c r="M1228" s="17">
        <f t="shared" si="424"/>
        <v>2</v>
      </c>
      <c r="N1228" s="12">
        <f t="shared" si="425"/>
        <v>1.0002106930000001</v>
      </c>
      <c r="O1228" s="12">
        <f t="shared" ca="1" si="426"/>
        <v>1.0002106930000001</v>
      </c>
      <c r="P1228" s="17">
        <f t="shared" si="427"/>
        <v>0</v>
      </c>
      <c r="Q1228" s="14">
        <f t="shared" ca="1" si="428"/>
        <v>1.154492E-2</v>
      </c>
      <c r="R1228" s="20">
        <f t="shared" ref="R1228:R1269" si="432">IF($P1228&gt;0,VLOOKUP($P1228,$X$12:$AD$150,7),0)</f>
        <v>0</v>
      </c>
      <c r="S1228" s="14">
        <f t="shared" si="429"/>
        <v>0</v>
      </c>
      <c r="T1228" s="4" t="str">
        <f t="shared" si="430"/>
        <v>A+J=</v>
      </c>
      <c r="U1228" s="29">
        <f t="shared" si="431"/>
        <v>46692</v>
      </c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</row>
    <row r="1229" spans="1:154" x14ac:dyDescent="0.15">
      <c r="A1229" s="88">
        <f t="shared" si="415"/>
        <v>46665</v>
      </c>
      <c r="B1229" s="89" t="str">
        <f t="shared" ca="1" si="416"/>
        <v>n.d</v>
      </c>
      <c r="C1229" s="14">
        <f t="shared" si="417"/>
        <v>54.794988600000039</v>
      </c>
      <c r="D1229" s="62">
        <f t="shared" ref="D1229:D1269" si="433">WORKDAY($A1229,-3,$X$160:$X$544)</f>
        <v>46660</v>
      </c>
      <c r="E1229" s="60">
        <f ca="1">IF(D1229&lt;$B$1,VLOOKUP(D1229,[1]DI!$A$4:$B$15000,2,FALSE),0)</f>
        <v>0</v>
      </c>
      <c r="F1229" s="14">
        <f t="shared" ca="1" si="418"/>
        <v>1</v>
      </c>
      <c r="G1229" s="91">
        <f t="shared" ca="1" si="419"/>
        <v>1.30934010340701</v>
      </c>
      <c r="H1229" s="91">
        <f t="shared" ca="1" si="420"/>
        <v>1.30934010340701</v>
      </c>
      <c r="I1229" s="14">
        <f t="shared" ca="1" si="421"/>
        <v>1</v>
      </c>
      <c r="J1229" s="13">
        <f t="shared" ref="J1229:J1269" si="434">J1228</f>
        <v>2.69E-2</v>
      </c>
      <c r="K1229" s="29">
        <f t="shared" si="422"/>
        <v>46660</v>
      </c>
      <c r="L1229" s="2">
        <f t="shared" si="423"/>
        <v>3</v>
      </c>
      <c r="M1229" s="17">
        <f t="shared" si="424"/>
        <v>3</v>
      </c>
      <c r="N1229" s="12">
        <f t="shared" si="425"/>
        <v>1.000316057</v>
      </c>
      <c r="O1229" s="12">
        <f t="shared" ca="1" si="426"/>
        <v>1.000316057</v>
      </c>
      <c r="P1229" s="17">
        <f t="shared" si="427"/>
        <v>0</v>
      </c>
      <c r="Q1229" s="14">
        <f t="shared" ca="1" si="428"/>
        <v>1.731833E-2</v>
      </c>
      <c r="R1229" s="20">
        <f t="shared" si="432"/>
        <v>0</v>
      </c>
      <c r="S1229" s="14">
        <f t="shared" si="429"/>
        <v>0</v>
      </c>
      <c r="T1229" s="4" t="str">
        <f t="shared" si="430"/>
        <v>A+J=</v>
      </c>
      <c r="U1229" s="29">
        <f t="shared" si="431"/>
        <v>46692</v>
      </c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</row>
    <row r="1230" spans="1:154" x14ac:dyDescent="0.15">
      <c r="A1230" s="88">
        <f t="shared" ref="A1230:A1269" si="435">WORKDAY($A1229,1,$X$166:$X$544)</f>
        <v>46666</v>
      </c>
      <c r="B1230" s="89" t="str">
        <f t="shared" ca="1" si="416"/>
        <v>n.d</v>
      </c>
      <c r="C1230" s="14">
        <f t="shared" si="417"/>
        <v>54.794988600000039</v>
      </c>
      <c r="D1230" s="62">
        <f t="shared" si="433"/>
        <v>46661</v>
      </c>
      <c r="E1230" s="60">
        <f ca="1">IF(D1230&lt;$B$1,VLOOKUP(D1230,[1]DI!$A$4:$B$15000,2,FALSE),0)</f>
        <v>0</v>
      </c>
      <c r="F1230" s="14">
        <f t="shared" ca="1" si="418"/>
        <v>1</v>
      </c>
      <c r="G1230" s="91">
        <f t="shared" ca="1" si="419"/>
        <v>1.30934010340701</v>
      </c>
      <c r="H1230" s="91">
        <f t="shared" ca="1" si="420"/>
        <v>1.30934010340701</v>
      </c>
      <c r="I1230" s="14">
        <f t="shared" ca="1" si="421"/>
        <v>1</v>
      </c>
      <c r="J1230" s="13">
        <f t="shared" si="434"/>
        <v>2.69E-2</v>
      </c>
      <c r="K1230" s="29">
        <f t="shared" si="422"/>
        <v>46660</v>
      </c>
      <c r="L1230" s="2">
        <f t="shared" si="423"/>
        <v>4</v>
      </c>
      <c r="M1230" s="17">
        <f t="shared" si="424"/>
        <v>4</v>
      </c>
      <c r="N1230" s="12">
        <f t="shared" si="425"/>
        <v>1.0004214309999999</v>
      </c>
      <c r="O1230" s="12">
        <f t="shared" ca="1" si="426"/>
        <v>1.0004214309999999</v>
      </c>
      <c r="P1230" s="17">
        <f t="shared" si="427"/>
        <v>0</v>
      </c>
      <c r="Q1230" s="14">
        <f t="shared" ca="1" si="428"/>
        <v>2.30923E-2</v>
      </c>
      <c r="R1230" s="20">
        <f t="shared" si="432"/>
        <v>0</v>
      </c>
      <c r="S1230" s="14">
        <f t="shared" si="429"/>
        <v>0</v>
      </c>
      <c r="T1230" s="4" t="str">
        <f t="shared" si="430"/>
        <v>A+J=</v>
      </c>
      <c r="U1230" s="29">
        <f t="shared" si="431"/>
        <v>46692</v>
      </c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</row>
    <row r="1231" spans="1:154" x14ac:dyDescent="0.15">
      <c r="A1231" s="88">
        <f t="shared" si="435"/>
        <v>46667</v>
      </c>
      <c r="B1231" s="89" t="str">
        <f t="shared" ca="1" si="416"/>
        <v>n.d</v>
      </c>
      <c r="C1231" s="14">
        <f t="shared" si="417"/>
        <v>54.794988600000039</v>
      </c>
      <c r="D1231" s="62">
        <f t="shared" si="433"/>
        <v>46664</v>
      </c>
      <c r="E1231" s="60">
        <f ca="1">IF(D1231&lt;$B$1,VLOOKUP(D1231,[1]DI!$A$4:$B$15000,2,FALSE),0)</f>
        <v>0</v>
      </c>
      <c r="F1231" s="14">
        <f t="shared" ca="1" si="418"/>
        <v>1</v>
      </c>
      <c r="G1231" s="91">
        <f t="shared" ca="1" si="419"/>
        <v>1.30934010340701</v>
      </c>
      <c r="H1231" s="91">
        <f t="shared" ca="1" si="420"/>
        <v>1.30934010340701</v>
      </c>
      <c r="I1231" s="14">
        <f t="shared" ca="1" si="421"/>
        <v>1</v>
      </c>
      <c r="J1231" s="13">
        <f t="shared" si="434"/>
        <v>2.69E-2</v>
      </c>
      <c r="K1231" s="29">
        <f t="shared" si="422"/>
        <v>46660</v>
      </c>
      <c r="L1231" s="2">
        <f t="shared" si="423"/>
        <v>5</v>
      </c>
      <c r="M1231" s="17">
        <f t="shared" si="424"/>
        <v>5</v>
      </c>
      <c r="N1231" s="12">
        <f t="shared" si="425"/>
        <v>1.000526816</v>
      </c>
      <c r="O1231" s="12">
        <f t="shared" ca="1" si="426"/>
        <v>1.000526816</v>
      </c>
      <c r="P1231" s="17">
        <f t="shared" si="427"/>
        <v>0</v>
      </c>
      <c r="Q1231" s="14">
        <f t="shared" ca="1" si="428"/>
        <v>2.8866869999999999E-2</v>
      </c>
      <c r="R1231" s="20">
        <f t="shared" si="432"/>
        <v>0</v>
      </c>
      <c r="S1231" s="14">
        <f t="shared" si="429"/>
        <v>0</v>
      </c>
      <c r="T1231" s="4" t="str">
        <f t="shared" si="430"/>
        <v>A+J=</v>
      </c>
      <c r="U1231" s="29">
        <f t="shared" si="431"/>
        <v>46692</v>
      </c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</row>
    <row r="1232" spans="1:154" x14ac:dyDescent="0.15">
      <c r="A1232" s="88">
        <f t="shared" si="435"/>
        <v>46668</v>
      </c>
      <c r="B1232" s="89" t="str">
        <f t="shared" ca="1" si="416"/>
        <v>n.d</v>
      </c>
      <c r="C1232" s="14">
        <f t="shared" si="417"/>
        <v>54.794988600000039</v>
      </c>
      <c r="D1232" s="62">
        <f t="shared" si="433"/>
        <v>46665</v>
      </c>
      <c r="E1232" s="60">
        <f ca="1">IF(D1232&lt;$B$1,VLOOKUP(D1232,[1]DI!$A$4:$B$15000,2,FALSE),0)</f>
        <v>0</v>
      </c>
      <c r="F1232" s="14">
        <f t="shared" ca="1" si="418"/>
        <v>1</v>
      </c>
      <c r="G1232" s="91">
        <f t="shared" ca="1" si="419"/>
        <v>1.30934010340701</v>
      </c>
      <c r="H1232" s="91">
        <f t="shared" ca="1" si="420"/>
        <v>1.30934010340701</v>
      </c>
      <c r="I1232" s="14">
        <f t="shared" ca="1" si="421"/>
        <v>1</v>
      </c>
      <c r="J1232" s="13">
        <f t="shared" si="434"/>
        <v>2.69E-2</v>
      </c>
      <c r="K1232" s="29">
        <f t="shared" si="422"/>
        <v>46660</v>
      </c>
      <c r="L1232" s="2">
        <f t="shared" si="423"/>
        <v>6</v>
      </c>
      <c r="M1232" s="17">
        <f t="shared" si="424"/>
        <v>6</v>
      </c>
      <c r="N1232" s="12">
        <f t="shared" si="425"/>
        <v>1.000632213</v>
      </c>
      <c r="O1232" s="12">
        <f t="shared" ca="1" si="426"/>
        <v>1.000632213</v>
      </c>
      <c r="P1232" s="17">
        <f t="shared" si="427"/>
        <v>0</v>
      </c>
      <c r="Q1232" s="14">
        <f t="shared" ca="1" si="428"/>
        <v>3.4642100000000002E-2</v>
      </c>
      <c r="R1232" s="20">
        <f t="shared" si="432"/>
        <v>0</v>
      </c>
      <c r="S1232" s="14">
        <f t="shared" si="429"/>
        <v>0</v>
      </c>
      <c r="T1232" s="4" t="str">
        <f t="shared" si="430"/>
        <v>A+J=</v>
      </c>
      <c r="U1232" s="29">
        <f t="shared" si="431"/>
        <v>46692</v>
      </c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</row>
    <row r="1233" spans="1:154" x14ac:dyDescent="0.15">
      <c r="A1233" s="88">
        <f t="shared" si="435"/>
        <v>46671</v>
      </c>
      <c r="B1233" s="89" t="str">
        <f t="shared" ca="1" si="416"/>
        <v>n.d</v>
      </c>
      <c r="C1233" s="14">
        <f t="shared" si="417"/>
        <v>54.794988600000039</v>
      </c>
      <c r="D1233" s="62">
        <f t="shared" si="433"/>
        <v>46666</v>
      </c>
      <c r="E1233" s="60">
        <f ca="1">IF(D1233&lt;$B$1,VLOOKUP(D1233,[1]DI!$A$4:$B$15000,2,FALSE),0)</f>
        <v>0</v>
      </c>
      <c r="F1233" s="14">
        <f t="shared" ca="1" si="418"/>
        <v>1</v>
      </c>
      <c r="G1233" s="91">
        <f t="shared" ca="1" si="419"/>
        <v>1.30934010340701</v>
      </c>
      <c r="H1233" s="91">
        <f t="shared" ca="1" si="420"/>
        <v>1.30934010340701</v>
      </c>
      <c r="I1233" s="14">
        <f t="shared" ca="1" si="421"/>
        <v>1</v>
      </c>
      <c r="J1233" s="13">
        <f t="shared" si="434"/>
        <v>2.69E-2</v>
      </c>
      <c r="K1233" s="29">
        <f t="shared" si="422"/>
        <v>46660</v>
      </c>
      <c r="L1233" s="2">
        <f t="shared" si="423"/>
        <v>7</v>
      </c>
      <c r="M1233" s="17">
        <f t="shared" si="424"/>
        <v>7</v>
      </c>
      <c r="N1233" s="12">
        <f t="shared" si="425"/>
        <v>1.0007376210000001</v>
      </c>
      <c r="O1233" s="12">
        <f t="shared" ca="1" si="426"/>
        <v>1.0007376210000001</v>
      </c>
      <c r="P1233" s="17">
        <f t="shared" si="427"/>
        <v>0</v>
      </c>
      <c r="Q1233" s="14">
        <f t="shared" ca="1" si="428"/>
        <v>4.0417929999999998E-2</v>
      </c>
      <c r="R1233" s="20">
        <f t="shared" si="432"/>
        <v>0</v>
      </c>
      <c r="S1233" s="14">
        <f t="shared" si="429"/>
        <v>0</v>
      </c>
      <c r="T1233" s="4" t="str">
        <f t="shared" si="430"/>
        <v>A+J=</v>
      </c>
      <c r="U1233" s="29">
        <f t="shared" si="431"/>
        <v>46692</v>
      </c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</row>
    <row r="1234" spans="1:154" x14ac:dyDescent="0.15">
      <c r="A1234" s="88">
        <f t="shared" si="435"/>
        <v>46673</v>
      </c>
      <c r="B1234" s="89" t="str">
        <f t="shared" ca="1" si="416"/>
        <v>n.d</v>
      </c>
      <c r="C1234" s="14">
        <f t="shared" si="417"/>
        <v>54.794988600000039</v>
      </c>
      <c r="D1234" s="62">
        <f t="shared" si="433"/>
        <v>46667</v>
      </c>
      <c r="E1234" s="60">
        <f ca="1">IF(D1234&lt;$B$1,VLOOKUP(D1234,[1]DI!$A$4:$B$15000,2,FALSE),0)</f>
        <v>0</v>
      </c>
      <c r="F1234" s="14">
        <f t="shared" ca="1" si="418"/>
        <v>1</v>
      </c>
      <c r="G1234" s="91">
        <f t="shared" ca="1" si="419"/>
        <v>1.30934010340701</v>
      </c>
      <c r="H1234" s="91">
        <f t="shared" ca="1" si="420"/>
        <v>1.30934010340701</v>
      </c>
      <c r="I1234" s="14">
        <f t="shared" ca="1" si="421"/>
        <v>1</v>
      </c>
      <c r="J1234" s="13">
        <f t="shared" si="434"/>
        <v>2.69E-2</v>
      </c>
      <c r="K1234" s="29">
        <f t="shared" si="422"/>
        <v>46660</v>
      </c>
      <c r="L1234" s="2">
        <f t="shared" si="423"/>
        <v>8</v>
      </c>
      <c r="M1234" s="17">
        <f t="shared" si="424"/>
        <v>8</v>
      </c>
      <c r="N1234" s="12">
        <f t="shared" si="425"/>
        <v>1.000843039</v>
      </c>
      <c r="O1234" s="12">
        <f t="shared" ca="1" si="426"/>
        <v>1.000843039</v>
      </c>
      <c r="P1234" s="17">
        <f t="shared" si="427"/>
        <v>0</v>
      </c>
      <c r="Q1234" s="14">
        <f t="shared" ca="1" si="428"/>
        <v>4.6194310000000002E-2</v>
      </c>
      <c r="R1234" s="20">
        <f t="shared" si="432"/>
        <v>0</v>
      </c>
      <c r="S1234" s="14">
        <f t="shared" si="429"/>
        <v>0</v>
      </c>
      <c r="T1234" s="4" t="str">
        <f t="shared" si="430"/>
        <v>A+J=</v>
      </c>
      <c r="U1234" s="29">
        <f t="shared" si="431"/>
        <v>46692</v>
      </c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</row>
    <row r="1235" spans="1:154" x14ac:dyDescent="0.15">
      <c r="A1235" s="88">
        <f t="shared" si="435"/>
        <v>46674</v>
      </c>
      <c r="B1235" s="89" t="str">
        <f t="shared" ca="1" si="416"/>
        <v>n.d</v>
      </c>
      <c r="C1235" s="14">
        <f t="shared" si="417"/>
        <v>54.794988600000039</v>
      </c>
      <c r="D1235" s="62">
        <f t="shared" si="433"/>
        <v>46668</v>
      </c>
      <c r="E1235" s="60">
        <f ca="1">IF(D1235&lt;$B$1,VLOOKUP(D1235,[1]DI!$A$4:$B$15000,2,FALSE),0)</f>
        <v>0</v>
      </c>
      <c r="F1235" s="14">
        <f t="shared" ca="1" si="418"/>
        <v>1</v>
      </c>
      <c r="G1235" s="91">
        <f t="shared" ca="1" si="419"/>
        <v>1.30934010340701</v>
      </c>
      <c r="H1235" s="91">
        <f t="shared" ca="1" si="420"/>
        <v>1.30934010340701</v>
      </c>
      <c r="I1235" s="14">
        <f t="shared" ca="1" si="421"/>
        <v>1</v>
      </c>
      <c r="J1235" s="13">
        <f t="shared" si="434"/>
        <v>2.69E-2</v>
      </c>
      <c r="K1235" s="29">
        <f t="shared" si="422"/>
        <v>46660</v>
      </c>
      <c r="L1235" s="2">
        <f t="shared" si="423"/>
        <v>9</v>
      </c>
      <c r="M1235" s="17">
        <f t="shared" si="424"/>
        <v>9</v>
      </c>
      <c r="N1235" s="12">
        <f t="shared" si="425"/>
        <v>1.0009484689999999</v>
      </c>
      <c r="O1235" s="12">
        <f t="shared" ca="1" si="426"/>
        <v>1.0009484689999999</v>
      </c>
      <c r="P1235" s="17">
        <f t="shared" si="427"/>
        <v>0</v>
      </c>
      <c r="Q1235" s="14">
        <f t="shared" ca="1" si="428"/>
        <v>5.1971339999999998E-2</v>
      </c>
      <c r="R1235" s="20">
        <f t="shared" si="432"/>
        <v>0</v>
      </c>
      <c r="S1235" s="14">
        <f t="shared" si="429"/>
        <v>0</v>
      </c>
      <c r="T1235" s="4" t="str">
        <f t="shared" si="430"/>
        <v>A+J=</v>
      </c>
      <c r="U1235" s="29">
        <f t="shared" si="431"/>
        <v>46692</v>
      </c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</row>
    <row r="1236" spans="1:154" x14ac:dyDescent="0.15">
      <c r="A1236" s="88">
        <f t="shared" si="435"/>
        <v>46675</v>
      </c>
      <c r="B1236" s="89" t="str">
        <f t="shared" ca="1" si="416"/>
        <v>n.d</v>
      </c>
      <c r="C1236" s="14">
        <f t="shared" si="417"/>
        <v>54.794988600000039</v>
      </c>
      <c r="D1236" s="62">
        <f t="shared" si="433"/>
        <v>46671</v>
      </c>
      <c r="E1236" s="60">
        <f ca="1">IF(D1236&lt;$B$1,VLOOKUP(D1236,[1]DI!$A$4:$B$15000,2,FALSE),0)</f>
        <v>0</v>
      </c>
      <c r="F1236" s="14">
        <f t="shared" ca="1" si="418"/>
        <v>1</v>
      </c>
      <c r="G1236" s="91">
        <f t="shared" ca="1" si="419"/>
        <v>1.30934010340701</v>
      </c>
      <c r="H1236" s="91">
        <f t="shared" ca="1" si="420"/>
        <v>1.30934010340701</v>
      </c>
      <c r="I1236" s="14">
        <f t="shared" ca="1" si="421"/>
        <v>1</v>
      </c>
      <c r="J1236" s="13">
        <f t="shared" si="434"/>
        <v>2.69E-2</v>
      </c>
      <c r="K1236" s="29">
        <f t="shared" si="422"/>
        <v>46660</v>
      </c>
      <c r="L1236" s="2">
        <f t="shared" si="423"/>
        <v>10</v>
      </c>
      <c r="M1236" s="17">
        <f t="shared" si="424"/>
        <v>10</v>
      </c>
      <c r="N1236" s="12">
        <f t="shared" si="425"/>
        <v>1.00105391</v>
      </c>
      <c r="O1236" s="12">
        <f t="shared" ca="1" si="426"/>
        <v>1.00105391</v>
      </c>
      <c r="P1236" s="17">
        <f t="shared" si="427"/>
        <v>0</v>
      </c>
      <c r="Q1236" s="14">
        <f t="shared" ca="1" si="428"/>
        <v>5.7748979999999998E-2</v>
      </c>
      <c r="R1236" s="20">
        <f t="shared" si="432"/>
        <v>0</v>
      </c>
      <c r="S1236" s="14">
        <f t="shared" si="429"/>
        <v>0</v>
      </c>
      <c r="T1236" s="4" t="str">
        <f t="shared" si="430"/>
        <v>A+J=</v>
      </c>
      <c r="U1236" s="29">
        <f t="shared" si="431"/>
        <v>46692</v>
      </c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</row>
    <row r="1237" spans="1:154" x14ac:dyDescent="0.15">
      <c r="A1237" s="88">
        <f t="shared" si="435"/>
        <v>46678</v>
      </c>
      <c r="B1237" s="89" t="str">
        <f t="shared" ca="1" si="416"/>
        <v>n.d</v>
      </c>
      <c r="C1237" s="14">
        <f t="shared" si="417"/>
        <v>54.794988600000039</v>
      </c>
      <c r="D1237" s="62">
        <f t="shared" si="433"/>
        <v>46673</v>
      </c>
      <c r="E1237" s="60">
        <f ca="1">IF(D1237&lt;$B$1,VLOOKUP(D1237,[1]DI!$A$4:$B$15000,2,FALSE),0)</f>
        <v>0</v>
      </c>
      <c r="F1237" s="14">
        <f t="shared" ca="1" si="418"/>
        <v>1</v>
      </c>
      <c r="G1237" s="91">
        <f t="shared" ca="1" si="419"/>
        <v>1.30934010340701</v>
      </c>
      <c r="H1237" s="91">
        <f t="shared" ca="1" si="420"/>
        <v>1.30934010340701</v>
      </c>
      <c r="I1237" s="14">
        <f t="shared" ca="1" si="421"/>
        <v>1</v>
      </c>
      <c r="J1237" s="13">
        <f t="shared" si="434"/>
        <v>2.69E-2</v>
      </c>
      <c r="K1237" s="29">
        <f t="shared" si="422"/>
        <v>46660</v>
      </c>
      <c r="L1237" s="2">
        <f t="shared" si="423"/>
        <v>11</v>
      </c>
      <c r="M1237" s="17">
        <f t="shared" si="424"/>
        <v>11</v>
      </c>
      <c r="N1237" s="12">
        <f t="shared" si="425"/>
        <v>1.0011593620000001</v>
      </c>
      <c r="O1237" s="12">
        <f t="shared" ca="1" si="426"/>
        <v>1.0011593620000001</v>
      </c>
      <c r="P1237" s="17">
        <f t="shared" si="427"/>
        <v>0</v>
      </c>
      <c r="Q1237" s="14">
        <f t="shared" ca="1" si="428"/>
        <v>6.3527219999999995E-2</v>
      </c>
      <c r="R1237" s="20">
        <f t="shared" si="432"/>
        <v>0</v>
      </c>
      <c r="S1237" s="14">
        <f t="shared" si="429"/>
        <v>0</v>
      </c>
      <c r="T1237" s="4" t="str">
        <f t="shared" si="430"/>
        <v>A+J=</v>
      </c>
      <c r="U1237" s="29">
        <f t="shared" si="431"/>
        <v>46692</v>
      </c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</row>
    <row r="1238" spans="1:154" x14ac:dyDescent="0.15">
      <c r="A1238" s="88">
        <f t="shared" si="435"/>
        <v>46679</v>
      </c>
      <c r="B1238" s="89" t="str">
        <f t="shared" ca="1" si="416"/>
        <v>n.d</v>
      </c>
      <c r="C1238" s="14">
        <f t="shared" si="417"/>
        <v>54.794988600000039</v>
      </c>
      <c r="D1238" s="62">
        <f t="shared" si="433"/>
        <v>46674</v>
      </c>
      <c r="E1238" s="60">
        <f ca="1">IF(D1238&lt;$B$1,VLOOKUP(D1238,[1]DI!$A$4:$B$15000,2,FALSE),0)</f>
        <v>0</v>
      </c>
      <c r="F1238" s="14">
        <f t="shared" ca="1" si="418"/>
        <v>1</v>
      </c>
      <c r="G1238" s="91">
        <f t="shared" ca="1" si="419"/>
        <v>1.30934010340701</v>
      </c>
      <c r="H1238" s="91">
        <f t="shared" ca="1" si="420"/>
        <v>1.30934010340701</v>
      </c>
      <c r="I1238" s="14">
        <f t="shared" ca="1" si="421"/>
        <v>1</v>
      </c>
      <c r="J1238" s="13">
        <f t="shared" si="434"/>
        <v>2.69E-2</v>
      </c>
      <c r="K1238" s="29">
        <f t="shared" si="422"/>
        <v>46660</v>
      </c>
      <c r="L1238" s="2">
        <f t="shared" si="423"/>
        <v>12</v>
      </c>
      <c r="M1238" s="17">
        <f t="shared" si="424"/>
        <v>12</v>
      </c>
      <c r="N1238" s="12">
        <f t="shared" si="425"/>
        <v>1.0012648260000001</v>
      </c>
      <c r="O1238" s="12">
        <f t="shared" ca="1" si="426"/>
        <v>1.0012648260000001</v>
      </c>
      <c r="P1238" s="17">
        <f t="shared" si="427"/>
        <v>0</v>
      </c>
      <c r="Q1238" s="14">
        <f t="shared" ca="1" si="428"/>
        <v>6.9306119999999999E-2</v>
      </c>
      <c r="R1238" s="20">
        <f t="shared" si="432"/>
        <v>0</v>
      </c>
      <c r="S1238" s="14">
        <f t="shared" si="429"/>
        <v>0</v>
      </c>
      <c r="T1238" s="4" t="str">
        <f t="shared" si="430"/>
        <v>A+J=</v>
      </c>
      <c r="U1238" s="29">
        <f t="shared" si="431"/>
        <v>46692</v>
      </c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</row>
    <row r="1239" spans="1:154" x14ac:dyDescent="0.15">
      <c r="A1239" s="88">
        <f t="shared" si="435"/>
        <v>46680</v>
      </c>
      <c r="B1239" s="89" t="str">
        <f t="shared" ca="1" si="416"/>
        <v>n.d</v>
      </c>
      <c r="C1239" s="14">
        <f t="shared" si="417"/>
        <v>54.794988600000039</v>
      </c>
      <c r="D1239" s="62">
        <f t="shared" si="433"/>
        <v>46675</v>
      </c>
      <c r="E1239" s="60">
        <f ca="1">IF(D1239&lt;$B$1,VLOOKUP(D1239,[1]DI!$A$4:$B$15000,2,FALSE),0)</f>
        <v>0</v>
      </c>
      <c r="F1239" s="14">
        <f t="shared" ca="1" si="418"/>
        <v>1</v>
      </c>
      <c r="G1239" s="91">
        <f t="shared" ca="1" si="419"/>
        <v>1.30934010340701</v>
      </c>
      <c r="H1239" s="91">
        <f t="shared" ca="1" si="420"/>
        <v>1.30934010340701</v>
      </c>
      <c r="I1239" s="14">
        <f t="shared" ca="1" si="421"/>
        <v>1</v>
      </c>
      <c r="J1239" s="13">
        <f t="shared" si="434"/>
        <v>2.69E-2</v>
      </c>
      <c r="K1239" s="29">
        <f t="shared" si="422"/>
        <v>46660</v>
      </c>
      <c r="L1239" s="2">
        <f t="shared" si="423"/>
        <v>13</v>
      </c>
      <c r="M1239" s="17">
        <f t="shared" si="424"/>
        <v>13</v>
      </c>
      <c r="N1239" s="12">
        <f t="shared" si="425"/>
        <v>1.0013703</v>
      </c>
      <c r="O1239" s="12">
        <f t="shared" ca="1" si="426"/>
        <v>1.0013703</v>
      </c>
      <c r="P1239" s="17">
        <f t="shared" si="427"/>
        <v>0</v>
      </c>
      <c r="Q1239" s="14">
        <f t="shared" ca="1" si="428"/>
        <v>7.5085570000000004E-2</v>
      </c>
      <c r="R1239" s="20">
        <f t="shared" si="432"/>
        <v>0</v>
      </c>
      <c r="S1239" s="14">
        <f t="shared" si="429"/>
        <v>0</v>
      </c>
      <c r="T1239" s="4" t="str">
        <f t="shared" si="430"/>
        <v>A+J=</v>
      </c>
      <c r="U1239" s="29">
        <f t="shared" si="431"/>
        <v>46692</v>
      </c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</row>
    <row r="1240" spans="1:154" x14ac:dyDescent="0.15">
      <c r="A1240" s="88">
        <f t="shared" si="435"/>
        <v>46681</v>
      </c>
      <c r="B1240" s="89" t="str">
        <f t="shared" ca="1" si="416"/>
        <v>n.d</v>
      </c>
      <c r="C1240" s="14">
        <f t="shared" si="417"/>
        <v>54.794988600000039</v>
      </c>
      <c r="D1240" s="62">
        <f t="shared" si="433"/>
        <v>46678</v>
      </c>
      <c r="E1240" s="60">
        <f ca="1">IF(D1240&lt;$B$1,VLOOKUP(D1240,[1]DI!$A$4:$B$15000,2,FALSE),0)</f>
        <v>0</v>
      </c>
      <c r="F1240" s="14">
        <f t="shared" ca="1" si="418"/>
        <v>1</v>
      </c>
      <c r="G1240" s="91">
        <f t="shared" ca="1" si="419"/>
        <v>1.30934010340701</v>
      </c>
      <c r="H1240" s="91">
        <f t="shared" ca="1" si="420"/>
        <v>1.30934010340701</v>
      </c>
      <c r="I1240" s="14">
        <f t="shared" ca="1" si="421"/>
        <v>1</v>
      </c>
      <c r="J1240" s="13">
        <f t="shared" si="434"/>
        <v>2.69E-2</v>
      </c>
      <c r="K1240" s="29">
        <f t="shared" si="422"/>
        <v>46660</v>
      </c>
      <c r="L1240" s="2">
        <f t="shared" si="423"/>
        <v>14</v>
      </c>
      <c r="M1240" s="17">
        <f t="shared" si="424"/>
        <v>14</v>
      </c>
      <c r="N1240" s="12">
        <f t="shared" si="425"/>
        <v>1.001475785</v>
      </c>
      <c r="O1240" s="12">
        <f t="shared" ca="1" si="426"/>
        <v>1.001475785</v>
      </c>
      <c r="P1240" s="17">
        <f t="shared" si="427"/>
        <v>0</v>
      </c>
      <c r="Q1240" s="14">
        <f t="shared" ca="1" si="428"/>
        <v>8.0865619999999999E-2</v>
      </c>
      <c r="R1240" s="20">
        <f t="shared" si="432"/>
        <v>0</v>
      </c>
      <c r="S1240" s="14">
        <f t="shared" si="429"/>
        <v>0</v>
      </c>
      <c r="T1240" s="4" t="str">
        <f t="shared" si="430"/>
        <v>A+J=</v>
      </c>
      <c r="U1240" s="29">
        <f t="shared" si="431"/>
        <v>46692</v>
      </c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</row>
    <row r="1241" spans="1:154" x14ac:dyDescent="0.15">
      <c r="A1241" s="88">
        <f t="shared" si="435"/>
        <v>46682</v>
      </c>
      <c r="B1241" s="89" t="str">
        <f t="shared" ca="1" si="416"/>
        <v>n.d</v>
      </c>
      <c r="C1241" s="14">
        <f t="shared" si="417"/>
        <v>54.794988600000039</v>
      </c>
      <c r="D1241" s="62">
        <f t="shared" si="433"/>
        <v>46679</v>
      </c>
      <c r="E1241" s="60">
        <f ca="1">IF(D1241&lt;$B$1,VLOOKUP(D1241,[1]DI!$A$4:$B$15000,2,FALSE),0)</f>
        <v>0</v>
      </c>
      <c r="F1241" s="14">
        <f t="shared" ca="1" si="418"/>
        <v>1</v>
      </c>
      <c r="G1241" s="91">
        <f t="shared" ca="1" si="419"/>
        <v>1.30934010340701</v>
      </c>
      <c r="H1241" s="91">
        <f t="shared" ca="1" si="420"/>
        <v>1.30934010340701</v>
      </c>
      <c r="I1241" s="14">
        <f t="shared" ca="1" si="421"/>
        <v>1</v>
      </c>
      <c r="J1241" s="13">
        <f t="shared" si="434"/>
        <v>2.69E-2</v>
      </c>
      <c r="K1241" s="29">
        <f t="shared" si="422"/>
        <v>46660</v>
      </c>
      <c r="L1241" s="2">
        <f t="shared" si="423"/>
        <v>15</v>
      </c>
      <c r="M1241" s="17">
        <f t="shared" si="424"/>
        <v>15</v>
      </c>
      <c r="N1241" s="12">
        <f t="shared" si="425"/>
        <v>1.0015812820000001</v>
      </c>
      <c r="O1241" s="12">
        <f t="shared" ca="1" si="426"/>
        <v>1.0015812820000001</v>
      </c>
      <c r="P1241" s="17">
        <f t="shared" si="427"/>
        <v>0</v>
      </c>
      <c r="Q1241" s="14">
        <f t="shared" ca="1" si="428"/>
        <v>8.6646319999999999E-2</v>
      </c>
      <c r="R1241" s="20">
        <f t="shared" si="432"/>
        <v>0</v>
      </c>
      <c r="S1241" s="14">
        <f t="shared" si="429"/>
        <v>0</v>
      </c>
      <c r="T1241" s="4" t="str">
        <f t="shared" si="430"/>
        <v>A+J=</v>
      </c>
      <c r="U1241" s="29">
        <f t="shared" si="431"/>
        <v>46692</v>
      </c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</row>
    <row r="1242" spans="1:154" x14ac:dyDescent="0.15">
      <c r="A1242" s="88">
        <f t="shared" si="435"/>
        <v>46685</v>
      </c>
      <c r="B1242" s="89" t="str">
        <f t="shared" ca="1" si="416"/>
        <v>n.d</v>
      </c>
      <c r="C1242" s="14">
        <f t="shared" si="417"/>
        <v>54.794988600000039</v>
      </c>
      <c r="D1242" s="62">
        <f t="shared" si="433"/>
        <v>46680</v>
      </c>
      <c r="E1242" s="60">
        <f ca="1">IF(D1242&lt;$B$1,VLOOKUP(D1242,[1]DI!$A$4:$B$15000,2,FALSE),0)</f>
        <v>0</v>
      </c>
      <c r="F1242" s="14">
        <f t="shared" ca="1" si="418"/>
        <v>1</v>
      </c>
      <c r="G1242" s="91">
        <f t="shared" ca="1" si="419"/>
        <v>1.30934010340701</v>
      </c>
      <c r="H1242" s="91">
        <f t="shared" ca="1" si="420"/>
        <v>1.30934010340701</v>
      </c>
      <c r="I1242" s="14">
        <f t="shared" ca="1" si="421"/>
        <v>1</v>
      </c>
      <c r="J1242" s="13">
        <f t="shared" si="434"/>
        <v>2.69E-2</v>
      </c>
      <c r="K1242" s="29">
        <f t="shared" si="422"/>
        <v>46660</v>
      </c>
      <c r="L1242" s="2">
        <f t="shared" si="423"/>
        <v>16</v>
      </c>
      <c r="M1242" s="17">
        <f t="shared" si="424"/>
        <v>16</v>
      </c>
      <c r="N1242" s="12">
        <f t="shared" si="425"/>
        <v>1.0016867899999999</v>
      </c>
      <c r="O1242" s="12">
        <f t="shared" ca="1" si="426"/>
        <v>1.0016867899999999</v>
      </c>
      <c r="P1242" s="17">
        <f t="shared" si="427"/>
        <v>0</v>
      </c>
      <c r="Q1242" s="14">
        <f t="shared" ca="1" si="428"/>
        <v>9.2427629999999997E-2</v>
      </c>
      <c r="R1242" s="20">
        <f t="shared" si="432"/>
        <v>0</v>
      </c>
      <c r="S1242" s="14">
        <f t="shared" si="429"/>
        <v>0</v>
      </c>
      <c r="T1242" s="4" t="str">
        <f t="shared" si="430"/>
        <v>A+J=</v>
      </c>
      <c r="U1242" s="29">
        <f t="shared" si="431"/>
        <v>46692</v>
      </c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</row>
    <row r="1243" spans="1:154" x14ac:dyDescent="0.15">
      <c r="A1243" s="88">
        <f t="shared" si="435"/>
        <v>46686</v>
      </c>
      <c r="B1243" s="89" t="str">
        <f t="shared" ca="1" si="416"/>
        <v>n.d</v>
      </c>
      <c r="C1243" s="14">
        <f t="shared" si="417"/>
        <v>54.794988600000039</v>
      </c>
      <c r="D1243" s="62">
        <f t="shared" si="433"/>
        <v>46681</v>
      </c>
      <c r="E1243" s="60">
        <f ca="1">IF(D1243&lt;$B$1,VLOOKUP(D1243,[1]DI!$A$4:$B$15000,2,FALSE),0)</f>
        <v>0</v>
      </c>
      <c r="F1243" s="14">
        <f t="shared" ca="1" si="418"/>
        <v>1</v>
      </c>
      <c r="G1243" s="91">
        <f t="shared" ca="1" si="419"/>
        <v>1.30934010340701</v>
      </c>
      <c r="H1243" s="91">
        <f t="shared" ca="1" si="420"/>
        <v>1.30934010340701</v>
      </c>
      <c r="I1243" s="14">
        <f t="shared" ca="1" si="421"/>
        <v>1</v>
      </c>
      <c r="J1243" s="13">
        <f t="shared" si="434"/>
        <v>2.69E-2</v>
      </c>
      <c r="K1243" s="29">
        <f t="shared" si="422"/>
        <v>46660</v>
      </c>
      <c r="L1243" s="2">
        <f t="shared" si="423"/>
        <v>17</v>
      </c>
      <c r="M1243" s="17">
        <f t="shared" si="424"/>
        <v>17</v>
      </c>
      <c r="N1243" s="12">
        <f t="shared" si="425"/>
        <v>1.001792308</v>
      </c>
      <c r="O1243" s="12">
        <f t="shared" ca="1" si="426"/>
        <v>1.001792308</v>
      </c>
      <c r="P1243" s="17">
        <f t="shared" si="427"/>
        <v>0</v>
      </c>
      <c r="Q1243" s="14">
        <f t="shared" ca="1" si="428"/>
        <v>9.8209489999999997E-2</v>
      </c>
      <c r="R1243" s="20">
        <f t="shared" si="432"/>
        <v>0</v>
      </c>
      <c r="S1243" s="14">
        <f t="shared" si="429"/>
        <v>0</v>
      </c>
      <c r="T1243" s="4" t="str">
        <f t="shared" si="430"/>
        <v>A+J=</v>
      </c>
      <c r="U1243" s="29">
        <f t="shared" si="431"/>
        <v>46692</v>
      </c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</row>
    <row r="1244" spans="1:154" x14ac:dyDescent="0.15">
      <c r="A1244" s="88">
        <f t="shared" si="435"/>
        <v>46687</v>
      </c>
      <c r="B1244" s="89" t="str">
        <f t="shared" ca="1" si="416"/>
        <v>n.d</v>
      </c>
      <c r="C1244" s="14">
        <f t="shared" si="417"/>
        <v>54.794988600000039</v>
      </c>
      <c r="D1244" s="62">
        <f t="shared" si="433"/>
        <v>46682</v>
      </c>
      <c r="E1244" s="60">
        <f ca="1">IF(D1244&lt;$B$1,VLOOKUP(D1244,[1]DI!$A$4:$B$15000,2,FALSE),0)</f>
        <v>0</v>
      </c>
      <c r="F1244" s="14">
        <f t="shared" ca="1" si="418"/>
        <v>1</v>
      </c>
      <c r="G1244" s="91">
        <f t="shared" ca="1" si="419"/>
        <v>1.30934010340701</v>
      </c>
      <c r="H1244" s="91">
        <f t="shared" ca="1" si="420"/>
        <v>1.30934010340701</v>
      </c>
      <c r="I1244" s="14">
        <f t="shared" ca="1" si="421"/>
        <v>1</v>
      </c>
      <c r="J1244" s="13">
        <f t="shared" si="434"/>
        <v>2.69E-2</v>
      </c>
      <c r="K1244" s="29">
        <f t="shared" si="422"/>
        <v>46660</v>
      </c>
      <c r="L1244" s="2">
        <f t="shared" si="423"/>
        <v>18</v>
      </c>
      <c r="M1244" s="17">
        <f t="shared" si="424"/>
        <v>18</v>
      </c>
      <c r="N1244" s="12">
        <f t="shared" si="425"/>
        <v>1.0018978380000001</v>
      </c>
      <c r="O1244" s="12">
        <f t="shared" ca="1" si="426"/>
        <v>1.0018978380000001</v>
      </c>
      <c r="P1244" s="17">
        <f t="shared" si="427"/>
        <v>0</v>
      </c>
      <c r="Q1244" s="14">
        <f t="shared" ca="1" si="428"/>
        <v>0.10399201</v>
      </c>
      <c r="R1244" s="20">
        <f t="shared" si="432"/>
        <v>0</v>
      </c>
      <c r="S1244" s="14">
        <f t="shared" si="429"/>
        <v>0</v>
      </c>
      <c r="T1244" s="4" t="str">
        <f t="shared" si="430"/>
        <v>A+J=</v>
      </c>
      <c r="U1244" s="29">
        <f t="shared" si="431"/>
        <v>46692</v>
      </c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</row>
    <row r="1245" spans="1:154" x14ac:dyDescent="0.15">
      <c r="A1245" s="88">
        <f t="shared" si="435"/>
        <v>46688</v>
      </c>
      <c r="B1245" s="89" t="str">
        <f t="shared" ca="1" si="416"/>
        <v>n.d</v>
      </c>
      <c r="C1245" s="14">
        <f t="shared" si="417"/>
        <v>54.794988600000039</v>
      </c>
      <c r="D1245" s="62">
        <f t="shared" si="433"/>
        <v>46685</v>
      </c>
      <c r="E1245" s="60">
        <f ca="1">IF(D1245&lt;$B$1,VLOOKUP(D1245,[1]DI!$A$4:$B$15000,2,FALSE),0)</f>
        <v>0</v>
      </c>
      <c r="F1245" s="14">
        <f t="shared" ca="1" si="418"/>
        <v>1</v>
      </c>
      <c r="G1245" s="91">
        <f t="shared" ca="1" si="419"/>
        <v>1.30934010340701</v>
      </c>
      <c r="H1245" s="91">
        <f t="shared" ca="1" si="420"/>
        <v>1.30934010340701</v>
      </c>
      <c r="I1245" s="14">
        <f t="shared" ca="1" si="421"/>
        <v>1</v>
      </c>
      <c r="J1245" s="13">
        <f t="shared" si="434"/>
        <v>2.69E-2</v>
      </c>
      <c r="K1245" s="29">
        <f t="shared" si="422"/>
        <v>46660</v>
      </c>
      <c r="L1245" s="2">
        <f t="shared" si="423"/>
        <v>19</v>
      </c>
      <c r="M1245" s="17">
        <f t="shared" si="424"/>
        <v>19</v>
      </c>
      <c r="N1245" s="12">
        <f t="shared" si="425"/>
        <v>1.002003379</v>
      </c>
      <c r="O1245" s="12">
        <f t="shared" ca="1" si="426"/>
        <v>1.002003379</v>
      </c>
      <c r="P1245" s="17">
        <f t="shared" si="427"/>
        <v>0</v>
      </c>
      <c r="Q1245" s="14">
        <f t="shared" ca="1" si="428"/>
        <v>0.10977512</v>
      </c>
      <c r="R1245" s="20">
        <f t="shared" si="432"/>
        <v>0</v>
      </c>
      <c r="S1245" s="14">
        <f t="shared" si="429"/>
        <v>0</v>
      </c>
      <c r="T1245" s="4" t="str">
        <f t="shared" si="430"/>
        <v>A+J=</v>
      </c>
      <c r="U1245" s="29">
        <f t="shared" si="431"/>
        <v>46692</v>
      </c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</row>
    <row r="1246" spans="1:154" x14ac:dyDescent="0.15">
      <c r="A1246" s="88">
        <f t="shared" si="435"/>
        <v>46689</v>
      </c>
      <c r="B1246" s="89" t="str">
        <f t="shared" ca="1" si="416"/>
        <v>n.d</v>
      </c>
      <c r="C1246" s="14">
        <f t="shared" si="417"/>
        <v>54.794988600000039</v>
      </c>
      <c r="D1246" s="62">
        <f t="shared" si="433"/>
        <v>46686</v>
      </c>
      <c r="E1246" s="60">
        <f ca="1">IF(D1246&lt;$B$1,VLOOKUP(D1246,[1]DI!$A$4:$B$15000,2,FALSE),0)</f>
        <v>0</v>
      </c>
      <c r="F1246" s="14">
        <f t="shared" ca="1" si="418"/>
        <v>1</v>
      </c>
      <c r="G1246" s="91">
        <f t="shared" ca="1" si="419"/>
        <v>1.30934010340701</v>
      </c>
      <c r="H1246" s="91">
        <f t="shared" ca="1" si="420"/>
        <v>1.30934010340701</v>
      </c>
      <c r="I1246" s="14">
        <f t="shared" ca="1" si="421"/>
        <v>1</v>
      </c>
      <c r="J1246" s="13">
        <f t="shared" si="434"/>
        <v>2.69E-2</v>
      </c>
      <c r="K1246" s="29">
        <f t="shared" si="422"/>
        <v>46660</v>
      </c>
      <c r="L1246" s="2">
        <f t="shared" si="423"/>
        <v>20</v>
      </c>
      <c r="M1246" s="17">
        <f t="shared" si="424"/>
        <v>20</v>
      </c>
      <c r="N1246" s="12">
        <f t="shared" si="425"/>
        <v>1.002108931</v>
      </c>
      <c r="O1246" s="12">
        <f t="shared" ca="1" si="426"/>
        <v>1.002108931</v>
      </c>
      <c r="P1246" s="17">
        <f t="shared" si="427"/>
        <v>0</v>
      </c>
      <c r="Q1246" s="14">
        <f t="shared" ca="1" si="428"/>
        <v>0.11555885</v>
      </c>
      <c r="R1246" s="20">
        <f t="shared" si="432"/>
        <v>0</v>
      </c>
      <c r="S1246" s="14">
        <f t="shared" si="429"/>
        <v>0</v>
      </c>
      <c r="T1246" s="4" t="str">
        <f t="shared" si="430"/>
        <v>A+J=</v>
      </c>
      <c r="U1246" s="29">
        <f t="shared" si="431"/>
        <v>46692</v>
      </c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</row>
    <row r="1247" spans="1:154" x14ac:dyDescent="0.15">
      <c r="A1247" s="88">
        <f t="shared" si="435"/>
        <v>46692</v>
      </c>
      <c r="B1247" s="89" t="str">
        <f t="shared" ca="1" si="416"/>
        <v>n.d</v>
      </c>
      <c r="C1247" s="14">
        <f t="shared" si="417"/>
        <v>54.794988600000039</v>
      </c>
      <c r="D1247" s="62">
        <f t="shared" si="433"/>
        <v>46687</v>
      </c>
      <c r="E1247" s="60">
        <f ca="1">IF(D1247&lt;$B$1,VLOOKUP(D1247,[1]DI!$A$4:$B$15000,2,FALSE),0)</f>
        <v>0</v>
      </c>
      <c r="F1247" s="14">
        <f t="shared" ca="1" si="418"/>
        <v>1</v>
      </c>
      <c r="G1247" s="91">
        <f t="shared" ca="1" si="419"/>
        <v>1.30934010340701</v>
      </c>
      <c r="H1247" s="91">
        <f t="shared" ca="1" si="420"/>
        <v>1.30934010340701</v>
      </c>
      <c r="I1247" s="14">
        <f t="shared" ca="1" si="421"/>
        <v>1</v>
      </c>
      <c r="J1247" s="13">
        <f t="shared" si="434"/>
        <v>2.69E-2</v>
      </c>
      <c r="K1247" s="29">
        <f t="shared" si="422"/>
        <v>46660</v>
      </c>
      <c r="L1247" s="2">
        <f t="shared" si="423"/>
        <v>21</v>
      </c>
      <c r="M1247" s="17">
        <f t="shared" si="424"/>
        <v>21</v>
      </c>
      <c r="N1247" s="12">
        <f t="shared" si="425"/>
        <v>1.002214495</v>
      </c>
      <c r="O1247" s="12">
        <f t="shared" ca="1" si="426"/>
        <v>1.002214495</v>
      </c>
      <c r="P1247" s="17">
        <f t="shared" si="427"/>
        <v>59</v>
      </c>
      <c r="Q1247" s="14">
        <f t="shared" ca="1" si="428"/>
        <v>0.12134322</v>
      </c>
      <c r="R1247" s="20">
        <f t="shared" si="432"/>
        <v>0.497089</v>
      </c>
      <c r="S1247" s="14">
        <f t="shared" si="429"/>
        <v>27.237986079999999</v>
      </c>
      <c r="T1247" s="4" t="str">
        <f t="shared" si="430"/>
        <v>A+J=</v>
      </c>
      <c r="U1247" s="29">
        <f t="shared" si="431"/>
        <v>46692</v>
      </c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</row>
    <row r="1248" spans="1:154" x14ac:dyDescent="0.15">
      <c r="A1248" s="88">
        <f t="shared" si="435"/>
        <v>46694</v>
      </c>
      <c r="B1248" s="89" t="str">
        <f t="shared" ca="1" si="416"/>
        <v>n.d</v>
      </c>
      <c r="C1248" s="14">
        <f t="shared" si="417"/>
        <v>27.55700252000004</v>
      </c>
      <c r="D1248" s="62">
        <f t="shared" si="433"/>
        <v>46688</v>
      </c>
      <c r="E1248" s="60">
        <f ca="1">IF(D1248&lt;$B$1,VLOOKUP(D1248,[1]DI!$A$4:$B$15000,2,FALSE),0)</f>
        <v>0</v>
      </c>
      <c r="F1248" s="14">
        <f t="shared" ca="1" si="418"/>
        <v>1</v>
      </c>
      <c r="G1248" s="91">
        <f t="shared" ca="1" si="419"/>
        <v>1.30934010340701</v>
      </c>
      <c r="H1248" s="91">
        <f t="shared" ca="1" si="420"/>
        <v>1.30934010340701</v>
      </c>
      <c r="I1248" s="14">
        <f t="shared" ca="1" si="421"/>
        <v>1</v>
      </c>
      <c r="J1248" s="13">
        <f t="shared" si="434"/>
        <v>2.69E-2</v>
      </c>
      <c r="K1248" s="29">
        <f t="shared" si="422"/>
        <v>46692</v>
      </c>
      <c r="L1248" s="2">
        <f t="shared" si="423"/>
        <v>1</v>
      </c>
      <c r="M1248" s="17">
        <f t="shared" si="424"/>
        <v>1</v>
      </c>
      <c r="N1248" s="12">
        <f t="shared" si="425"/>
        <v>1.000105341</v>
      </c>
      <c r="O1248" s="12">
        <f t="shared" ca="1" si="426"/>
        <v>1.000105341</v>
      </c>
      <c r="P1248" s="17">
        <f t="shared" si="427"/>
        <v>0</v>
      </c>
      <c r="Q1248" s="14">
        <f t="shared" ca="1" si="428"/>
        <v>2.90288E-3</v>
      </c>
      <c r="R1248" s="20">
        <f t="shared" si="432"/>
        <v>0</v>
      </c>
      <c r="S1248" s="14">
        <f t="shared" si="429"/>
        <v>0</v>
      </c>
      <c r="T1248" s="4" t="str">
        <f t="shared" si="430"/>
        <v>A+J=</v>
      </c>
      <c r="U1248" s="29">
        <f t="shared" si="431"/>
        <v>46721</v>
      </c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</row>
    <row r="1249" spans="1:154" x14ac:dyDescent="0.15">
      <c r="A1249" s="88">
        <f t="shared" si="435"/>
        <v>46695</v>
      </c>
      <c r="B1249" s="89" t="str">
        <f t="shared" ca="1" si="416"/>
        <v>n.d</v>
      </c>
      <c r="C1249" s="14">
        <f t="shared" si="417"/>
        <v>27.55700252000004</v>
      </c>
      <c r="D1249" s="62">
        <f t="shared" si="433"/>
        <v>46689</v>
      </c>
      <c r="E1249" s="60">
        <f ca="1">IF(D1249&lt;$B$1,VLOOKUP(D1249,[1]DI!$A$4:$B$15000,2,FALSE),0)</f>
        <v>0</v>
      </c>
      <c r="F1249" s="14">
        <f t="shared" ca="1" si="418"/>
        <v>1</v>
      </c>
      <c r="G1249" s="91">
        <f t="shared" ca="1" si="419"/>
        <v>1.30934010340701</v>
      </c>
      <c r="H1249" s="91">
        <f t="shared" ca="1" si="420"/>
        <v>1.30934010340701</v>
      </c>
      <c r="I1249" s="14">
        <f t="shared" ca="1" si="421"/>
        <v>1</v>
      </c>
      <c r="J1249" s="13">
        <f t="shared" si="434"/>
        <v>2.69E-2</v>
      </c>
      <c r="K1249" s="29">
        <f t="shared" si="422"/>
        <v>46692</v>
      </c>
      <c r="L1249" s="2">
        <f t="shared" si="423"/>
        <v>2</v>
      </c>
      <c r="M1249" s="17">
        <f t="shared" si="424"/>
        <v>2</v>
      </c>
      <c r="N1249" s="12">
        <f t="shared" si="425"/>
        <v>1.0002106930000001</v>
      </c>
      <c r="O1249" s="12">
        <f t="shared" ca="1" si="426"/>
        <v>1.0002106930000001</v>
      </c>
      <c r="P1249" s="17">
        <f t="shared" si="427"/>
        <v>0</v>
      </c>
      <c r="Q1249" s="14">
        <f t="shared" ca="1" si="428"/>
        <v>5.80606E-3</v>
      </c>
      <c r="R1249" s="20">
        <f t="shared" si="432"/>
        <v>0</v>
      </c>
      <c r="S1249" s="14">
        <f t="shared" si="429"/>
        <v>0</v>
      </c>
      <c r="T1249" s="4" t="str">
        <f t="shared" si="430"/>
        <v>A+J=</v>
      </c>
      <c r="U1249" s="29">
        <f t="shared" si="431"/>
        <v>46721</v>
      </c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</row>
    <row r="1250" spans="1:154" x14ac:dyDescent="0.15">
      <c r="A1250" s="88">
        <f t="shared" si="435"/>
        <v>46696</v>
      </c>
      <c r="B1250" s="89" t="str">
        <f t="shared" ca="1" si="416"/>
        <v>n.d</v>
      </c>
      <c r="C1250" s="14">
        <f t="shared" si="417"/>
        <v>27.55700252000004</v>
      </c>
      <c r="D1250" s="62">
        <f t="shared" si="433"/>
        <v>46692</v>
      </c>
      <c r="E1250" s="60">
        <f ca="1">IF(D1250&lt;$B$1,VLOOKUP(D1250,[1]DI!$A$4:$B$15000,2,FALSE),0)</f>
        <v>0</v>
      </c>
      <c r="F1250" s="14">
        <f t="shared" ca="1" si="418"/>
        <v>1</v>
      </c>
      <c r="G1250" s="91">
        <f t="shared" ca="1" si="419"/>
        <v>1.30934010340701</v>
      </c>
      <c r="H1250" s="91">
        <f t="shared" ca="1" si="420"/>
        <v>1.30934010340701</v>
      </c>
      <c r="I1250" s="14">
        <f t="shared" ca="1" si="421"/>
        <v>1</v>
      </c>
      <c r="J1250" s="13">
        <f t="shared" si="434"/>
        <v>2.69E-2</v>
      </c>
      <c r="K1250" s="29">
        <f t="shared" si="422"/>
        <v>46692</v>
      </c>
      <c r="L1250" s="2">
        <f t="shared" si="423"/>
        <v>3</v>
      </c>
      <c r="M1250" s="17">
        <f t="shared" si="424"/>
        <v>3</v>
      </c>
      <c r="N1250" s="12">
        <f t="shared" si="425"/>
        <v>1.000316057</v>
      </c>
      <c r="O1250" s="12">
        <f t="shared" ca="1" si="426"/>
        <v>1.000316057</v>
      </c>
      <c r="P1250" s="17">
        <f t="shared" si="427"/>
        <v>0</v>
      </c>
      <c r="Q1250" s="14">
        <f t="shared" ca="1" si="428"/>
        <v>8.7095799999999998E-3</v>
      </c>
      <c r="R1250" s="20">
        <f t="shared" si="432"/>
        <v>0</v>
      </c>
      <c r="S1250" s="14">
        <f t="shared" si="429"/>
        <v>0</v>
      </c>
      <c r="T1250" s="4" t="str">
        <f t="shared" si="430"/>
        <v>A+J=</v>
      </c>
      <c r="U1250" s="29">
        <f t="shared" si="431"/>
        <v>46721</v>
      </c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</row>
    <row r="1251" spans="1:154" x14ac:dyDescent="0.15">
      <c r="A1251" s="88">
        <f t="shared" si="435"/>
        <v>46699</v>
      </c>
      <c r="B1251" s="89" t="str">
        <f t="shared" ca="1" si="416"/>
        <v>n.d</v>
      </c>
      <c r="C1251" s="14">
        <f t="shared" si="417"/>
        <v>27.55700252000004</v>
      </c>
      <c r="D1251" s="62">
        <f t="shared" si="433"/>
        <v>46694</v>
      </c>
      <c r="E1251" s="60">
        <f ca="1">IF(D1251&lt;$B$1,VLOOKUP(D1251,[1]DI!$A$4:$B$15000,2,FALSE),0)</f>
        <v>0</v>
      </c>
      <c r="F1251" s="14">
        <f t="shared" ca="1" si="418"/>
        <v>1</v>
      </c>
      <c r="G1251" s="91">
        <f t="shared" ca="1" si="419"/>
        <v>1.30934010340701</v>
      </c>
      <c r="H1251" s="91">
        <f t="shared" ca="1" si="420"/>
        <v>1.30934010340701</v>
      </c>
      <c r="I1251" s="14">
        <f t="shared" ca="1" si="421"/>
        <v>1</v>
      </c>
      <c r="J1251" s="13">
        <f t="shared" si="434"/>
        <v>2.69E-2</v>
      </c>
      <c r="K1251" s="29">
        <f t="shared" si="422"/>
        <v>46692</v>
      </c>
      <c r="L1251" s="2">
        <f t="shared" si="423"/>
        <v>4</v>
      </c>
      <c r="M1251" s="17">
        <f t="shared" si="424"/>
        <v>4</v>
      </c>
      <c r="N1251" s="12">
        <f t="shared" si="425"/>
        <v>1.0004214309999999</v>
      </c>
      <c r="O1251" s="12">
        <f t="shared" ca="1" si="426"/>
        <v>1.0004214309999999</v>
      </c>
      <c r="P1251" s="17">
        <f t="shared" si="427"/>
        <v>0</v>
      </c>
      <c r="Q1251" s="14">
        <f t="shared" ca="1" si="428"/>
        <v>1.161337E-2</v>
      </c>
      <c r="R1251" s="20">
        <f t="shared" si="432"/>
        <v>0</v>
      </c>
      <c r="S1251" s="14">
        <f t="shared" si="429"/>
        <v>0</v>
      </c>
      <c r="T1251" s="4" t="str">
        <f t="shared" si="430"/>
        <v>A+J=</v>
      </c>
      <c r="U1251" s="29">
        <f t="shared" si="431"/>
        <v>46721</v>
      </c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</row>
    <row r="1252" spans="1:154" x14ac:dyDescent="0.15">
      <c r="A1252" s="88">
        <f t="shared" si="435"/>
        <v>46700</v>
      </c>
      <c r="B1252" s="89" t="str">
        <f t="shared" ca="1" si="416"/>
        <v>n.d</v>
      </c>
      <c r="C1252" s="14">
        <f t="shared" si="417"/>
        <v>27.55700252000004</v>
      </c>
      <c r="D1252" s="62">
        <f t="shared" si="433"/>
        <v>46695</v>
      </c>
      <c r="E1252" s="60">
        <f ca="1">IF(D1252&lt;$B$1,VLOOKUP(D1252,[1]DI!$A$4:$B$15000,2,FALSE),0)</f>
        <v>0</v>
      </c>
      <c r="F1252" s="14">
        <f t="shared" ca="1" si="418"/>
        <v>1</v>
      </c>
      <c r="G1252" s="91">
        <f t="shared" ca="1" si="419"/>
        <v>1.30934010340701</v>
      </c>
      <c r="H1252" s="91">
        <f t="shared" ca="1" si="420"/>
        <v>1.30934010340701</v>
      </c>
      <c r="I1252" s="14">
        <f t="shared" ca="1" si="421"/>
        <v>1</v>
      </c>
      <c r="J1252" s="13">
        <f t="shared" si="434"/>
        <v>2.69E-2</v>
      </c>
      <c r="K1252" s="29">
        <f t="shared" si="422"/>
        <v>46692</v>
      </c>
      <c r="L1252" s="2">
        <f t="shared" si="423"/>
        <v>5</v>
      </c>
      <c r="M1252" s="17">
        <f t="shared" si="424"/>
        <v>5</v>
      </c>
      <c r="N1252" s="12">
        <f t="shared" si="425"/>
        <v>1.000526816</v>
      </c>
      <c r="O1252" s="12">
        <f t="shared" ca="1" si="426"/>
        <v>1.000526816</v>
      </c>
      <c r="P1252" s="17">
        <f t="shared" si="427"/>
        <v>0</v>
      </c>
      <c r="Q1252" s="14">
        <f t="shared" ca="1" si="428"/>
        <v>1.4517459999999999E-2</v>
      </c>
      <c r="R1252" s="20">
        <f t="shared" si="432"/>
        <v>0</v>
      </c>
      <c r="S1252" s="14">
        <f t="shared" si="429"/>
        <v>0</v>
      </c>
      <c r="T1252" s="4" t="str">
        <f t="shared" si="430"/>
        <v>A+J=</v>
      </c>
      <c r="U1252" s="29">
        <f t="shared" si="431"/>
        <v>46721</v>
      </c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</row>
    <row r="1253" spans="1:154" x14ac:dyDescent="0.15">
      <c r="A1253" s="88">
        <f t="shared" si="435"/>
        <v>46701</v>
      </c>
      <c r="B1253" s="89" t="str">
        <f t="shared" ca="1" si="416"/>
        <v>n.d</v>
      </c>
      <c r="C1253" s="14">
        <f t="shared" si="417"/>
        <v>27.55700252000004</v>
      </c>
      <c r="D1253" s="62">
        <f t="shared" si="433"/>
        <v>46696</v>
      </c>
      <c r="E1253" s="60">
        <f ca="1">IF(D1253&lt;$B$1,VLOOKUP(D1253,[1]DI!$A$4:$B$15000,2,FALSE),0)</f>
        <v>0</v>
      </c>
      <c r="F1253" s="14">
        <f t="shared" ca="1" si="418"/>
        <v>1</v>
      </c>
      <c r="G1253" s="91">
        <f t="shared" ca="1" si="419"/>
        <v>1.30934010340701</v>
      </c>
      <c r="H1253" s="91">
        <f t="shared" ca="1" si="420"/>
        <v>1.30934010340701</v>
      </c>
      <c r="I1253" s="14">
        <f t="shared" ca="1" si="421"/>
        <v>1</v>
      </c>
      <c r="J1253" s="13">
        <f t="shared" si="434"/>
        <v>2.69E-2</v>
      </c>
      <c r="K1253" s="29">
        <f t="shared" si="422"/>
        <v>46692</v>
      </c>
      <c r="L1253" s="2">
        <f t="shared" si="423"/>
        <v>6</v>
      </c>
      <c r="M1253" s="17">
        <f t="shared" si="424"/>
        <v>6</v>
      </c>
      <c r="N1253" s="12">
        <f t="shared" si="425"/>
        <v>1.000632213</v>
      </c>
      <c r="O1253" s="12">
        <f t="shared" ca="1" si="426"/>
        <v>1.000632213</v>
      </c>
      <c r="P1253" s="17">
        <f t="shared" si="427"/>
        <v>0</v>
      </c>
      <c r="Q1253" s="14">
        <f t="shared" ca="1" si="428"/>
        <v>1.7421889999999999E-2</v>
      </c>
      <c r="R1253" s="20">
        <f t="shared" si="432"/>
        <v>0</v>
      </c>
      <c r="S1253" s="14">
        <f t="shared" si="429"/>
        <v>0</v>
      </c>
      <c r="T1253" s="4" t="str">
        <f t="shared" si="430"/>
        <v>A+J=</v>
      </c>
      <c r="U1253" s="29">
        <f t="shared" si="431"/>
        <v>46721</v>
      </c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</row>
    <row r="1254" spans="1:154" x14ac:dyDescent="0.15">
      <c r="A1254" s="88">
        <f t="shared" si="435"/>
        <v>46702</v>
      </c>
      <c r="B1254" s="89" t="str">
        <f t="shared" ca="1" si="416"/>
        <v>n.d</v>
      </c>
      <c r="C1254" s="14">
        <f t="shared" si="417"/>
        <v>27.55700252000004</v>
      </c>
      <c r="D1254" s="62">
        <f t="shared" si="433"/>
        <v>46699</v>
      </c>
      <c r="E1254" s="60">
        <f ca="1">IF(D1254&lt;$B$1,VLOOKUP(D1254,[1]DI!$A$4:$B$15000,2,FALSE),0)</f>
        <v>0</v>
      </c>
      <c r="F1254" s="14">
        <f t="shared" ca="1" si="418"/>
        <v>1</v>
      </c>
      <c r="G1254" s="91">
        <f t="shared" ca="1" si="419"/>
        <v>1.30934010340701</v>
      </c>
      <c r="H1254" s="91">
        <f t="shared" ca="1" si="420"/>
        <v>1.30934010340701</v>
      </c>
      <c r="I1254" s="14">
        <f t="shared" ca="1" si="421"/>
        <v>1</v>
      </c>
      <c r="J1254" s="13">
        <f t="shared" si="434"/>
        <v>2.69E-2</v>
      </c>
      <c r="K1254" s="29">
        <f t="shared" si="422"/>
        <v>46692</v>
      </c>
      <c r="L1254" s="2">
        <f t="shared" si="423"/>
        <v>7</v>
      </c>
      <c r="M1254" s="17">
        <f t="shared" si="424"/>
        <v>7</v>
      </c>
      <c r="N1254" s="12">
        <f t="shared" si="425"/>
        <v>1.0007376210000001</v>
      </c>
      <c r="O1254" s="12">
        <f t="shared" ca="1" si="426"/>
        <v>1.0007376210000001</v>
      </c>
      <c r="P1254" s="17">
        <f t="shared" si="427"/>
        <v>0</v>
      </c>
      <c r="Q1254" s="14">
        <f t="shared" ca="1" si="428"/>
        <v>2.032662E-2</v>
      </c>
      <c r="R1254" s="20">
        <f t="shared" si="432"/>
        <v>0</v>
      </c>
      <c r="S1254" s="14">
        <f t="shared" si="429"/>
        <v>0</v>
      </c>
      <c r="T1254" s="4" t="str">
        <f t="shared" si="430"/>
        <v>A+J=</v>
      </c>
      <c r="U1254" s="29">
        <f t="shared" si="431"/>
        <v>46721</v>
      </c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</row>
    <row r="1255" spans="1:154" x14ac:dyDescent="0.15">
      <c r="A1255" s="88">
        <f t="shared" si="435"/>
        <v>46703</v>
      </c>
      <c r="B1255" s="89" t="str">
        <f t="shared" ca="1" si="416"/>
        <v>n.d</v>
      </c>
      <c r="C1255" s="14">
        <f t="shared" si="417"/>
        <v>27.55700252000004</v>
      </c>
      <c r="D1255" s="62">
        <f t="shared" si="433"/>
        <v>46700</v>
      </c>
      <c r="E1255" s="60">
        <f ca="1">IF(D1255&lt;$B$1,VLOOKUP(D1255,[1]DI!$A$4:$B$15000,2,FALSE),0)</f>
        <v>0</v>
      </c>
      <c r="F1255" s="14">
        <f t="shared" ca="1" si="418"/>
        <v>1</v>
      </c>
      <c r="G1255" s="91">
        <f t="shared" ca="1" si="419"/>
        <v>1.30934010340701</v>
      </c>
      <c r="H1255" s="91">
        <f t="shared" ca="1" si="420"/>
        <v>1.30934010340701</v>
      </c>
      <c r="I1255" s="14">
        <f t="shared" ca="1" si="421"/>
        <v>1</v>
      </c>
      <c r="J1255" s="13">
        <f t="shared" si="434"/>
        <v>2.69E-2</v>
      </c>
      <c r="K1255" s="29">
        <f t="shared" si="422"/>
        <v>46692</v>
      </c>
      <c r="L1255" s="2">
        <f t="shared" si="423"/>
        <v>8</v>
      </c>
      <c r="M1255" s="17">
        <f t="shared" si="424"/>
        <v>8</v>
      </c>
      <c r="N1255" s="12">
        <f t="shared" si="425"/>
        <v>1.000843039</v>
      </c>
      <c r="O1255" s="12">
        <f t="shared" ca="1" si="426"/>
        <v>1.000843039</v>
      </c>
      <c r="P1255" s="17">
        <f t="shared" si="427"/>
        <v>0</v>
      </c>
      <c r="Q1255" s="14">
        <f t="shared" ca="1" si="428"/>
        <v>2.3231620000000001E-2</v>
      </c>
      <c r="R1255" s="20">
        <f t="shared" si="432"/>
        <v>0</v>
      </c>
      <c r="S1255" s="14">
        <f t="shared" si="429"/>
        <v>0</v>
      </c>
      <c r="T1255" s="4" t="str">
        <f t="shared" si="430"/>
        <v>A+J=</v>
      </c>
      <c r="U1255" s="29">
        <f t="shared" si="431"/>
        <v>46721</v>
      </c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</row>
    <row r="1256" spans="1:154" x14ac:dyDescent="0.15">
      <c r="A1256" s="88">
        <f t="shared" si="435"/>
        <v>46707</v>
      </c>
      <c r="B1256" s="89" t="str">
        <f t="shared" ca="1" si="416"/>
        <v>n.d</v>
      </c>
      <c r="C1256" s="14">
        <f t="shared" si="417"/>
        <v>27.55700252000004</v>
      </c>
      <c r="D1256" s="62">
        <f t="shared" si="433"/>
        <v>46701</v>
      </c>
      <c r="E1256" s="60">
        <f ca="1">IF(D1256&lt;$B$1,VLOOKUP(D1256,[1]DI!$A$4:$B$15000,2,FALSE),0)</f>
        <v>0</v>
      </c>
      <c r="F1256" s="14">
        <f t="shared" ca="1" si="418"/>
        <v>1</v>
      </c>
      <c r="G1256" s="91">
        <f t="shared" ca="1" si="419"/>
        <v>1.30934010340701</v>
      </c>
      <c r="H1256" s="91">
        <f t="shared" ca="1" si="420"/>
        <v>1.30934010340701</v>
      </c>
      <c r="I1256" s="14">
        <f t="shared" ca="1" si="421"/>
        <v>1</v>
      </c>
      <c r="J1256" s="13">
        <f t="shared" si="434"/>
        <v>2.69E-2</v>
      </c>
      <c r="K1256" s="29">
        <f t="shared" si="422"/>
        <v>46692</v>
      </c>
      <c r="L1256" s="2">
        <f t="shared" si="423"/>
        <v>9</v>
      </c>
      <c r="M1256" s="17">
        <f t="shared" si="424"/>
        <v>9</v>
      </c>
      <c r="N1256" s="12">
        <f t="shared" si="425"/>
        <v>1.0009484689999999</v>
      </c>
      <c r="O1256" s="12">
        <f t="shared" ca="1" si="426"/>
        <v>1.0009484689999999</v>
      </c>
      <c r="P1256" s="17">
        <f t="shared" si="427"/>
        <v>0</v>
      </c>
      <c r="Q1256" s="14">
        <f t="shared" ca="1" si="428"/>
        <v>2.6136960000000001E-2</v>
      </c>
      <c r="R1256" s="20">
        <f t="shared" si="432"/>
        <v>0</v>
      </c>
      <c r="S1256" s="14">
        <f t="shared" si="429"/>
        <v>0</v>
      </c>
      <c r="T1256" s="4" t="str">
        <f t="shared" si="430"/>
        <v>A+J=</v>
      </c>
      <c r="U1256" s="29">
        <f t="shared" si="431"/>
        <v>46721</v>
      </c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</row>
    <row r="1257" spans="1:154" x14ac:dyDescent="0.15">
      <c r="A1257" s="88">
        <f t="shared" si="435"/>
        <v>46708</v>
      </c>
      <c r="B1257" s="89" t="str">
        <f t="shared" ca="1" si="416"/>
        <v>n.d</v>
      </c>
      <c r="C1257" s="14">
        <f t="shared" si="417"/>
        <v>27.55700252000004</v>
      </c>
      <c r="D1257" s="62">
        <f t="shared" si="433"/>
        <v>46702</v>
      </c>
      <c r="E1257" s="60">
        <f ca="1">IF(D1257&lt;$B$1,VLOOKUP(D1257,[1]DI!$A$4:$B$15000,2,FALSE),0)</f>
        <v>0</v>
      </c>
      <c r="F1257" s="14">
        <f t="shared" ca="1" si="418"/>
        <v>1</v>
      </c>
      <c r="G1257" s="91">
        <f t="shared" ca="1" si="419"/>
        <v>1.30934010340701</v>
      </c>
      <c r="H1257" s="91">
        <f t="shared" ca="1" si="420"/>
        <v>1.30934010340701</v>
      </c>
      <c r="I1257" s="14">
        <f t="shared" ca="1" si="421"/>
        <v>1</v>
      </c>
      <c r="J1257" s="13">
        <f t="shared" si="434"/>
        <v>2.69E-2</v>
      </c>
      <c r="K1257" s="29">
        <f t="shared" si="422"/>
        <v>46692</v>
      </c>
      <c r="L1257" s="2">
        <f t="shared" si="423"/>
        <v>10</v>
      </c>
      <c r="M1257" s="17">
        <f t="shared" si="424"/>
        <v>10</v>
      </c>
      <c r="N1257" s="12">
        <f t="shared" si="425"/>
        <v>1.00105391</v>
      </c>
      <c r="O1257" s="12">
        <f t="shared" ca="1" si="426"/>
        <v>1.00105391</v>
      </c>
      <c r="P1257" s="17">
        <f t="shared" si="427"/>
        <v>0</v>
      </c>
      <c r="Q1257" s="14">
        <f t="shared" ca="1" si="428"/>
        <v>2.9042599999999998E-2</v>
      </c>
      <c r="R1257" s="20">
        <f t="shared" si="432"/>
        <v>0</v>
      </c>
      <c r="S1257" s="14">
        <f t="shared" si="429"/>
        <v>0</v>
      </c>
      <c r="T1257" s="4" t="str">
        <f t="shared" si="430"/>
        <v>A+J=</v>
      </c>
      <c r="U1257" s="29">
        <f t="shared" si="431"/>
        <v>46721</v>
      </c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</row>
    <row r="1258" spans="1:154" x14ac:dyDescent="0.15">
      <c r="A1258" s="88">
        <f t="shared" si="435"/>
        <v>46709</v>
      </c>
      <c r="B1258" s="89" t="str">
        <f t="shared" ca="1" si="416"/>
        <v>n.d</v>
      </c>
      <c r="C1258" s="14">
        <f t="shared" si="417"/>
        <v>27.55700252000004</v>
      </c>
      <c r="D1258" s="62">
        <f t="shared" si="433"/>
        <v>46703</v>
      </c>
      <c r="E1258" s="60">
        <f ca="1">IF(D1258&lt;$B$1,VLOOKUP(D1258,[1]DI!$A$4:$B$15000,2,FALSE),0)</f>
        <v>0</v>
      </c>
      <c r="F1258" s="14">
        <f t="shared" ca="1" si="418"/>
        <v>1</v>
      </c>
      <c r="G1258" s="91">
        <f t="shared" ca="1" si="419"/>
        <v>1.30934010340701</v>
      </c>
      <c r="H1258" s="91">
        <f t="shared" ca="1" si="420"/>
        <v>1.30934010340701</v>
      </c>
      <c r="I1258" s="14">
        <f t="shared" ca="1" si="421"/>
        <v>1</v>
      </c>
      <c r="J1258" s="13">
        <f t="shared" si="434"/>
        <v>2.69E-2</v>
      </c>
      <c r="K1258" s="29">
        <f t="shared" si="422"/>
        <v>46692</v>
      </c>
      <c r="L1258" s="2">
        <f t="shared" si="423"/>
        <v>11</v>
      </c>
      <c r="M1258" s="17">
        <f t="shared" si="424"/>
        <v>11</v>
      </c>
      <c r="N1258" s="12">
        <f t="shared" si="425"/>
        <v>1.0011593620000001</v>
      </c>
      <c r="O1258" s="12">
        <f t="shared" ca="1" si="426"/>
        <v>1.0011593620000001</v>
      </c>
      <c r="P1258" s="17">
        <f t="shared" si="427"/>
        <v>0</v>
      </c>
      <c r="Q1258" s="14">
        <f t="shared" ca="1" si="428"/>
        <v>3.1948539999999997E-2</v>
      </c>
      <c r="R1258" s="20">
        <f t="shared" si="432"/>
        <v>0</v>
      </c>
      <c r="S1258" s="14">
        <f t="shared" si="429"/>
        <v>0</v>
      </c>
      <c r="T1258" s="4" t="str">
        <f t="shared" si="430"/>
        <v>A+J=</v>
      </c>
      <c r="U1258" s="29">
        <f t="shared" si="431"/>
        <v>46721</v>
      </c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</row>
    <row r="1259" spans="1:154" x14ac:dyDescent="0.15">
      <c r="A1259" s="88">
        <f t="shared" si="435"/>
        <v>46710</v>
      </c>
      <c r="B1259" s="89" t="str">
        <f t="shared" ca="1" si="416"/>
        <v>n.d</v>
      </c>
      <c r="C1259" s="14">
        <f t="shared" si="417"/>
        <v>27.55700252000004</v>
      </c>
      <c r="D1259" s="62">
        <f t="shared" si="433"/>
        <v>46707</v>
      </c>
      <c r="E1259" s="60">
        <f ca="1">IF(D1259&lt;$B$1,VLOOKUP(D1259,[1]DI!$A$4:$B$15000,2,FALSE),0)</f>
        <v>0</v>
      </c>
      <c r="F1259" s="14">
        <f t="shared" ca="1" si="418"/>
        <v>1</v>
      </c>
      <c r="G1259" s="91">
        <f t="shared" ca="1" si="419"/>
        <v>1.30934010340701</v>
      </c>
      <c r="H1259" s="91">
        <f t="shared" ca="1" si="420"/>
        <v>1.30934010340701</v>
      </c>
      <c r="I1259" s="14">
        <f t="shared" ca="1" si="421"/>
        <v>1</v>
      </c>
      <c r="J1259" s="13">
        <f t="shared" si="434"/>
        <v>2.69E-2</v>
      </c>
      <c r="K1259" s="29">
        <f t="shared" si="422"/>
        <v>46692</v>
      </c>
      <c r="L1259" s="2">
        <f t="shared" si="423"/>
        <v>12</v>
      </c>
      <c r="M1259" s="17">
        <f t="shared" si="424"/>
        <v>12</v>
      </c>
      <c r="N1259" s="12">
        <f t="shared" si="425"/>
        <v>1.0012648260000001</v>
      </c>
      <c r="O1259" s="12">
        <f t="shared" ca="1" si="426"/>
        <v>1.0012648260000001</v>
      </c>
      <c r="P1259" s="17">
        <f t="shared" si="427"/>
        <v>0</v>
      </c>
      <c r="Q1259" s="14">
        <f t="shared" ca="1" si="428"/>
        <v>3.485481E-2</v>
      </c>
      <c r="R1259" s="20">
        <f t="shared" si="432"/>
        <v>0</v>
      </c>
      <c r="S1259" s="14">
        <f t="shared" si="429"/>
        <v>0</v>
      </c>
      <c r="T1259" s="4" t="str">
        <f t="shared" si="430"/>
        <v>A+J=</v>
      </c>
      <c r="U1259" s="29">
        <f t="shared" si="431"/>
        <v>46721</v>
      </c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</row>
    <row r="1260" spans="1:154" x14ac:dyDescent="0.15">
      <c r="A1260" s="88">
        <f t="shared" si="435"/>
        <v>46713</v>
      </c>
      <c r="B1260" s="89" t="str">
        <f t="shared" ca="1" si="416"/>
        <v>n.d</v>
      </c>
      <c r="C1260" s="14">
        <f t="shared" si="417"/>
        <v>27.55700252000004</v>
      </c>
      <c r="D1260" s="62">
        <f t="shared" si="433"/>
        <v>46708</v>
      </c>
      <c r="E1260" s="60">
        <f ca="1">IF(D1260&lt;$B$1,VLOOKUP(D1260,[1]DI!$A$4:$B$15000,2,FALSE),0)</f>
        <v>0</v>
      </c>
      <c r="F1260" s="14">
        <f t="shared" ca="1" si="418"/>
        <v>1</v>
      </c>
      <c r="G1260" s="91">
        <f t="shared" ca="1" si="419"/>
        <v>1.30934010340701</v>
      </c>
      <c r="H1260" s="91">
        <f t="shared" ca="1" si="420"/>
        <v>1.30934010340701</v>
      </c>
      <c r="I1260" s="14">
        <f t="shared" ca="1" si="421"/>
        <v>1</v>
      </c>
      <c r="J1260" s="13">
        <f t="shared" si="434"/>
        <v>2.69E-2</v>
      </c>
      <c r="K1260" s="29">
        <f t="shared" si="422"/>
        <v>46692</v>
      </c>
      <c r="L1260" s="2">
        <f t="shared" si="423"/>
        <v>13</v>
      </c>
      <c r="M1260" s="17">
        <f t="shared" si="424"/>
        <v>13</v>
      </c>
      <c r="N1260" s="12">
        <f t="shared" si="425"/>
        <v>1.0013703</v>
      </c>
      <c r="O1260" s="12">
        <f t="shared" ca="1" si="426"/>
        <v>1.0013703</v>
      </c>
      <c r="P1260" s="17">
        <f t="shared" si="427"/>
        <v>0</v>
      </c>
      <c r="Q1260" s="14">
        <f t="shared" ca="1" si="428"/>
        <v>3.7761360000000001E-2</v>
      </c>
      <c r="R1260" s="20">
        <f t="shared" si="432"/>
        <v>0</v>
      </c>
      <c r="S1260" s="14">
        <f t="shared" si="429"/>
        <v>0</v>
      </c>
      <c r="T1260" s="4" t="str">
        <f t="shared" si="430"/>
        <v>A+J=</v>
      </c>
      <c r="U1260" s="29">
        <f t="shared" si="431"/>
        <v>46721</v>
      </c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</row>
    <row r="1261" spans="1:154" x14ac:dyDescent="0.15">
      <c r="A1261" s="88">
        <f t="shared" si="435"/>
        <v>46714</v>
      </c>
      <c r="B1261" s="89" t="str">
        <f t="shared" ca="1" si="416"/>
        <v>n.d</v>
      </c>
      <c r="C1261" s="14">
        <f t="shared" si="417"/>
        <v>27.55700252000004</v>
      </c>
      <c r="D1261" s="62">
        <f t="shared" si="433"/>
        <v>46709</v>
      </c>
      <c r="E1261" s="60">
        <f ca="1">IF(D1261&lt;$B$1,VLOOKUP(D1261,[1]DI!$A$4:$B$15000,2,FALSE),0)</f>
        <v>0</v>
      </c>
      <c r="F1261" s="14">
        <f t="shared" ca="1" si="418"/>
        <v>1</v>
      </c>
      <c r="G1261" s="91">
        <f t="shared" ca="1" si="419"/>
        <v>1.30934010340701</v>
      </c>
      <c r="H1261" s="91">
        <f t="shared" ca="1" si="420"/>
        <v>1.30934010340701</v>
      </c>
      <c r="I1261" s="14">
        <f t="shared" ca="1" si="421"/>
        <v>1</v>
      </c>
      <c r="J1261" s="13">
        <f t="shared" si="434"/>
        <v>2.69E-2</v>
      </c>
      <c r="K1261" s="29">
        <f t="shared" si="422"/>
        <v>46692</v>
      </c>
      <c r="L1261" s="2">
        <f t="shared" si="423"/>
        <v>14</v>
      </c>
      <c r="M1261" s="17">
        <f t="shared" si="424"/>
        <v>14</v>
      </c>
      <c r="N1261" s="12">
        <f t="shared" si="425"/>
        <v>1.001475785</v>
      </c>
      <c r="O1261" s="12">
        <f t="shared" ca="1" si="426"/>
        <v>1.001475785</v>
      </c>
      <c r="P1261" s="17">
        <f t="shared" si="427"/>
        <v>0</v>
      </c>
      <c r="Q1261" s="14">
        <f t="shared" ca="1" si="428"/>
        <v>4.0668210000000003E-2</v>
      </c>
      <c r="R1261" s="20">
        <f t="shared" si="432"/>
        <v>0</v>
      </c>
      <c r="S1261" s="14">
        <f t="shared" si="429"/>
        <v>0</v>
      </c>
      <c r="T1261" s="4" t="str">
        <f t="shared" si="430"/>
        <v>A+J=</v>
      </c>
      <c r="U1261" s="29">
        <f t="shared" si="431"/>
        <v>46721</v>
      </c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</row>
    <row r="1262" spans="1:154" x14ac:dyDescent="0.15">
      <c r="A1262" s="88">
        <f t="shared" si="435"/>
        <v>46715</v>
      </c>
      <c r="B1262" s="89" t="str">
        <f t="shared" ca="1" si="416"/>
        <v>n.d</v>
      </c>
      <c r="C1262" s="14">
        <f t="shared" si="417"/>
        <v>27.55700252000004</v>
      </c>
      <c r="D1262" s="62">
        <f t="shared" si="433"/>
        <v>46710</v>
      </c>
      <c r="E1262" s="60">
        <f ca="1">IF(D1262&lt;$B$1,VLOOKUP(D1262,[1]DI!$A$4:$B$15000,2,FALSE),0)</f>
        <v>0</v>
      </c>
      <c r="F1262" s="14">
        <f t="shared" ca="1" si="418"/>
        <v>1</v>
      </c>
      <c r="G1262" s="91">
        <f t="shared" ca="1" si="419"/>
        <v>1.30934010340701</v>
      </c>
      <c r="H1262" s="91">
        <f t="shared" ca="1" si="420"/>
        <v>1.30934010340701</v>
      </c>
      <c r="I1262" s="14">
        <f t="shared" ca="1" si="421"/>
        <v>1</v>
      </c>
      <c r="J1262" s="13">
        <f t="shared" si="434"/>
        <v>2.69E-2</v>
      </c>
      <c r="K1262" s="29">
        <f t="shared" si="422"/>
        <v>46692</v>
      </c>
      <c r="L1262" s="2">
        <f t="shared" si="423"/>
        <v>15</v>
      </c>
      <c r="M1262" s="17">
        <f t="shared" si="424"/>
        <v>15</v>
      </c>
      <c r="N1262" s="12">
        <f t="shared" si="425"/>
        <v>1.0015812820000001</v>
      </c>
      <c r="O1262" s="12">
        <f t="shared" ca="1" si="426"/>
        <v>1.0015812820000001</v>
      </c>
      <c r="P1262" s="17">
        <f t="shared" si="427"/>
        <v>0</v>
      </c>
      <c r="Q1262" s="14">
        <f t="shared" ca="1" si="428"/>
        <v>4.3575389999999999E-2</v>
      </c>
      <c r="R1262" s="20">
        <f t="shared" si="432"/>
        <v>0</v>
      </c>
      <c r="S1262" s="14">
        <f t="shared" si="429"/>
        <v>0</v>
      </c>
      <c r="T1262" s="4" t="str">
        <f t="shared" si="430"/>
        <v>A+J=</v>
      </c>
      <c r="U1262" s="29">
        <f t="shared" si="431"/>
        <v>46721</v>
      </c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</row>
    <row r="1263" spans="1:154" x14ac:dyDescent="0.15">
      <c r="A1263" s="88">
        <f t="shared" si="435"/>
        <v>46716</v>
      </c>
      <c r="B1263" s="89" t="str">
        <f t="shared" ca="1" si="416"/>
        <v>n.d</v>
      </c>
      <c r="C1263" s="14">
        <f t="shared" si="417"/>
        <v>27.55700252000004</v>
      </c>
      <c r="D1263" s="62">
        <f t="shared" si="433"/>
        <v>46713</v>
      </c>
      <c r="E1263" s="60">
        <f ca="1">IF(D1263&lt;$B$1,VLOOKUP(D1263,[1]DI!$A$4:$B$15000,2,FALSE),0)</f>
        <v>0</v>
      </c>
      <c r="F1263" s="14">
        <f t="shared" ca="1" si="418"/>
        <v>1</v>
      </c>
      <c r="G1263" s="91">
        <f t="shared" ca="1" si="419"/>
        <v>1.30934010340701</v>
      </c>
      <c r="H1263" s="91">
        <f t="shared" ca="1" si="420"/>
        <v>1.30934010340701</v>
      </c>
      <c r="I1263" s="14">
        <f t="shared" ca="1" si="421"/>
        <v>1</v>
      </c>
      <c r="J1263" s="13">
        <f t="shared" si="434"/>
        <v>2.69E-2</v>
      </c>
      <c r="K1263" s="29">
        <f t="shared" si="422"/>
        <v>46692</v>
      </c>
      <c r="L1263" s="2">
        <f t="shared" si="423"/>
        <v>16</v>
      </c>
      <c r="M1263" s="17">
        <f t="shared" si="424"/>
        <v>16</v>
      </c>
      <c r="N1263" s="12">
        <f t="shared" si="425"/>
        <v>1.0016867899999999</v>
      </c>
      <c r="O1263" s="12">
        <f t="shared" ca="1" si="426"/>
        <v>1.0016867899999999</v>
      </c>
      <c r="P1263" s="17">
        <f t="shared" si="427"/>
        <v>0</v>
      </c>
      <c r="Q1263" s="14">
        <f t="shared" ca="1" si="428"/>
        <v>4.6482870000000003E-2</v>
      </c>
      <c r="R1263" s="20">
        <f t="shared" si="432"/>
        <v>0</v>
      </c>
      <c r="S1263" s="14">
        <f t="shared" si="429"/>
        <v>0</v>
      </c>
      <c r="T1263" s="4" t="str">
        <f t="shared" si="430"/>
        <v>A+J=</v>
      </c>
      <c r="U1263" s="29">
        <f t="shared" si="431"/>
        <v>46721</v>
      </c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</row>
    <row r="1264" spans="1:154" x14ac:dyDescent="0.15">
      <c r="A1264" s="88">
        <f t="shared" si="435"/>
        <v>46717</v>
      </c>
      <c r="B1264" s="89" t="str">
        <f t="shared" ca="1" si="416"/>
        <v>n.d</v>
      </c>
      <c r="C1264" s="14">
        <f t="shared" si="417"/>
        <v>27.55700252000004</v>
      </c>
      <c r="D1264" s="62">
        <f t="shared" si="433"/>
        <v>46714</v>
      </c>
      <c r="E1264" s="60">
        <f ca="1">IF(D1264&lt;$B$1,VLOOKUP(D1264,[1]DI!$A$4:$B$15000,2,FALSE),0)</f>
        <v>0</v>
      </c>
      <c r="F1264" s="14">
        <f t="shared" ca="1" si="418"/>
        <v>1</v>
      </c>
      <c r="G1264" s="91">
        <f t="shared" ca="1" si="419"/>
        <v>1.30934010340701</v>
      </c>
      <c r="H1264" s="91">
        <f t="shared" ca="1" si="420"/>
        <v>1.30934010340701</v>
      </c>
      <c r="I1264" s="14">
        <f t="shared" ca="1" si="421"/>
        <v>1</v>
      </c>
      <c r="J1264" s="13">
        <f t="shared" si="434"/>
        <v>2.69E-2</v>
      </c>
      <c r="K1264" s="29">
        <f t="shared" si="422"/>
        <v>46692</v>
      </c>
      <c r="L1264" s="2">
        <f t="shared" si="423"/>
        <v>17</v>
      </c>
      <c r="M1264" s="17">
        <f t="shared" si="424"/>
        <v>17</v>
      </c>
      <c r="N1264" s="12">
        <f t="shared" si="425"/>
        <v>1.001792308</v>
      </c>
      <c r="O1264" s="12">
        <f t="shared" ca="1" si="426"/>
        <v>1.001792308</v>
      </c>
      <c r="P1264" s="17">
        <f t="shared" si="427"/>
        <v>0</v>
      </c>
      <c r="Q1264" s="14">
        <f t="shared" ca="1" si="428"/>
        <v>4.9390629999999998E-2</v>
      </c>
      <c r="R1264" s="20">
        <f t="shared" si="432"/>
        <v>0</v>
      </c>
      <c r="S1264" s="14">
        <f t="shared" si="429"/>
        <v>0</v>
      </c>
      <c r="T1264" s="4" t="str">
        <f t="shared" si="430"/>
        <v>A+J=</v>
      </c>
      <c r="U1264" s="29">
        <f t="shared" si="431"/>
        <v>46721</v>
      </c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</row>
    <row r="1265" spans="1:154" x14ac:dyDescent="0.15">
      <c r="A1265" s="88">
        <f t="shared" si="435"/>
        <v>46720</v>
      </c>
      <c r="B1265" s="89" t="str">
        <f t="shared" ca="1" si="416"/>
        <v>n.d</v>
      </c>
      <c r="C1265" s="14">
        <f t="shared" si="417"/>
        <v>27.55700252000004</v>
      </c>
      <c r="D1265" s="62">
        <f t="shared" si="433"/>
        <v>46715</v>
      </c>
      <c r="E1265" s="60">
        <f ca="1">IF(D1265&lt;$B$1,VLOOKUP(D1265,[1]DI!$A$4:$B$15000,2,FALSE),0)</f>
        <v>0</v>
      </c>
      <c r="F1265" s="14">
        <f t="shared" ca="1" si="418"/>
        <v>1</v>
      </c>
      <c r="G1265" s="91">
        <f t="shared" ca="1" si="419"/>
        <v>1.30934010340701</v>
      </c>
      <c r="H1265" s="91">
        <f t="shared" ca="1" si="420"/>
        <v>1.30934010340701</v>
      </c>
      <c r="I1265" s="14">
        <f t="shared" ca="1" si="421"/>
        <v>1</v>
      </c>
      <c r="J1265" s="13">
        <f t="shared" si="434"/>
        <v>2.69E-2</v>
      </c>
      <c r="K1265" s="29">
        <f t="shared" si="422"/>
        <v>46692</v>
      </c>
      <c r="L1265" s="2">
        <f t="shared" si="423"/>
        <v>18</v>
      </c>
      <c r="M1265" s="17">
        <f t="shared" si="424"/>
        <v>18</v>
      </c>
      <c r="N1265" s="12">
        <f t="shared" si="425"/>
        <v>1.0018978380000001</v>
      </c>
      <c r="O1265" s="12">
        <f t="shared" ca="1" si="426"/>
        <v>1.0018978380000001</v>
      </c>
      <c r="P1265" s="17">
        <f t="shared" si="427"/>
        <v>0</v>
      </c>
      <c r="Q1265" s="14">
        <f t="shared" ca="1" si="428"/>
        <v>5.229872E-2</v>
      </c>
      <c r="R1265" s="20">
        <f t="shared" si="432"/>
        <v>0</v>
      </c>
      <c r="S1265" s="14">
        <f t="shared" si="429"/>
        <v>0</v>
      </c>
      <c r="T1265" s="4" t="str">
        <f t="shared" si="430"/>
        <v>A+J=</v>
      </c>
      <c r="U1265" s="29">
        <f t="shared" si="431"/>
        <v>46721</v>
      </c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</row>
    <row r="1266" spans="1:154" x14ac:dyDescent="0.15">
      <c r="A1266" s="88">
        <f t="shared" si="435"/>
        <v>46721</v>
      </c>
      <c r="B1266" s="89" t="str">
        <f t="shared" ca="1" si="416"/>
        <v>n.d</v>
      </c>
      <c r="C1266" s="14">
        <f t="shared" si="417"/>
        <v>27.55700252000004</v>
      </c>
      <c r="D1266" s="62">
        <f t="shared" si="433"/>
        <v>46716</v>
      </c>
      <c r="E1266" s="60">
        <f ca="1">IF(D1266&lt;$B$1,VLOOKUP(D1266,[1]DI!$A$4:$B$15000,2,FALSE),0)</f>
        <v>0</v>
      </c>
      <c r="F1266" s="14">
        <f t="shared" ca="1" si="418"/>
        <v>1</v>
      </c>
      <c r="G1266" s="91">
        <f t="shared" ca="1" si="419"/>
        <v>1.30934010340701</v>
      </c>
      <c r="H1266" s="91">
        <f t="shared" ca="1" si="420"/>
        <v>1.30934010340701</v>
      </c>
      <c r="I1266" s="14">
        <f t="shared" ca="1" si="421"/>
        <v>1</v>
      </c>
      <c r="J1266" s="13">
        <f t="shared" si="434"/>
        <v>2.69E-2</v>
      </c>
      <c r="K1266" s="29">
        <f t="shared" si="422"/>
        <v>46692</v>
      </c>
      <c r="L1266" s="2">
        <f t="shared" si="423"/>
        <v>19</v>
      </c>
      <c r="M1266" s="17">
        <f t="shared" si="424"/>
        <v>19</v>
      </c>
      <c r="N1266" s="12">
        <f t="shared" si="425"/>
        <v>1.002003379</v>
      </c>
      <c r="O1266" s="12">
        <f t="shared" ca="1" si="426"/>
        <v>1.002003379</v>
      </c>
      <c r="P1266" s="17">
        <f t="shared" si="427"/>
        <v>60</v>
      </c>
      <c r="Q1266" s="14">
        <f t="shared" ca="1" si="428"/>
        <v>5.5207119999999998E-2</v>
      </c>
      <c r="R1266" s="20">
        <f t="shared" si="432"/>
        <v>1</v>
      </c>
      <c r="S1266" s="14">
        <f t="shared" si="429"/>
        <v>27.557002520000001</v>
      </c>
      <c r="T1266" s="4" t="str">
        <f t="shared" si="430"/>
        <v>A+J=</v>
      </c>
      <c r="U1266" s="29">
        <f t="shared" si="431"/>
        <v>46721</v>
      </c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</row>
    <row r="1267" spans="1:154" x14ac:dyDescent="0.15">
      <c r="A1267" s="88">
        <f t="shared" si="435"/>
        <v>46722</v>
      </c>
      <c r="B1267" s="89" t="str">
        <f t="shared" ca="1" si="416"/>
        <v>n.d</v>
      </c>
      <c r="C1267" s="14">
        <f t="shared" si="417"/>
        <v>3.907985046680551E-14</v>
      </c>
      <c r="D1267" s="62">
        <f t="shared" si="433"/>
        <v>46717</v>
      </c>
      <c r="E1267" s="60">
        <f ca="1">IF(D1267&lt;$B$1,VLOOKUP(D1267,[1]DI!$A$4:$B$15000,2,FALSE),0)</f>
        <v>0</v>
      </c>
      <c r="F1267" s="14">
        <f t="shared" ca="1" si="418"/>
        <v>1</v>
      </c>
      <c r="G1267" s="91">
        <f t="shared" ca="1" si="419"/>
        <v>1.30934010340701</v>
      </c>
      <c r="H1267" s="91">
        <f t="shared" ca="1" si="420"/>
        <v>1.30934010340701</v>
      </c>
      <c r="I1267" s="14">
        <f t="shared" ca="1" si="421"/>
        <v>1</v>
      </c>
      <c r="J1267" s="13">
        <f t="shared" si="434"/>
        <v>2.69E-2</v>
      </c>
      <c r="K1267" s="29">
        <f t="shared" si="422"/>
        <v>46721</v>
      </c>
      <c r="L1267" s="2">
        <f t="shared" si="423"/>
        <v>1</v>
      </c>
      <c r="M1267" s="17">
        <f t="shared" si="424"/>
        <v>1</v>
      </c>
      <c r="N1267" s="12">
        <f t="shared" si="425"/>
        <v>1.000105341</v>
      </c>
      <c r="O1267" s="12">
        <f t="shared" ca="1" si="426"/>
        <v>1.000105341</v>
      </c>
      <c r="P1267" s="17">
        <f t="shared" si="427"/>
        <v>0</v>
      </c>
      <c r="Q1267" s="14">
        <f t="shared" ca="1" si="428"/>
        <v>0</v>
      </c>
      <c r="R1267" s="20">
        <f t="shared" si="432"/>
        <v>0</v>
      </c>
      <c r="S1267" s="14">
        <f t="shared" si="429"/>
        <v>0</v>
      </c>
      <c r="T1267" s="4">
        <f t="shared" si="430"/>
        <v>0</v>
      </c>
      <c r="U1267" s="29">
        <f t="shared" si="431"/>
        <v>0</v>
      </c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</row>
    <row r="1268" spans="1:154" x14ac:dyDescent="0.15">
      <c r="A1268" s="88">
        <f t="shared" si="435"/>
        <v>46723</v>
      </c>
      <c r="B1268" s="89" t="str">
        <f t="shared" ca="1" si="416"/>
        <v>n.d</v>
      </c>
      <c r="C1268" s="14">
        <f t="shared" si="417"/>
        <v>3.907985046680551E-14</v>
      </c>
      <c r="D1268" s="62">
        <f t="shared" si="433"/>
        <v>46720</v>
      </c>
      <c r="E1268" s="60">
        <f ca="1">IF(D1268&lt;$B$1,VLOOKUP(D1268,[1]DI!$A$4:$B$15000,2,FALSE),0)</f>
        <v>0</v>
      </c>
      <c r="F1268" s="14">
        <f t="shared" ca="1" si="418"/>
        <v>1</v>
      </c>
      <c r="G1268" s="91">
        <f t="shared" ca="1" si="419"/>
        <v>1.30934010340701</v>
      </c>
      <c r="H1268" s="91">
        <f t="shared" ca="1" si="420"/>
        <v>1.30934010340701</v>
      </c>
      <c r="I1268" s="14">
        <f t="shared" ca="1" si="421"/>
        <v>1</v>
      </c>
      <c r="J1268" s="13">
        <f t="shared" si="434"/>
        <v>2.69E-2</v>
      </c>
      <c r="K1268" s="29">
        <f t="shared" si="422"/>
        <v>46721</v>
      </c>
      <c r="L1268" s="2">
        <f t="shared" si="423"/>
        <v>2</v>
      </c>
      <c r="M1268" s="17">
        <f t="shared" si="424"/>
        <v>2</v>
      </c>
      <c r="N1268" s="12">
        <f t="shared" si="425"/>
        <v>1.0002106930000001</v>
      </c>
      <c r="O1268" s="12">
        <f t="shared" ca="1" si="426"/>
        <v>1.0002106930000001</v>
      </c>
      <c r="P1268" s="17">
        <f t="shared" si="427"/>
        <v>0</v>
      </c>
      <c r="Q1268" s="14">
        <f t="shared" ca="1" si="428"/>
        <v>0</v>
      </c>
      <c r="R1268" s="20">
        <f t="shared" si="432"/>
        <v>0</v>
      </c>
      <c r="S1268" s="14">
        <f t="shared" si="429"/>
        <v>0</v>
      </c>
      <c r="T1268" s="4">
        <f t="shared" si="430"/>
        <v>0</v>
      </c>
      <c r="U1268" s="29">
        <f t="shared" si="431"/>
        <v>0</v>
      </c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</row>
    <row r="1269" spans="1:154" x14ac:dyDescent="0.15">
      <c r="A1269" s="88">
        <f t="shared" si="435"/>
        <v>46724</v>
      </c>
      <c r="B1269" s="89" t="str">
        <f t="shared" ca="1" si="416"/>
        <v>n.d</v>
      </c>
      <c r="C1269" s="14">
        <f t="shared" si="417"/>
        <v>3.907985046680551E-14</v>
      </c>
      <c r="D1269" s="62">
        <f t="shared" si="433"/>
        <v>46721</v>
      </c>
      <c r="E1269" s="60">
        <f ca="1">IF(D1269&lt;$B$1,VLOOKUP(D1269,[1]DI!$A$4:$B$15000,2,FALSE),0)</f>
        <v>0</v>
      </c>
      <c r="F1269" s="14">
        <f t="shared" ca="1" si="418"/>
        <v>1</v>
      </c>
      <c r="G1269" s="91">
        <f t="shared" ca="1" si="419"/>
        <v>1.30934010340701</v>
      </c>
      <c r="H1269" s="91">
        <f t="shared" ca="1" si="420"/>
        <v>1.30934010340701</v>
      </c>
      <c r="I1269" s="14">
        <f t="shared" ca="1" si="421"/>
        <v>1</v>
      </c>
      <c r="J1269" s="13">
        <f t="shared" si="434"/>
        <v>2.69E-2</v>
      </c>
      <c r="K1269" s="29">
        <f t="shared" si="422"/>
        <v>46721</v>
      </c>
      <c r="L1269" s="2">
        <f t="shared" si="423"/>
        <v>3</v>
      </c>
      <c r="M1269" s="17">
        <f t="shared" si="424"/>
        <v>3</v>
      </c>
      <c r="N1269" s="12">
        <f t="shared" si="425"/>
        <v>1.000316057</v>
      </c>
      <c r="O1269" s="12">
        <f t="shared" ca="1" si="426"/>
        <v>1.000316057</v>
      </c>
      <c r="P1269" s="17">
        <f t="shared" si="427"/>
        <v>0</v>
      </c>
      <c r="Q1269" s="14">
        <f t="shared" ca="1" si="428"/>
        <v>0</v>
      </c>
      <c r="R1269" s="20">
        <f t="shared" si="432"/>
        <v>0</v>
      </c>
      <c r="S1269" s="14">
        <f t="shared" si="429"/>
        <v>0</v>
      </c>
      <c r="T1269" s="4">
        <f t="shared" si="430"/>
        <v>0</v>
      </c>
      <c r="U1269" s="29">
        <f t="shared" si="431"/>
        <v>0</v>
      </c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</row>
    <row r="1270" spans="1:154" x14ac:dyDescent="0.15">
      <c r="A1270" s="88"/>
      <c r="B1270" s="89"/>
      <c r="C1270" s="14"/>
      <c r="D1270" s="62"/>
      <c r="E1270" s="60"/>
      <c r="F1270" s="14"/>
      <c r="G1270" s="91"/>
      <c r="H1270" s="91"/>
      <c r="I1270" s="14"/>
      <c r="J1270" s="13"/>
      <c r="K1270" s="29"/>
      <c r="L1270" s="2"/>
      <c r="M1270" s="17"/>
      <c r="N1270" s="12"/>
      <c r="O1270" s="12"/>
      <c r="P1270" s="17"/>
      <c r="Q1270" s="14"/>
      <c r="R1270" s="20"/>
      <c r="S1270" s="14"/>
      <c r="T1270" s="4"/>
      <c r="U1270" s="29"/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</row>
    <row r="1271" spans="1:154" x14ac:dyDescent="0.15">
      <c r="A1271" s="88"/>
      <c r="B1271" s="89"/>
      <c r="C1271" s="14"/>
      <c r="D1271" s="62"/>
      <c r="E1271" s="60"/>
      <c r="F1271" s="14"/>
      <c r="G1271" s="91"/>
      <c r="H1271" s="91"/>
      <c r="I1271" s="14"/>
      <c r="J1271" s="13"/>
      <c r="K1271" s="29"/>
      <c r="L1271" s="2"/>
      <c r="M1271" s="17"/>
      <c r="N1271" s="12"/>
      <c r="O1271" s="12"/>
      <c r="P1271" s="17"/>
      <c r="Q1271" s="14"/>
      <c r="R1271" s="20"/>
      <c r="S1271" s="14"/>
      <c r="T1271" s="4"/>
      <c r="U1271" s="29"/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</row>
    <row r="1272" spans="1:154" x14ac:dyDescent="0.15">
      <c r="A1272" s="88"/>
      <c r="B1272" s="89"/>
      <c r="C1272" s="14"/>
      <c r="D1272" s="62"/>
      <c r="E1272" s="60"/>
      <c r="F1272" s="14"/>
      <c r="G1272" s="91"/>
      <c r="H1272" s="91"/>
      <c r="I1272" s="14"/>
      <c r="J1272" s="13"/>
      <c r="K1272" s="29"/>
      <c r="L1272" s="2"/>
      <c r="M1272" s="17"/>
      <c r="N1272" s="12"/>
      <c r="O1272" s="12"/>
      <c r="P1272" s="17"/>
      <c r="Q1272" s="14"/>
      <c r="R1272" s="20"/>
      <c r="S1272" s="14"/>
      <c r="T1272" s="4"/>
      <c r="U1272" s="29"/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</row>
    <row r="1273" spans="1:154" x14ac:dyDescent="0.15">
      <c r="A1273" s="88"/>
      <c r="B1273" s="89"/>
      <c r="C1273" s="14"/>
      <c r="D1273" s="62"/>
      <c r="E1273" s="60"/>
      <c r="F1273" s="14"/>
      <c r="G1273" s="91"/>
      <c r="H1273" s="91"/>
      <c r="I1273" s="14"/>
      <c r="J1273" s="13"/>
      <c r="K1273" s="29"/>
      <c r="L1273" s="2"/>
      <c r="M1273" s="17"/>
      <c r="N1273" s="12"/>
      <c r="O1273" s="12"/>
      <c r="P1273" s="17"/>
      <c r="Q1273" s="14"/>
      <c r="R1273" s="20"/>
      <c r="S1273" s="14"/>
      <c r="T1273" s="4"/>
      <c r="U1273" s="29"/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</row>
    <row r="1274" spans="1:154" x14ac:dyDescent="0.15">
      <c r="A1274" s="88"/>
      <c r="B1274" s="89"/>
      <c r="C1274" s="14"/>
      <c r="D1274" s="62"/>
      <c r="E1274" s="60"/>
      <c r="F1274" s="14"/>
      <c r="G1274" s="91"/>
      <c r="H1274" s="91"/>
      <c r="I1274" s="14"/>
      <c r="J1274" s="13"/>
      <c r="K1274" s="29"/>
      <c r="L1274" s="2"/>
      <c r="M1274" s="17"/>
      <c r="N1274" s="12"/>
      <c r="O1274" s="12"/>
      <c r="P1274" s="17"/>
      <c r="Q1274" s="14"/>
      <c r="R1274" s="20"/>
      <c r="S1274" s="14"/>
      <c r="T1274" s="4"/>
      <c r="U1274" s="29"/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</row>
    <row r="1275" spans="1:154" x14ac:dyDescent="0.15">
      <c r="A1275" s="88"/>
      <c r="B1275" s="89"/>
      <c r="C1275" s="14"/>
      <c r="D1275" s="62"/>
      <c r="E1275" s="60"/>
      <c r="F1275" s="14"/>
      <c r="G1275" s="91"/>
      <c r="H1275" s="91"/>
      <c r="I1275" s="14"/>
      <c r="J1275" s="13"/>
      <c r="K1275" s="29"/>
      <c r="L1275" s="2"/>
      <c r="M1275" s="17"/>
      <c r="N1275" s="12"/>
      <c r="O1275" s="12"/>
      <c r="P1275" s="17"/>
      <c r="Q1275" s="14"/>
      <c r="R1275" s="20"/>
      <c r="S1275" s="14"/>
      <c r="T1275" s="4"/>
      <c r="U1275" s="29"/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</row>
    <row r="1276" spans="1:154" x14ac:dyDescent="0.15">
      <c r="A1276" s="88"/>
      <c r="B1276" s="89"/>
      <c r="C1276" s="14"/>
      <c r="D1276" s="62"/>
      <c r="E1276" s="60"/>
      <c r="F1276" s="14"/>
      <c r="G1276" s="91"/>
      <c r="H1276" s="91"/>
      <c r="I1276" s="14"/>
      <c r="J1276" s="13"/>
      <c r="K1276" s="29"/>
      <c r="L1276" s="2"/>
      <c r="M1276" s="17"/>
      <c r="N1276" s="12"/>
      <c r="O1276" s="12"/>
      <c r="P1276" s="17"/>
      <c r="Q1276" s="14"/>
      <c r="R1276" s="20"/>
      <c r="S1276" s="14"/>
      <c r="T1276" s="4"/>
      <c r="U1276" s="29"/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</row>
    <row r="1277" spans="1:154" x14ac:dyDescent="0.15">
      <c r="A1277" s="88"/>
      <c r="B1277" s="89"/>
      <c r="C1277" s="14"/>
      <c r="D1277" s="62"/>
      <c r="E1277" s="60"/>
      <c r="F1277" s="14"/>
      <c r="G1277" s="91"/>
      <c r="H1277" s="91"/>
      <c r="I1277" s="14"/>
      <c r="J1277" s="13"/>
      <c r="K1277" s="29"/>
      <c r="L1277" s="2"/>
      <c r="M1277" s="17"/>
      <c r="N1277" s="12"/>
      <c r="O1277" s="12"/>
      <c r="P1277" s="17"/>
      <c r="Q1277" s="14"/>
      <c r="R1277" s="20"/>
      <c r="S1277" s="14"/>
      <c r="T1277" s="4"/>
      <c r="U1277" s="29"/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</row>
    <row r="1278" spans="1:154" x14ac:dyDescent="0.15">
      <c r="A1278" s="88"/>
      <c r="B1278" s="89"/>
      <c r="C1278" s="14"/>
      <c r="D1278" s="62"/>
      <c r="E1278" s="60"/>
      <c r="F1278" s="14"/>
      <c r="G1278" s="91"/>
      <c r="H1278" s="91"/>
      <c r="I1278" s="14"/>
      <c r="J1278" s="13"/>
      <c r="K1278" s="29"/>
      <c r="L1278" s="2"/>
      <c r="M1278" s="17"/>
      <c r="N1278" s="12"/>
      <c r="O1278" s="12"/>
      <c r="P1278" s="17"/>
      <c r="Q1278" s="14"/>
      <c r="R1278" s="20"/>
      <c r="S1278" s="14"/>
      <c r="T1278" s="4"/>
      <c r="U1278" s="29"/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</row>
    <row r="1279" spans="1:154" x14ac:dyDescent="0.15">
      <c r="A1279" s="88"/>
      <c r="B1279" s="89"/>
      <c r="C1279" s="14"/>
      <c r="D1279" s="62"/>
      <c r="E1279" s="60"/>
      <c r="F1279" s="14"/>
      <c r="G1279" s="91"/>
      <c r="H1279" s="91"/>
      <c r="I1279" s="14"/>
      <c r="J1279" s="13"/>
      <c r="K1279" s="29"/>
      <c r="L1279" s="2"/>
      <c r="M1279" s="17"/>
      <c r="N1279" s="12"/>
      <c r="O1279" s="12"/>
      <c r="P1279" s="17"/>
      <c r="Q1279" s="14"/>
      <c r="R1279" s="20"/>
      <c r="S1279" s="14"/>
      <c r="T1279" s="4"/>
      <c r="U1279" s="29"/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</row>
    <row r="1280" spans="1:154" x14ac:dyDescent="0.15">
      <c r="A1280" s="88"/>
      <c r="B1280" s="89"/>
      <c r="C1280" s="14"/>
      <c r="D1280" s="62"/>
      <c r="E1280" s="60"/>
      <c r="F1280" s="14"/>
      <c r="G1280" s="91"/>
      <c r="H1280" s="91"/>
      <c r="I1280" s="14"/>
      <c r="J1280" s="13"/>
      <c r="K1280" s="29"/>
      <c r="L1280" s="2"/>
      <c r="M1280" s="17"/>
      <c r="N1280" s="12"/>
      <c r="O1280" s="12"/>
      <c r="P1280" s="17"/>
      <c r="Q1280" s="14"/>
      <c r="R1280" s="20"/>
      <c r="S1280" s="14"/>
      <c r="T1280" s="4"/>
      <c r="U1280" s="29"/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</row>
    <row r="1281" spans="1:154" x14ac:dyDescent="0.15">
      <c r="A1281" s="88"/>
      <c r="B1281" s="89"/>
      <c r="C1281" s="14"/>
      <c r="D1281" s="62"/>
      <c r="E1281" s="60"/>
      <c r="F1281" s="14"/>
      <c r="G1281" s="91"/>
      <c r="H1281" s="91"/>
      <c r="I1281" s="14"/>
      <c r="J1281" s="13"/>
      <c r="K1281" s="29"/>
      <c r="L1281" s="2"/>
      <c r="M1281" s="17"/>
      <c r="N1281" s="12"/>
      <c r="O1281" s="12"/>
      <c r="P1281" s="17"/>
      <c r="Q1281" s="14"/>
      <c r="R1281" s="20"/>
      <c r="S1281" s="14"/>
      <c r="T1281" s="4"/>
      <c r="U1281" s="29"/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</row>
    <row r="1282" spans="1:154" x14ac:dyDescent="0.15">
      <c r="A1282" s="88"/>
      <c r="B1282" s="89"/>
      <c r="C1282" s="14"/>
      <c r="D1282" s="62"/>
      <c r="E1282" s="60"/>
      <c r="F1282" s="14"/>
      <c r="G1282" s="91"/>
      <c r="H1282" s="91"/>
      <c r="I1282" s="14"/>
      <c r="J1282" s="13"/>
      <c r="K1282" s="29"/>
      <c r="L1282" s="2"/>
      <c r="M1282" s="17"/>
      <c r="N1282" s="12"/>
      <c r="O1282" s="12"/>
      <c r="P1282" s="17"/>
      <c r="Q1282" s="14"/>
      <c r="R1282" s="20"/>
      <c r="S1282" s="14"/>
      <c r="T1282" s="4"/>
      <c r="U1282" s="29"/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</row>
    <row r="1283" spans="1:154" x14ac:dyDescent="0.15">
      <c r="A1283" s="88"/>
      <c r="B1283" s="89"/>
      <c r="C1283" s="14"/>
      <c r="D1283" s="62"/>
      <c r="E1283" s="60"/>
      <c r="F1283" s="14"/>
      <c r="G1283" s="91"/>
      <c r="H1283" s="91"/>
      <c r="I1283" s="14"/>
      <c r="J1283" s="13"/>
      <c r="K1283" s="29"/>
      <c r="L1283" s="2"/>
      <c r="M1283" s="17"/>
      <c r="N1283" s="12"/>
      <c r="O1283" s="12"/>
      <c r="P1283" s="17"/>
      <c r="Q1283" s="14"/>
      <c r="R1283" s="20"/>
      <c r="S1283" s="14"/>
      <c r="T1283" s="4"/>
      <c r="U1283" s="29"/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</row>
    <row r="1284" spans="1:154" x14ac:dyDescent="0.15">
      <c r="A1284" s="88"/>
      <c r="B1284" s="89"/>
      <c r="C1284" s="14"/>
      <c r="D1284" s="62"/>
      <c r="E1284" s="60"/>
      <c r="F1284" s="14"/>
      <c r="G1284" s="91"/>
      <c r="H1284" s="91"/>
      <c r="I1284" s="14"/>
      <c r="J1284" s="13"/>
      <c r="K1284" s="29"/>
      <c r="L1284" s="2"/>
      <c r="M1284" s="17"/>
      <c r="N1284" s="12"/>
      <c r="O1284" s="12"/>
      <c r="P1284" s="17"/>
      <c r="Q1284" s="14"/>
      <c r="R1284" s="20"/>
      <c r="S1284" s="14"/>
      <c r="T1284" s="4"/>
      <c r="U1284" s="29"/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</row>
    <row r="1285" spans="1:154" x14ac:dyDescent="0.15">
      <c r="A1285" s="88"/>
      <c r="B1285" s="89"/>
      <c r="C1285" s="14"/>
      <c r="D1285" s="62"/>
      <c r="E1285" s="60"/>
      <c r="F1285" s="14"/>
      <c r="G1285" s="91"/>
      <c r="H1285" s="91"/>
      <c r="I1285" s="14"/>
      <c r="J1285" s="13"/>
      <c r="K1285" s="29"/>
      <c r="L1285" s="2"/>
      <c r="M1285" s="17"/>
      <c r="N1285" s="12"/>
      <c r="O1285" s="12"/>
      <c r="P1285" s="17"/>
      <c r="Q1285" s="14"/>
      <c r="R1285" s="20"/>
      <c r="S1285" s="14"/>
      <c r="T1285" s="4"/>
      <c r="U1285" s="29"/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</row>
    <row r="1286" spans="1:154" x14ac:dyDescent="0.15">
      <c r="A1286" s="88"/>
      <c r="B1286" s="89"/>
      <c r="C1286" s="14"/>
      <c r="D1286" s="62"/>
      <c r="E1286" s="60"/>
      <c r="F1286" s="14"/>
      <c r="G1286" s="91"/>
      <c r="H1286" s="91"/>
      <c r="I1286" s="14"/>
      <c r="J1286" s="13"/>
      <c r="K1286" s="29"/>
      <c r="L1286" s="2"/>
      <c r="M1286" s="17"/>
      <c r="N1286" s="12"/>
      <c r="O1286" s="12"/>
      <c r="P1286" s="17"/>
      <c r="Q1286" s="14"/>
      <c r="R1286" s="20"/>
      <c r="S1286" s="14"/>
      <c r="T1286" s="4"/>
      <c r="U1286" s="29"/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</row>
    <row r="1287" spans="1:154" x14ac:dyDescent="0.15">
      <c r="A1287" s="88"/>
      <c r="B1287" s="89"/>
      <c r="C1287" s="14"/>
      <c r="D1287" s="62"/>
      <c r="E1287" s="60"/>
      <c r="F1287" s="14"/>
      <c r="G1287" s="91"/>
      <c r="H1287" s="91"/>
      <c r="I1287" s="14"/>
      <c r="J1287" s="13"/>
      <c r="K1287" s="29"/>
      <c r="L1287" s="2"/>
      <c r="M1287" s="17"/>
      <c r="N1287" s="12"/>
      <c r="O1287" s="12"/>
      <c r="P1287" s="17"/>
      <c r="Q1287" s="14"/>
      <c r="R1287" s="20"/>
      <c r="S1287" s="14"/>
      <c r="T1287" s="4"/>
      <c r="U1287" s="29"/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</row>
    <row r="1288" spans="1:154" x14ac:dyDescent="0.15">
      <c r="A1288" s="88"/>
      <c r="B1288" s="89"/>
      <c r="C1288" s="14"/>
      <c r="D1288" s="62"/>
      <c r="E1288" s="60"/>
      <c r="F1288" s="14"/>
      <c r="G1288" s="91"/>
      <c r="H1288" s="91"/>
      <c r="I1288" s="14"/>
      <c r="J1288" s="13"/>
      <c r="K1288" s="29"/>
      <c r="L1288" s="2"/>
      <c r="M1288" s="17"/>
      <c r="N1288" s="12"/>
      <c r="O1288" s="12"/>
      <c r="P1288" s="17"/>
      <c r="Q1288" s="14"/>
      <c r="R1288" s="20"/>
      <c r="S1288" s="14"/>
      <c r="T1288" s="4"/>
      <c r="U1288" s="29"/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</row>
    <row r="1289" spans="1:154" x14ac:dyDescent="0.15">
      <c r="A1289" s="88"/>
      <c r="B1289" s="89"/>
      <c r="C1289" s="14"/>
      <c r="D1289" s="62"/>
      <c r="E1289" s="60"/>
      <c r="F1289" s="14"/>
      <c r="G1289" s="91"/>
      <c r="H1289" s="91"/>
      <c r="I1289" s="14"/>
      <c r="J1289" s="13"/>
      <c r="K1289" s="29"/>
      <c r="L1289" s="2"/>
      <c r="M1289" s="17"/>
      <c r="N1289" s="12"/>
      <c r="O1289" s="12"/>
      <c r="P1289" s="17"/>
      <c r="Q1289" s="14"/>
      <c r="R1289" s="20"/>
      <c r="S1289" s="14"/>
      <c r="T1289" s="4"/>
      <c r="U1289" s="29"/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3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</row>
    <row r="1290" spans="1:154" x14ac:dyDescent="0.15">
      <c r="A1290" s="88"/>
      <c r="B1290" s="89"/>
      <c r="C1290" s="14"/>
      <c r="D1290" s="62"/>
      <c r="E1290" s="60"/>
      <c r="F1290" s="14"/>
      <c r="G1290" s="91"/>
      <c r="H1290" s="91"/>
      <c r="I1290" s="14"/>
      <c r="J1290" s="13"/>
      <c r="K1290" s="29"/>
      <c r="L1290" s="2"/>
      <c r="M1290" s="17"/>
      <c r="N1290" s="12"/>
      <c r="O1290" s="12"/>
      <c r="P1290" s="17"/>
      <c r="Q1290" s="14"/>
      <c r="R1290" s="20"/>
      <c r="S1290" s="14"/>
      <c r="T1290" s="4"/>
      <c r="U1290" s="29"/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</row>
    <row r="1291" spans="1:154" x14ac:dyDescent="0.15">
      <c r="A1291" s="88"/>
      <c r="B1291" s="89"/>
      <c r="C1291" s="14"/>
      <c r="D1291" s="62"/>
      <c r="E1291" s="60"/>
      <c r="F1291" s="14"/>
      <c r="G1291" s="91"/>
      <c r="H1291" s="91"/>
      <c r="I1291" s="14"/>
      <c r="J1291" s="13"/>
      <c r="K1291" s="29"/>
      <c r="L1291" s="2"/>
      <c r="M1291" s="17"/>
      <c r="N1291" s="12"/>
      <c r="O1291" s="12"/>
      <c r="P1291" s="17"/>
      <c r="Q1291" s="14"/>
      <c r="R1291" s="20"/>
      <c r="S1291" s="14"/>
      <c r="T1291" s="4"/>
      <c r="U1291" s="29"/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</row>
    <row r="1292" spans="1:154" x14ac:dyDescent="0.15">
      <c r="A1292" s="88"/>
      <c r="B1292" s="89"/>
      <c r="C1292" s="14"/>
      <c r="D1292" s="62"/>
      <c r="E1292" s="60"/>
      <c r="F1292" s="14"/>
      <c r="G1292" s="91"/>
      <c r="H1292" s="91"/>
      <c r="I1292" s="14"/>
      <c r="J1292" s="13"/>
      <c r="K1292" s="29"/>
      <c r="L1292" s="2"/>
      <c r="M1292" s="17"/>
      <c r="N1292" s="12"/>
      <c r="O1292" s="12"/>
      <c r="P1292" s="17"/>
      <c r="Q1292" s="14"/>
      <c r="R1292" s="20"/>
      <c r="S1292" s="14"/>
      <c r="T1292" s="4"/>
      <c r="U1292" s="29"/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</row>
    <row r="1293" spans="1:154" x14ac:dyDescent="0.15">
      <c r="A1293" s="88"/>
      <c r="B1293" s="89"/>
      <c r="C1293" s="14"/>
      <c r="D1293" s="62"/>
      <c r="E1293" s="60"/>
      <c r="F1293" s="14"/>
      <c r="G1293" s="91"/>
      <c r="H1293" s="91"/>
      <c r="I1293" s="14"/>
      <c r="J1293" s="13"/>
      <c r="K1293" s="29"/>
      <c r="L1293" s="2"/>
      <c r="M1293" s="17"/>
      <c r="N1293" s="12"/>
      <c r="O1293" s="12"/>
      <c r="P1293" s="17"/>
      <c r="Q1293" s="14"/>
      <c r="R1293" s="20"/>
      <c r="S1293" s="14"/>
      <c r="T1293" s="4"/>
      <c r="U1293" s="29"/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</row>
    <row r="1294" spans="1:154" x14ac:dyDescent="0.15">
      <c r="A1294" s="88"/>
      <c r="B1294" s="89"/>
      <c r="C1294" s="14"/>
      <c r="D1294" s="62"/>
      <c r="E1294" s="60"/>
      <c r="F1294" s="14"/>
      <c r="G1294" s="91"/>
      <c r="H1294" s="91"/>
      <c r="I1294" s="14"/>
      <c r="J1294" s="13"/>
      <c r="K1294" s="29"/>
      <c r="L1294" s="2"/>
      <c r="M1294" s="17"/>
      <c r="N1294" s="12"/>
      <c r="O1294" s="12"/>
      <c r="P1294" s="17"/>
      <c r="Q1294" s="14"/>
      <c r="R1294" s="20"/>
      <c r="S1294" s="14"/>
      <c r="T1294" s="4"/>
      <c r="U1294" s="29"/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</row>
    <row r="1295" spans="1:154" x14ac:dyDescent="0.15">
      <c r="A1295" s="88"/>
      <c r="B1295" s="89"/>
      <c r="C1295" s="14"/>
      <c r="D1295" s="62"/>
      <c r="E1295" s="60"/>
      <c r="F1295" s="14"/>
      <c r="G1295" s="91"/>
      <c r="H1295" s="91"/>
      <c r="I1295" s="14"/>
      <c r="J1295" s="13"/>
      <c r="K1295" s="29"/>
      <c r="L1295" s="2"/>
      <c r="M1295" s="17"/>
      <c r="N1295" s="12"/>
      <c r="O1295" s="12"/>
      <c r="P1295" s="17"/>
      <c r="Q1295" s="14"/>
      <c r="R1295" s="20"/>
      <c r="S1295" s="14"/>
      <c r="T1295" s="4"/>
      <c r="U1295" s="29"/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</row>
    <row r="1296" spans="1:154" x14ac:dyDescent="0.15">
      <c r="A1296" s="88"/>
      <c r="B1296" s="89"/>
      <c r="C1296" s="14"/>
      <c r="D1296" s="62"/>
      <c r="E1296" s="60"/>
      <c r="F1296" s="14"/>
      <c r="G1296" s="91"/>
      <c r="H1296" s="91"/>
      <c r="I1296" s="14"/>
      <c r="J1296" s="13"/>
      <c r="K1296" s="29"/>
      <c r="L1296" s="2"/>
      <c r="M1296" s="17"/>
      <c r="N1296" s="12"/>
      <c r="O1296" s="12"/>
      <c r="P1296" s="17"/>
      <c r="Q1296" s="14"/>
      <c r="R1296" s="20"/>
      <c r="S1296" s="14"/>
      <c r="T1296" s="4"/>
      <c r="U1296" s="29"/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</row>
    <row r="1297" spans="1:154" x14ac:dyDescent="0.15">
      <c r="A1297" s="88"/>
      <c r="B1297" s="89"/>
      <c r="C1297" s="14"/>
      <c r="D1297" s="62"/>
      <c r="E1297" s="60"/>
      <c r="F1297" s="14"/>
      <c r="G1297" s="91"/>
      <c r="H1297" s="91"/>
      <c r="I1297" s="14"/>
      <c r="J1297" s="13"/>
      <c r="K1297" s="29"/>
      <c r="L1297" s="2"/>
      <c r="M1297" s="17"/>
      <c r="N1297" s="12"/>
      <c r="O1297" s="12"/>
      <c r="P1297" s="17"/>
      <c r="Q1297" s="14"/>
      <c r="R1297" s="20"/>
      <c r="S1297" s="14"/>
      <c r="T1297" s="4"/>
      <c r="U1297" s="29"/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</row>
    <row r="1298" spans="1:154" x14ac:dyDescent="0.15">
      <c r="A1298" s="88"/>
      <c r="B1298" s="89"/>
      <c r="C1298" s="14"/>
      <c r="D1298" s="62"/>
      <c r="E1298" s="60"/>
      <c r="F1298" s="14"/>
      <c r="G1298" s="91"/>
      <c r="H1298" s="91"/>
      <c r="I1298" s="14"/>
      <c r="J1298" s="13"/>
      <c r="K1298" s="29"/>
      <c r="L1298" s="2"/>
      <c r="M1298" s="17"/>
      <c r="N1298" s="12"/>
      <c r="O1298" s="12"/>
      <c r="P1298" s="17"/>
      <c r="Q1298" s="14"/>
      <c r="R1298" s="20"/>
      <c r="S1298" s="14"/>
      <c r="T1298" s="4"/>
      <c r="U1298" s="29"/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</row>
    <row r="1299" spans="1:154" x14ac:dyDescent="0.15">
      <c r="A1299" s="88"/>
      <c r="B1299" s="89"/>
      <c r="C1299" s="14"/>
      <c r="D1299" s="62"/>
      <c r="E1299" s="60"/>
      <c r="F1299" s="14"/>
      <c r="G1299" s="91"/>
      <c r="H1299" s="91"/>
      <c r="I1299" s="14"/>
      <c r="J1299" s="13"/>
      <c r="K1299" s="29"/>
      <c r="L1299" s="2"/>
      <c r="M1299" s="17"/>
      <c r="N1299" s="12"/>
      <c r="O1299" s="12"/>
      <c r="P1299" s="17"/>
      <c r="Q1299" s="14"/>
      <c r="R1299" s="20"/>
      <c r="S1299" s="14"/>
      <c r="T1299" s="4"/>
      <c r="U1299" s="29"/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</row>
    <row r="1300" spans="1:154" x14ac:dyDescent="0.15">
      <c r="A1300" s="88"/>
      <c r="B1300" s="89"/>
      <c r="C1300" s="14"/>
      <c r="D1300" s="62"/>
      <c r="E1300" s="60"/>
      <c r="F1300" s="14"/>
      <c r="G1300" s="91"/>
      <c r="H1300" s="91"/>
      <c r="I1300" s="14"/>
      <c r="J1300" s="13"/>
      <c r="K1300" s="29"/>
      <c r="L1300" s="2"/>
      <c r="M1300" s="17"/>
      <c r="N1300" s="12"/>
      <c r="O1300" s="12"/>
      <c r="P1300" s="17"/>
      <c r="Q1300" s="14"/>
      <c r="R1300" s="20"/>
      <c r="S1300" s="14"/>
      <c r="T1300" s="4"/>
      <c r="U1300" s="29"/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</row>
    <row r="1301" spans="1:154" x14ac:dyDescent="0.15">
      <c r="A1301" s="88"/>
      <c r="B1301" s="89"/>
      <c r="C1301" s="14"/>
      <c r="D1301" s="62"/>
      <c r="E1301" s="60"/>
      <c r="F1301" s="14"/>
      <c r="G1301" s="91"/>
      <c r="H1301" s="91"/>
      <c r="I1301" s="14"/>
      <c r="J1301" s="13"/>
      <c r="K1301" s="29"/>
      <c r="L1301" s="2"/>
      <c r="M1301" s="17"/>
      <c r="N1301" s="12"/>
      <c r="O1301" s="12"/>
      <c r="P1301" s="17"/>
      <c r="Q1301" s="14"/>
      <c r="R1301" s="20"/>
      <c r="S1301" s="14"/>
      <c r="T1301" s="4"/>
      <c r="U1301" s="29"/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</row>
    <row r="1302" spans="1:154" x14ac:dyDescent="0.15">
      <c r="A1302" s="88"/>
      <c r="B1302" s="89"/>
      <c r="C1302" s="14"/>
      <c r="D1302" s="62"/>
      <c r="E1302" s="60"/>
      <c r="F1302" s="14"/>
      <c r="G1302" s="91"/>
      <c r="H1302" s="91"/>
      <c r="I1302" s="14"/>
      <c r="J1302" s="13"/>
      <c r="K1302" s="29"/>
      <c r="L1302" s="2"/>
      <c r="M1302" s="17"/>
      <c r="N1302" s="12"/>
      <c r="O1302" s="12"/>
      <c r="P1302" s="17"/>
      <c r="Q1302" s="14"/>
      <c r="R1302" s="20"/>
      <c r="S1302" s="14"/>
      <c r="T1302" s="4"/>
      <c r="U1302" s="29"/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</row>
    <row r="1303" spans="1:154" x14ac:dyDescent="0.15">
      <c r="A1303" s="88"/>
      <c r="B1303" s="89"/>
      <c r="C1303" s="14"/>
      <c r="D1303" s="62"/>
      <c r="E1303" s="60"/>
      <c r="F1303" s="14"/>
      <c r="G1303" s="91"/>
      <c r="H1303" s="91"/>
      <c r="I1303" s="14"/>
      <c r="J1303" s="13"/>
      <c r="K1303" s="29"/>
      <c r="L1303" s="2"/>
      <c r="M1303" s="17"/>
      <c r="N1303" s="12"/>
      <c r="O1303" s="12"/>
      <c r="P1303" s="17"/>
      <c r="Q1303" s="14"/>
      <c r="R1303" s="20"/>
      <c r="S1303" s="14"/>
      <c r="T1303" s="4"/>
      <c r="U1303" s="29"/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</row>
    <row r="1304" spans="1:154" x14ac:dyDescent="0.15">
      <c r="A1304" s="88"/>
      <c r="B1304" s="89"/>
      <c r="C1304" s="14"/>
      <c r="D1304" s="62"/>
      <c r="E1304" s="60"/>
      <c r="F1304" s="14"/>
      <c r="G1304" s="91"/>
      <c r="H1304" s="91"/>
      <c r="I1304" s="14"/>
      <c r="J1304" s="13"/>
      <c r="K1304" s="29"/>
      <c r="L1304" s="2"/>
      <c r="M1304" s="17"/>
      <c r="N1304" s="12"/>
      <c r="O1304" s="12"/>
      <c r="P1304" s="17"/>
      <c r="Q1304" s="14"/>
      <c r="R1304" s="20"/>
      <c r="S1304" s="14"/>
      <c r="T1304" s="4"/>
      <c r="U1304" s="29"/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</row>
    <row r="1305" spans="1:154" x14ac:dyDescent="0.15">
      <c r="A1305" s="88"/>
      <c r="B1305" s="89"/>
      <c r="C1305" s="14"/>
      <c r="D1305" s="62"/>
      <c r="E1305" s="60"/>
      <c r="F1305" s="14"/>
      <c r="G1305" s="91"/>
      <c r="H1305" s="91"/>
      <c r="I1305" s="14"/>
      <c r="J1305" s="13"/>
      <c r="K1305" s="29"/>
      <c r="L1305" s="2"/>
      <c r="M1305" s="17"/>
      <c r="N1305" s="12"/>
      <c r="O1305" s="12"/>
      <c r="P1305" s="17"/>
      <c r="Q1305" s="14"/>
      <c r="R1305" s="20"/>
      <c r="S1305" s="14"/>
      <c r="T1305" s="4"/>
      <c r="U1305" s="29"/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</row>
    <row r="1306" spans="1:154" x14ac:dyDescent="0.15">
      <c r="A1306" s="88"/>
      <c r="B1306" s="89"/>
      <c r="C1306" s="14"/>
      <c r="D1306" s="62"/>
      <c r="E1306" s="60"/>
      <c r="F1306" s="14"/>
      <c r="G1306" s="91"/>
      <c r="H1306" s="91"/>
      <c r="I1306" s="14"/>
      <c r="J1306" s="13"/>
      <c r="K1306" s="29"/>
      <c r="L1306" s="2"/>
      <c r="M1306" s="17"/>
      <c r="N1306" s="12"/>
      <c r="O1306" s="12"/>
      <c r="P1306" s="17"/>
      <c r="Q1306" s="14"/>
      <c r="R1306" s="20"/>
      <c r="S1306" s="14"/>
      <c r="T1306" s="4"/>
      <c r="U1306" s="29"/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</row>
    <row r="1307" spans="1:154" x14ac:dyDescent="0.15">
      <c r="A1307" s="88"/>
      <c r="B1307" s="89"/>
      <c r="C1307" s="14"/>
      <c r="D1307" s="62"/>
      <c r="E1307" s="60"/>
      <c r="F1307" s="14"/>
      <c r="G1307" s="91"/>
      <c r="H1307" s="91"/>
      <c r="I1307" s="14"/>
      <c r="J1307" s="13"/>
      <c r="K1307" s="29"/>
      <c r="L1307" s="2"/>
      <c r="M1307" s="17"/>
      <c r="N1307" s="12"/>
      <c r="O1307" s="12"/>
      <c r="P1307" s="17"/>
      <c r="Q1307" s="14"/>
      <c r="R1307" s="20"/>
      <c r="S1307" s="14"/>
      <c r="T1307" s="4"/>
      <c r="U1307" s="29"/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</row>
    <row r="1308" spans="1:154" x14ac:dyDescent="0.15">
      <c r="A1308" s="88"/>
      <c r="B1308" s="89"/>
      <c r="C1308" s="14"/>
      <c r="D1308" s="62"/>
      <c r="E1308" s="60"/>
      <c r="F1308" s="14"/>
      <c r="G1308" s="91"/>
      <c r="H1308" s="91"/>
      <c r="I1308" s="14"/>
      <c r="J1308" s="13"/>
      <c r="K1308" s="29"/>
      <c r="L1308" s="2"/>
      <c r="M1308" s="17"/>
      <c r="N1308" s="12"/>
      <c r="O1308" s="12"/>
      <c r="P1308" s="17"/>
      <c r="Q1308" s="14"/>
      <c r="R1308" s="20"/>
      <c r="S1308" s="14"/>
      <c r="T1308" s="4"/>
      <c r="U1308" s="29"/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</row>
    <row r="1309" spans="1:154" x14ac:dyDescent="0.15">
      <c r="A1309" s="88"/>
      <c r="B1309" s="89"/>
      <c r="C1309" s="14"/>
      <c r="D1309" s="62"/>
      <c r="E1309" s="60"/>
      <c r="F1309" s="14"/>
      <c r="G1309" s="91"/>
      <c r="H1309" s="91"/>
      <c r="I1309" s="14"/>
      <c r="J1309" s="13"/>
      <c r="K1309" s="29"/>
      <c r="L1309" s="2"/>
      <c r="M1309" s="17"/>
      <c r="N1309" s="12"/>
      <c r="O1309" s="12"/>
      <c r="P1309" s="17"/>
      <c r="Q1309" s="14"/>
      <c r="R1309" s="20"/>
      <c r="S1309" s="14"/>
      <c r="T1309" s="4"/>
      <c r="U1309" s="29"/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</row>
    <row r="1310" spans="1:154" x14ac:dyDescent="0.15">
      <c r="A1310" s="88"/>
      <c r="B1310" s="89"/>
      <c r="C1310" s="14"/>
      <c r="D1310" s="62"/>
      <c r="E1310" s="60"/>
      <c r="F1310" s="14"/>
      <c r="G1310" s="91"/>
      <c r="H1310" s="91"/>
      <c r="I1310" s="14"/>
      <c r="J1310" s="13"/>
      <c r="K1310" s="29"/>
      <c r="L1310" s="2"/>
      <c r="M1310" s="17"/>
      <c r="N1310" s="12"/>
      <c r="O1310" s="12"/>
      <c r="P1310" s="17"/>
      <c r="Q1310" s="14"/>
      <c r="R1310" s="20"/>
      <c r="S1310" s="14"/>
      <c r="T1310" s="4"/>
      <c r="U1310" s="29"/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</row>
    <row r="1311" spans="1:154" x14ac:dyDescent="0.15">
      <c r="A1311" s="88"/>
      <c r="B1311" s="89"/>
      <c r="C1311" s="14"/>
      <c r="D1311" s="62"/>
      <c r="E1311" s="60"/>
      <c r="F1311" s="14"/>
      <c r="G1311" s="91"/>
      <c r="H1311" s="91"/>
      <c r="I1311" s="14"/>
      <c r="J1311" s="13"/>
      <c r="K1311" s="29"/>
      <c r="L1311" s="2"/>
      <c r="M1311" s="17"/>
      <c r="N1311" s="12"/>
      <c r="O1311" s="12"/>
      <c r="P1311" s="17"/>
      <c r="Q1311" s="14"/>
      <c r="R1311" s="20"/>
      <c r="S1311" s="14"/>
      <c r="T1311" s="4"/>
      <c r="U1311" s="29"/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</row>
    <row r="1312" spans="1:154" x14ac:dyDescent="0.15">
      <c r="A1312" s="88"/>
      <c r="B1312" s="89"/>
      <c r="C1312" s="14"/>
      <c r="D1312" s="62"/>
      <c r="E1312" s="60"/>
      <c r="F1312" s="14"/>
      <c r="G1312" s="91"/>
      <c r="H1312" s="91"/>
      <c r="I1312" s="14"/>
      <c r="J1312" s="13"/>
      <c r="K1312" s="29"/>
      <c r="L1312" s="2"/>
      <c r="M1312" s="17"/>
      <c r="N1312" s="12"/>
      <c r="O1312" s="12"/>
      <c r="P1312" s="17"/>
      <c r="Q1312" s="14"/>
      <c r="R1312" s="20"/>
      <c r="S1312" s="14"/>
      <c r="T1312" s="4"/>
      <c r="U1312" s="29"/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</row>
    <row r="1313" spans="1:154" x14ac:dyDescent="0.15">
      <c r="A1313" s="88"/>
      <c r="B1313" s="89"/>
      <c r="C1313" s="14"/>
      <c r="D1313" s="62"/>
      <c r="E1313" s="60"/>
      <c r="F1313" s="14"/>
      <c r="G1313" s="91"/>
      <c r="H1313" s="91"/>
      <c r="I1313" s="14"/>
      <c r="J1313" s="13"/>
      <c r="K1313" s="29"/>
      <c r="L1313" s="2"/>
      <c r="M1313" s="17"/>
      <c r="N1313" s="12"/>
      <c r="O1313" s="12"/>
      <c r="P1313" s="17"/>
      <c r="Q1313" s="14"/>
      <c r="R1313" s="20"/>
      <c r="S1313" s="14"/>
      <c r="T1313" s="4"/>
      <c r="U1313" s="29"/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</row>
    <row r="1314" spans="1:154" x14ac:dyDescent="0.15">
      <c r="A1314" s="88"/>
      <c r="B1314" s="89"/>
      <c r="C1314" s="14"/>
      <c r="D1314" s="62"/>
      <c r="E1314" s="60"/>
      <c r="F1314" s="14"/>
      <c r="G1314" s="91"/>
      <c r="H1314" s="91"/>
      <c r="I1314" s="14"/>
      <c r="J1314" s="13"/>
      <c r="K1314" s="29"/>
      <c r="L1314" s="2"/>
      <c r="M1314" s="17"/>
      <c r="N1314" s="12"/>
      <c r="O1314" s="12"/>
      <c r="P1314" s="17"/>
      <c r="Q1314" s="14"/>
      <c r="R1314" s="20"/>
      <c r="S1314" s="14"/>
      <c r="T1314" s="4"/>
      <c r="U1314" s="29"/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</row>
    <row r="1315" spans="1:154" x14ac:dyDescent="0.15">
      <c r="A1315" s="88"/>
      <c r="B1315" s="89"/>
      <c r="C1315" s="14"/>
      <c r="D1315" s="62"/>
      <c r="E1315" s="60"/>
      <c r="F1315" s="14"/>
      <c r="G1315" s="91"/>
      <c r="H1315" s="91"/>
      <c r="I1315" s="14"/>
      <c r="J1315" s="13"/>
      <c r="K1315" s="29"/>
      <c r="L1315" s="2"/>
      <c r="M1315" s="17"/>
      <c r="N1315" s="12"/>
      <c r="O1315" s="12"/>
      <c r="P1315" s="17"/>
      <c r="Q1315" s="14"/>
      <c r="R1315" s="20"/>
      <c r="S1315" s="14"/>
      <c r="T1315" s="4"/>
      <c r="U1315" s="29"/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</row>
    <row r="1316" spans="1:154" x14ac:dyDescent="0.15">
      <c r="A1316" s="88"/>
      <c r="B1316" s="89"/>
      <c r="C1316" s="14"/>
      <c r="D1316" s="62"/>
      <c r="E1316" s="60"/>
      <c r="F1316" s="14"/>
      <c r="G1316" s="91"/>
      <c r="H1316" s="91"/>
      <c r="I1316" s="14"/>
      <c r="J1316" s="13"/>
      <c r="K1316" s="29"/>
      <c r="L1316" s="2"/>
      <c r="M1316" s="17"/>
      <c r="N1316" s="12"/>
      <c r="O1316" s="12"/>
      <c r="P1316" s="17"/>
      <c r="Q1316" s="14"/>
      <c r="R1316" s="20"/>
      <c r="S1316" s="14"/>
      <c r="T1316" s="4"/>
      <c r="U1316" s="29"/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</row>
    <row r="1317" spans="1:154" x14ac:dyDescent="0.15">
      <c r="A1317" s="88"/>
      <c r="B1317" s="89"/>
      <c r="C1317" s="14"/>
      <c r="D1317" s="62"/>
      <c r="E1317" s="60"/>
      <c r="F1317" s="14"/>
      <c r="G1317" s="91"/>
      <c r="H1317" s="91"/>
      <c r="I1317" s="14"/>
      <c r="J1317" s="13"/>
      <c r="K1317" s="29"/>
      <c r="L1317" s="2"/>
      <c r="M1317" s="17"/>
      <c r="N1317" s="12"/>
      <c r="O1317" s="12"/>
      <c r="P1317" s="17"/>
      <c r="Q1317" s="14"/>
      <c r="R1317" s="20"/>
      <c r="S1317" s="14"/>
      <c r="T1317" s="4"/>
      <c r="U1317" s="29"/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</row>
    <row r="1318" spans="1:154" x14ac:dyDescent="0.15">
      <c r="A1318" s="88"/>
      <c r="B1318" s="89"/>
      <c r="C1318" s="14"/>
      <c r="D1318" s="62"/>
      <c r="E1318" s="60"/>
      <c r="F1318" s="14"/>
      <c r="G1318" s="91"/>
      <c r="H1318" s="91"/>
      <c r="I1318" s="14"/>
      <c r="J1318" s="13"/>
      <c r="K1318" s="29"/>
      <c r="L1318" s="2"/>
      <c r="M1318" s="17"/>
      <c r="N1318" s="12"/>
      <c r="O1318" s="12"/>
      <c r="P1318" s="17"/>
      <c r="Q1318" s="14"/>
      <c r="R1318" s="20"/>
      <c r="S1318" s="14"/>
      <c r="T1318" s="4"/>
      <c r="U1318" s="29"/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</row>
    <row r="1319" spans="1:154" x14ac:dyDescent="0.15">
      <c r="A1319" s="88"/>
      <c r="B1319" s="89"/>
      <c r="C1319" s="14"/>
      <c r="D1319" s="62"/>
      <c r="E1319" s="60"/>
      <c r="F1319" s="14"/>
      <c r="G1319" s="91"/>
      <c r="H1319" s="91"/>
      <c r="I1319" s="14"/>
      <c r="J1319" s="13"/>
      <c r="K1319" s="29"/>
      <c r="L1319" s="2"/>
      <c r="M1319" s="17"/>
      <c r="N1319" s="12"/>
      <c r="O1319" s="12"/>
      <c r="P1319" s="17"/>
      <c r="Q1319" s="14"/>
      <c r="R1319" s="20"/>
      <c r="S1319" s="14"/>
      <c r="T1319" s="4"/>
      <c r="U1319" s="29"/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</row>
    <row r="1320" spans="1:154" x14ac:dyDescent="0.15">
      <c r="A1320" s="88"/>
      <c r="B1320" s="89"/>
      <c r="C1320" s="14"/>
      <c r="D1320" s="62"/>
      <c r="E1320" s="60"/>
      <c r="F1320" s="14"/>
      <c r="G1320" s="91"/>
      <c r="H1320" s="91"/>
      <c r="I1320" s="14"/>
      <c r="J1320" s="13"/>
      <c r="K1320" s="29"/>
      <c r="L1320" s="2"/>
      <c r="M1320" s="17"/>
      <c r="N1320" s="12"/>
      <c r="O1320" s="12"/>
      <c r="P1320" s="17"/>
      <c r="Q1320" s="14"/>
      <c r="R1320" s="20"/>
      <c r="S1320" s="14"/>
      <c r="T1320" s="4"/>
      <c r="U1320" s="29"/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</row>
    <row r="1321" spans="1:154" x14ac:dyDescent="0.15">
      <c r="A1321" s="88"/>
      <c r="B1321" s="89"/>
      <c r="C1321" s="14"/>
      <c r="D1321" s="62"/>
      <c r="E1321" s="60"/>
      <c r="F1321" s="14"/>
      <c r="G1321" s="91"/>
      <c r="H1321" s="91"/>
      <c r="I1321" s="14"/>
      <c r="J1321" s="13"/>
      <c r="K1321" s="29"/>
      <c r="L1321" s="2"/>
      <c r="M1321" s="17"/>
      <c r="N1321" s="12"/>
      <c r="O1321" s="12"/>
      <c r="P1321" s="17"/>
      <c r="Q1321" s="14"/>
      <c r="R1321" s="20"/>
      <c r="S1321" s="14"/>
      <c r="T1321" s="4"/>
      <c r="U1321" s="29"/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</row>
    <row r="1322" spans="1:154" x14ac:dyDescent="0.15">
      <c r="A1322" s="88"/>
      <c r="B1322" s="89"/>
      <c r="C1322" s="14"/>
      <c r="D1322" s="62"/>
      <c r="E1322" s="60"/>
      <c r="F1322" s="14"/>
      <c r="G1322" s="91"/>
      <c r="H1322" s="91"/>
      <c r="I1322" s="14"/>
      <c r="J1322" s="13"/>
      <c r="K1322" s="29"/>
      <c r="L1322" s="2"/>
      <c r="M1322" s="17"/>
      <c r="N1322" s="12"/>
      <c r="O1322" s="12"/>
      <c r="P1322" s="17"/>
      <c r="Q1322" s="14"/>
      <c r="R1322" s="20"/>
      <c r="S1322" s="14"/>
      <c r="T1322" s="4"/>
      <c r="U1322" s="29"/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</row>
    <row r="1323" spans="1:154" x14ac:dyDescent="0.15">
      <c r="A1323" s="88"/>
      <c r="B1323" s="89"/>
      <c r="C1323" s="14"/>
      <c r="D1323" s="62"/>
      <c r="E1323" s="60"/>
      <c r="F1323" s="14"/>
      <c r="G1323" s="91"/>
      <c r="H1323" s="91"/>
      <c r="I1323" s="14"/>
      <c r="J1323" s="13"/>
      <c r="K1323" s="29"/>
      <c r="L1323" s="2"/>
      <c r="M1323" s="17"/>
      <c r="N1323" s="12"/>
      <c r="O1323" s="12"/>
      <c r="P1323" s="17"/>
      <c r="Q1323" s="14"/>
      <c r="R1323" s="20"/>
      <c r="S1323" s="14"/>
      <c r="T1323" s="4"/>
      <c r="U1323" s="29"/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</row>
    <row r="1324" spans="1:154" x14ac:dyDescent="0.15">
      <c r="A1324" s="88"/>
      <c r="B1324" s="89"/>
      <c r="C1324" s="14"/>
      <c r="D1324" s="62"/>
      <c r="E1324" s="60"/>
      <c r="F1324" s="14"/>
      <c r="G1324" s="91"/>
      <c r="H1324" s="91"/>
      <c r="I1324" s="14"/>
      <c r="J1324" s="13"/>
      <c r="K1324" s="29"/>
      <c r="L1324" s="2"/>
      <c r="M1324" s="17"/>
      <c r="N1324" s="12"/>
      <c r="O1324" s="12"/>
      <c r="P1324" s="17"/>
      <c r="Q1324" s="14"/>
      <c r="R1324" s="20"/>
      <c r="S1324" s="14"/>
      <c r="T1324" s="4"/>
      <c r="U1324" s="29"/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</row>
    <row r="1325" spans="1:154" x14ac:dyDescent="0.15">
      <c r="A1325" s="88"/>
      <c r="B1325" s="89"/>
      <c r="C1325" s="14"/>
      <c r="D1325" s="62"/>
      <c r="E1325" s="60"/>
      <c r="F1325" s="14"/>
      <c r="G1325" s="91"/>
      <c r="H1325" s="91"/>
      <c r="I1325" s="14"/>
      <c r="J1325" s="13"/>
      <c r="K1325" s="29"/>
      <c r="L1325" s="2"/>
      <c r="M1325" s="17"/>
      <c r="N1325" s="12"/>
      <c r="O1325" s="12"/>
      <c r="P1325" s="17"/>
      <c r="Q1325" s="14"/>
      <c r="R1325" s="20"/>
      <c r="S1325" s="14"/>
      <c r="T1325" s="4"/>
      <c r="U1325" s="29"/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</row>
    <row r="1326" spans="1:154" x14ac:dyDescent="0.15">
      <c r="A1326" s="88"/>
      <c r="B1326" s="89"/>
      <c r="C1326" s="14"/>
      <c r="D1326" s="62"/>
      <c r="E1326" s="60"/>
      <c r="F1326" s="14"/>
      <c r="G1326" s="91"/>
      <c r="H1326" s="91"/>
      <c r="I1326" s="14"/>
      <c r="J1326" s="13"/>
      <c r="K1326" s="29"/>
      <c r="L1326" s="2"/>
      <c r="M1326" s="17"/>
      <c r="N1326" s="12"/>
      <c r="O1326" s="12"/>
      <c r="P1326" s="17"/>
      <c r="Q1326" s="14"/>
      <c r="R1326" s="20"/>
      <c r="S1326" s="14"/>
      <c r="T1326" s="4"/>
      <c r="U1326" s="29"/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</row>
    <row r="1327" spans="1:154" x14ac:dyDescent="0.15">
      <c r="A1327" s="88"/>
      <c r="B1327" s="89"/>
      <c r="C1327" s="14"/>
      <c r="D1327" s="62"/>
      <c r="E1327" s="60"/>
      <c r="F1327" s="14"/>
      <c r="G1327" s="91"/>
      <c r="H1327" s="91"/>
      <c r="I1327" s="14"/>
      <c r="J1327" s="13"/>
      <c r="K1327" s="29"/>
      <c r="L1327" s="2"/>
      <c r="M1327" s="17"/>
      <c r="N1327" s="12"/>
      <c r="O1327" s="12"/>
      <c r="P1327" s="17"/>
      <c r="Q1327" s="14"/>
      <c r="R1327" s="20"/>
      <c r="S1327" s="14"/>
      <c r="T1327" s="4"/>
      <c r="U1327" s="29"/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</row>
    <row r="1328" spans="1:154" x14ac:dyDescent="0.15">
      <c r="A1328" s="88"/>
      <c r="B1328" s="89"/>
      <c r="C1328" s="14"/>
      <c r="D1328" s="62"/>
      <c r="E1328" s="60"/>
      <c r="F1328" s="14"/>
      <c r="G1328" s="91"/>
      <c r="H1328" s="91"/>
      <c r="I1328" s="14"/>
      <c r="J1328" s="13"/>
      <c r="K1328" s="29"/>
      <c r="L1328" s="2"/>
      <c r="M1328" s="17"/>
      <c r="N1328" s="12"/>
      <c r="O1328" s="12"/>
      <c r="P1328" s="17"/>
      <c r="Q1328" s="14"/>
      <c r="R1328" s="20"/>
      <c r="S1328" s="14"/>
      <c r="T1328" s="4"/>
      <c r="U1328" s="29"/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</row>
    <row r="1329" spans="1:154" x14ac:dyDescent="0.15">
      <c r="A1329" s="88"/>
      <c r="B1329" s="89"/>
      <c r="C1329" s="14"/>
      <c r="D1329" s="62"/>
      <c r="E1329" s="60"/>
      <c r="F1329" s="14"/>
      <c r="G1329" s="91"/>
      <c r="H1329" s="91"/>
      <c r="I1329" s="14"/>
      <c r="J1329" s="13"/>
      <c r="K1329" s="29"/>
      <c r="L1329" s="2"/>
      <c r="M1329" s="17"/>
      <c r="N1329" s="12"/>
      <c r="O1329" s="12"/>
      <c r="P1329" s="17"/>
      <c r="Q1329" s="14"/>
      <c r="R1329" s="20"/>
      <c r="S1329" s="14"/>
      <c r="T1329" s="4"/>
      <c r="U1329" s="29"/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</row>
    <row r="1330" spans="1:154" x14ac:dyDescent="0.15">
      <c r="A1330" s="88"/>
      <c r="B1330" s="89"/>
      <c r="C1330" s="14"/>
      <c r="D1330" s="62"/>
      <c r="E1330" s="60"/>
      <c r="F1330" s="14"/>
      <c r="G1330" s="91"/>
      <c r="H1330" s="91"/>
      <c r="I1330" s="14"/>
      <c r="J1330" s="13"/>
      <c r="K1330" s="29"/>
      <c r="L1330" s="2"/>
      <c r="M1330" s="17"/>
      <c r="N1330" s="12"/>
      <c r="O1330" s="12"/>
      <c r="P1330" s="17"/>
      <c r="Q1330" s="14"/>
      <c r="R1330" s="20"/>
      <c r="S1330" s="14"/>
      <c r="T1330" s="4"/>
      <c r="U1330" s="29"/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</row>
    <row r="1331" spans="1:154" x14ac:dyDescent="0.15">
      <c r="A1331" s="88"/>
      <c r="B1331" s="89"/>
      <c r="C1331" s="14"/>
      <c r="D1331" s="62"/>
      <c r="E1331" s="60"/>
      <c r="F1331" s="14"/>
      <c r="G1331" s="91"/>
      <c r="H1331" s="91"/>
      <c r="I1331" s="14"/>
      <c r="J1331" s="13"/>
      <c r="K1331" s="29"/>
      <c r="L1331" s="2"/>
      <c r="M1331" s="17"/>
      <c r="N1331" s="12"/>
      <c r="O1331" s="12"/>
      <c r="P1331" s="17"/>
      <c r="Q1331" s="14"/>
      <c r="R1331" s="20"/>
      <c r="S1331" s="14"/>
      <c r="T1331" s="4"/>
      <c r="U1331" s="29"/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</row>
    <row r="1332" spans="1:154" x14ac:dyDescent="0.15">
      <c r="A1332" s="88"/>
      <c r="B1332" s="89"/>
      <c r="C1332" s="14"/>
      <c r="D1332" s="62"/>
      <c r="E1332" s="60"/>
      <c r="F1332" s="14"/>
      <c r="G1332" s="91"/>
      <c r="H1332" s="91"/>
      <c r="I1332" s="14"/>
      <c r="J1332" s="13"/>
      <c r="K1332" s="29"/>
      <c r="L1332" s="2"/>
      <c r="M1332" s="17"/>
      <c r="N1332" s="12"/>
      <c r="O1332" s="12"/>
      <c r="P1332" s="17"/>
      <c r="Q1332" s="14"/>
      <c r="R1332" s="20"/>
      <c r="S1332" s="14"/>
      <c r="T1332" s="4"/>
      <c r="U1332" s="29"/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</row>
    <row r="1333" spans="1:154" x14ac:dyDescent="0.15">
      <c r="A1333" s="88"/>
      <c r="B1333" s="89"/>
      <c r="C1333" s="14"/>
      <c r="D1333" s="62"/>
      <c r="E1333" s="60"/>
      <c r="F1333" s="14"/>
      <c r="G1333" s="91"/>
      <c r="H1333" s="91"/>
      <c r="I1333" s="14"/>
      <c r="J1333" s="13"/>
      <c r="K1333" s="29"/>
      <c r="L1333" s="2"/>
      <c r="M1333" s="17"/>
      <c r="N1333" s="12"/>
      <c r="O1333" s="12"/>
      <c r="P1333" s="17"/>
      <c r="Q1333" s="14"/>
      <c r="R1333" s="20"/>
      <c r="S1333" s="14"/>
      <c r="T1333" s="4"/>
      <c r="U1333" s="29"/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</row>
    <row r="1334" spans="1:154" x14ac:dyDescent="0.15">
      <c r="A1334" s="88"/>
      <c r="B1334" s="89"/>
      <c r="C1334" s="14"/>
      <c r="D1334" s="62"/>
      <c r="E1334" s="60"/>
      <c r="F1334" s="14"/>
      <c r="G1334" s="91"/>
      <c r="H1334" s="91"/>
      <c r="I1334" s="14"/>
      <c r="J1334" s="13"/>
      <c r="K1334" s="29"/>
      <c r="L1334" s="2"/>
      <c r="M1334" s="17"/>
      <c r="N1334" s="12"/>
      <c r="O1334" s="12"/>
      <c r="P1334" s="17"/>
      <c r="Q1334" s="14"/>
      <c r="R1334" s="20"/>
      <c r="S1334" s="14"/>
      <c r="T1334" s="4"/>
      <c r="U1334" s="29"/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</row>
    <row r="1335" spans="1:154" x14ac:dyDescent="0.15">
      <c r="A1335" s="88"/>
      <c r="B1335" s="89"/>
      <c r="C1335" s="14"/>
      <c r="D1335" s="62"/>
      <c r="E1335" s="60"/>
      <c r="F1335" s="14"/>
      <c r="G1335" s="91"/>
      <c r="H1335" s="91"/>
      <c r="I1335" s="14"/>
      <c r="J1335" s="13"/>
      <c r="K1335" s="29"/>
      <c r="L1335" s="2"/>
      <c r="M1335" s="17"/>
      <c r="N1335" s="12"/>
      <c r="O1335" s="12"/>
      <c r="P1335" s="17"/>
      <c r="Q1335" s="14"/>
      <c r="R1335" s="20"/>
      <c r="S1335" s="14"/>
      <c r="T1335" s="4"/>
      <c r="U1335" s="29"/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</row>
    <row r="1336" spans="1:154" x14ac:dyDescent="0.15">
      <c r="A1336" s="88"/>
      <c r="B1336" s="89"/>
      <c r="C1336" s="14"/>
      <c r="D1336" s="62"/>
      <c r="E1336" s="60"/>
      <c r="F1336" s="14"/>
      <c r="G1336" s="91"/>
      <c r="H1336" s="91"/>
      <c r="I1336" s="14"/>
      <c r="J1336" s="13"/>
      <c r="K1336" s="29"/>
      <c r="L1336" s="2"/>
      <c r="M1336" s="17"/>
      <c r="N1336" s="12"/>
      <c r="O1336" s="12"/>
      <c r="P1336" s="17"/>
      <c r="Q1336" s="14"/>
      <c r="R1336" s="20"/>
      <c r="S1336" s="14"/>
      <c r="T1336" s="4"/>
      <c r="U1336" s="29"/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</row>
    <row r="1337" spans="1:154" x14ac:dyDescent="0.15">
      <c r="A1337" s="88"/>
      <c r="B1337" s="89"/>
      <c r="C1337" s="14"/>
      <c r="D1337" s="62"/>
      <c r="E1337" s="60"/>
      <c r="F1337" s="14"/>
      <c r="G1337" s="91"/>
      <c r="H1337" s="91"/>
      <c r="I1337" s="14"/>
      <c r="J1337" s="13"/>
      <c r="K1337" s="29"/>
      <c r="L1337" s="2"/>
      <c r="M1337" s="17"/>
      <c r="N1337" s="12"/>
      <c r="O1337" s="12"/>
      <c r="P1337" s="17"/>
      <c r="Q1337" s="14"/>
      <c r="R1337" s="20"/>
      <c r="S1337" s="14"/>
      <c r="T1337" s="4"/>
      <c r="U1337" s="29"/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</row>
    <row r="1338" spans="1:154" x14ac:dyDescent="0.15">
      <c r="A1338" s="88"/>
      <c r="B1338" s="89"/>
      <c r="C1338" s="14"/>
      <c r="D1338" s="62"/>
      <c r="E1338" s="60"/>
      <c r="F1338" s="14"/>
      <c r="G1338" s="91"/>
      <c r="H1338" s="91"/>
      <c r="I1338" s="14"/>
      <c r="J1338" s="13"/>
      <c r="K1338" s="29"/>
      <c r="L1338" s="2"/>
      <c r="M1338" s="17"/>
      <c r="N1338" s="12"/>
      <c r="O1338" s="12"/>
      <c r="P1338" s="17"/>
      <c r="Q1338" s="14"/>
      <c r="R1338" s="20"/>
      <c r="S1338" s="14"/>
      <c r="T1338" s="4"/>
      <c r="U1338" s="29"/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</row>
    <row r="1339" spans="1:154" x14ac:dyDescent="0.15">
      <c r="A1339" s="88"/>
      <c r="B1339" s="89"/>
      <c r="C1339" s="14"/>
      <c r="D1339" s="62"/>
      <c r="E1339" s="60"/>
      <c r="F1339" s="14"/>
      <c r="G1339" s="91"/>
      <c r="H1339" s="91"/>
      <c r="I1339" s="14"/>
      <c r="J1339" s="13"/>
      <c r="K1339" s="29"/>
      <c r="L1339" s="2"/>
      <c r="M1339" s="17"/>
      <c r="N1339" s="12"/>
      <c r="O1339" s="12"/>
      <c r="P1339" s="17"/>
      <c r="Q1339" s="14"/>
      <c r="R1339" s="20"/>
      <c r="S1339" s="14"/>
      <c r="T1339" s="4"/>
      <c r="U1339" s="29"/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</row>
    <row r="1340" spans="1:154" x14ac:dyDescent="0.15">
      <c r="A1340" s="88"/>
      <c r="B1340" s="89"/>
      <c r="C1340" s="14"/>
      <c r="D1340" s="62"/>
      <c r="E1340" s="60"/>
      <c r="F1340" s="14"/>
      <c r="G1340" s="91"/>
      <c r="H1340" s="91"/>
      <c r="I1340" s="14"/>
      <c r="J1340" s="13"/>
      <c r="K1340" s="29"/>
      <c r="L1340" s="2"/>
      <c r="M1340" s="17"/>
      <c r="N1340" s="12"/>
      <c r="O1340" s="12"/>
      <c r="P1340" s="17"/>
      <c r="Q1340" s="14"/>
      <c r="R1340" s="20"/>
      <c r="S1340" s="14"/>
      <c r="T1340" s="4"/>
      <c r="U1340" s="29"/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</row>
    <row r="1341" spans="1:154" x14ac:dyDescent="0.15">
      <c r="A1341" s="88"/>
      <c r="B1341" s="89"/>
      <c r="C1341" s="14"/>
      <c r="D1341" s="62"/>
      <c r="E1341" s="60"/>
      <c r="F1341" s="14"/>
      <c r="G1341" s="91"/>
      <c r="H1341" s="91"/>
      <c r="I1341" s="14"/>
      <c r="J1341" s="13"/>
      <c r="K1341" s="29"/>
      <c r="L1341" s="2"/>
      <c r="M1341" s="17"/>
      <c r="N1341" s="12"/>
      <c r="O1341" s="12"/>
      <c r="P1341" s="17"/>
      <c r="Q1341" s="14"/>
      <c r="R1341" s="20"/>
      <c r="S1341" s="14"/>
      <c r="T1341" s="4"/>
      <c r="U1341" s="29"/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</row>
    <row r="1342" spans="1:154" x14ac:dyDescent="0.15">
      <c r="A1342" s="88"/>
      <c r="B1342" s="89"/>
      <c r="C1342" s="14"/>
      <c r="D1342" s="62"/>
      <c r="E1342" s="60"/>
      <c r="F1342" s="14"/>
      <c r="G1342" s="91"/>
      <c r="H1342" s="91"/>
      <c r="I1342" s="14"/>
      <c r="J1342" s="13"/>
      <c r="K1342" s="29"/>
      <c r="L1342" s="2"/>
      <c r="M1342" s="17"/>
      <c r="N1342" s="12"/>
      <c r="O1342" s="12"/>
      <c r="P1342" s="17"/>
      <c r="Q1342" s="14"/>
      <c r="R1342" s="20"/>
      <c r="S1342" s="14"/>
      <c r="T1342" s="4"/>
      <c r="U1342" s="29"/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</row>
    <row r="1343" spans="1:154" x14ac:dyDescent="0.15">
      <c r="A1343" s="88"/>
      <c r="B1343" s="89"/>
      <c r="C1343" s="14"/>
      <c r="D1343" s="62"/>
      <c r="E1343" s="60"/>
      <c r="F1343" s="14"/>
      <c r="G1343" s="91"/>
      <c r="H1343" s="91"/>
      <c r="I1343" s="14"/>
      <c r="J1343" s="13"/>
      <c r="K1343" s="29"/>
      <c r="L1343" s="2"/>
      <c r="M1343" s="17"/>
      <c r="N1343" s="12"/>
      <c r="O1343" s="12"/>
      <c r="P1343" s="17"/>
      <c r="Q1343" s="14"/>
      <c r="R1343" s="20"/>
      <c r="S1343" s="14"/>
      <c r="T1343" s="4"/>
      <c r="U1343" s="29"/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</row>
    <row r="1344" spans="1:154" x14ac:dyDescent="0.15">
      <c r="A1344" s="88"/>
      <c r="B1344" s="89"/>
      <c r="C1344" s="14"/>
      <c r="D1344" s="62"/>
      <c r="E1344" s="60"/>
      <c r="F1344" s="14"/>
      <c r="G1344" s="91"/>
      <c r="H1344" s="91"/>
      <c r="I1344" s="14"/>
      <c r="J1344" s="13"/>
      <c r="K1344" s="29"/>
      <c r="L1344" s="2"/>
      <c r="M1344" s="17"/>
      <c r="N1344" s="12"/>
      <c r="O1344" s="12"/>
      <c r="P1344" s="17"/>
      <c r="Q1344" s="14"/>
      <c r="R1344" s="20"/>
      <c r="S1344" s="14"/>
      <c r="T1344" s="4"/>
      <c r="U1344" s="29"/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</row>
    <row r="1345" spans="1:154" x14ac:dyDescent="0.15">
      <c r="A1345" s="88"/>
      <c r="B1345" s="89"/>
      <c r="C1345" s="14"/>
      <c r="D1345" s="62"/>
      <c r="E1345" s="60"/>
      <c r="F1345" s="14"/>
      <c r="G1345" s="91"/>
      <c r="H1345" s="91"/>
      <c r="I1345" s="14"/>
      <c r="J1345" s="13"/>
      <c r="K1345" s="29"/>
      <c r="L1345" s="2"/>
      <c r="M1345" s="17"/>
      <c r="N1345" s="12"/>
      <c r="O1345" s="12"/>
      <c r="P1345" s="17"/>
      <c r="Q1345" s="14"/>
      <c r="R1345" s="20"/>
      <c r="S1345" s="14"/>
      <c r="T1345" s="4"/>
      <c r="U1345" s="29"/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</row>
    <row r="1346" spans="1:154" x14ac:dyDescent="0.15">
      <c r="A1346" s="88"/>
      <c r="B1346" s="89"/>
      <c r="C1346" s="14"/>
      <c r="D1346" s="62"/>
      <c r="E1346" s="60"/>
      <c r="F1346" s="14"/>
      <c r="G1346" s="91"/>
      <c r="H1346" s="91"/>
      <c r="I1346" s="14"/>
      <c r="J1346" s="13"/>
      <c r="K1346" s="29"/>
      <c r="L1346" s="2"/>
      <c r="M1346" s="17"/>
      <c r="N1346" s="12"/>
      <c r="O1346" s="12"/>
      <c r="P1346" s="17"/>
      <c r="Q1346" s="14"/>
      <c r="R1346" s="20"/>
      <c r="S1346" s="14"/>
      <c r="T1346" s="4"/>
      <c r="U1346" s="29"/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</row>
    <row r="1347" spans="1:154" x14ac:dyDescent="0.15">
      <c r="A1347" s="88"/>
      <c r="B1347" s="89"/>
      <c r="C1347" s="14"/>
      <c r="D1347" s="62"/>
      <c r="E1347" s="60"/>
      <c r="F1347" s="14"/>
      <c r="G1347" s="91"/>
      <c r="H1347" s="91"/>
      <c r="I1347" s="14"/>
      <c r="J1347" s="13"/>
      <c r="K1347" s="29"/>
      <c r="L1347" s="2"/>
      <c r="M1347" s="17"/>
      <c r="N1347" s="12"/>
      <c r="O1347" s="12"/>
      <c r="P1347" s="17"/>
      <c r="Q1347" s="14"/>
      <c r="R1347" s="20"/>
      <c r="S1347" s="14"/>
      <c r="T1347" s="4"/>
      <c r="U1347" s="29"/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</row>
    <row r="1348" spans="1:154" x14ac:dyDescent="0.15">
      <c r="A1348" s="88"/>
      <c r="B1348" s="89"/>
      <c r="C1348" s="14"/>
      <c r="D1348" s="62"/>
      <c r="E1348" s="60"/>
      <c r="F1348" s="14"/>
      <c r="G1348" s="91"/>
      <c r="H1348" s="91"/>
      <c r="I1348" s="14"/>
      <c r="J1348" s="13"/>
      <c r="K1348" s="29"/>
      <c r="L1348" s="2"/>
      <c r="M1348" s="17"/>
      <c r="N1348" s="12"/>
      <c r="O1348" s="12"/>
      <c r="P1348" s="17"/>
      <c r="Q1348" s="14"/>
      <c r="R1348" s="20"/>
      <c r="S1348" s="14"/>
      <c r="T1348" s="4"/>
      <c r="U1348" s="29"/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</row>
    <row r="1349" spans="1:154" x14ac:dyDescent="0.15">
      <c r="A1349" s="88"/>
      <c r="B1349" s="89"/>
      <c r="C1349" s="14"/>
      <c r="D1349" s="62"/>
      <c r="E1349" s="60"/>
      <c r="F1349" s="14"/>
      <c r="G1349" s="91"/>
      <c r="H1349" s="91"/>
      <c r="I1349" s="14"/>
      <c r="J1349" s="13"/>
      <c r="K1349" s="29"/>
      <c r="L1349" s="2"/>
      <c r="M1349" s="17"/>
      <c r="N1349" s="12"/>
      <c r="O1349" s="12"/>
      <c r="P1349" s="17"/>
      <c r="Q1349" s="14"/>
      <c r="R1349" s="20"/>
      <c r="S1349" s="14"/>
      <c r="T1349" s="4"/>
      <c r="U1349" s="29"/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</row>
    <row r="1350" spans="1:154" x14ac:dyDescent="0.15">
      <c r="A1350" s="88"/>
      <c r="B1350" s="89"/>
      <c r="C1350" s="14"/>
      <c r="D1350" s="62"/>
      <c r="E1350" s="60"/>
      <c r="F1350" s="14"/>
      <c r="G1350" s="91"/>
      <c r="H1350" s="91"/>
      <c r="I1350" s="14"/>
      <c r="J1350" s="13"/>
      <c r="K1350" s="29"/>
      <c r="L1350" s="2"/>
      <c r="M1350" s="17"/>
      <c r="N1350" s="12"/>
      <c r="O1350" s="12"/>
      <c r="P1350" s="17"/>
      <c r="Q1350" s="14"/>
      <c r="R1350" s="20"/>
      <c r="S1350" s="14"/>
      <c r="T1350" s="4"/>
      <c r="U1350" s="29"/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</row>
    <row r="1351" spans="1:154" x14ac:dyDescent="0.15">
      <c r="A1351" s="88"/>
      <c r="B1351" s="89"/>
      <c r="C1351" s="14"/>
      <c r="D1351" s="62"/>
      <c r="E1351" s="60"/>
      <c r="F1351" s="14"/>
      <c r="G1351" s="91"/>
      <c r="H1351" s="91"/>
      <c r="I1351" s="14"/>
      <c r="J1351" s="13"/>
      <c r="K1351" s="29"/>
      <c r="L1351" s="2"/>
      <c r="M1351" s="17"/>
      <c r="N1351" s="12"/>
      <c r="O1351" s="12"/>
      <c r="P1351" s="17"/>
      <c r="Q1351" s="14"/>
      <c r="R1351" s="20"/>
      <c r="S1351" s="14"/>
      <c r="T1351" s="4"/>
      <c r="U1351" s="29"/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</row>
    <row r="1352" spans="1:154" x14ac:dyDescent="0.15">
      <c r="A1352" s="88"/>
      <c r="B1352" s="89"/>
      <c r="C1352" s="14"/>
      <c r="D1352" s="62"/>
      <c r="E1352" s="60"/>
      <c r="F1352" s="14"/>
      <c r="G1352" s="91"/>
      <c r="H1352" s="91"/>
      <c r="I1352" s="14"/>
      <c r="J1352" s="13"/>
      <c r="K1352" s="29"/>
      <c r="L1352" s="2"/>
      <c r="M1352" s="17"/>
      <c r="N1352" s="12"/>
      <c r="O1352" s="12"/>
      <c r="P1352" s="17"/>
      <c r="Q1352" s="14"/>
      <c r="R1352" s="20"/>
      <c r="S1352" s="14"/>
      <c r="T1352" s="4"/>
      <c r="U1352" s="29"/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</row>
    <row r="1353" spans="1:154" x14ac:dyDescent="0.15">
      <c r="A1353" s="88"/>
      <c r="B1353" s="89"/>
      <c r="C1353" s="14"/>
      <c r="D1353" s="62"/>
      <c r="E1353" s="60"/>
      <c r="F1353" s="14"/>
      <c r="G1353" s="91"/>
      <c r="H1353" s="91"/>
      <c r="I1353" s="14"/>
      <c r="J1353" s="13"/>
      <c r="K1353" s="29"/>
      <c r="L1353" s="2"/>
      <c r="M1353" s="17"/>
      <c r="N1353" s="12"/>
      <c r="O1353" s="12"/>
      <c r="P1353" s="17"/>
      <c r="Q1353" s="14"/>
      <c r="R1353" s="20"/>
      <c r="S1353" s="14"/>
      <c r="T1353" s="4"/>
      <c r="U1353" s="29"/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</row>
    <row r="1354" spans="1:154" x14ac:dyDescent="0.15">
      <c r="A1354" s="88"/>
      <c r="B1354" s="89"/>
      <c r="C1354" s="14"/>
      <c r="D1354" s="62"/>
      <c r="E1354" s="60"/>
      <c r="F1354" s="14"/>
      <c r="G1354" s="91"/>
      <c r="H1354" s="91"/>
      <c r="I1354" s="14"/>
      <c r="J1354" s="13"/>
      <c r="K1354" s="29"/>
      <c r="L1354" s="2"/>
      <c r="M1354" s="17"/>
      <c r="N1354" s="12"/>
      <c r="O1354" s="12"/>
      <c r="P1354" s="17"/>
      <c r="Q1354" s="14"/>
      <c r="R1354" s="20"/>
      <c r="S1354" s="14"/>
      <c r="T1354" s="4"/>
      <c r="U1354" s="29"/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</row>
    <row r="1355" spans="1:154" x14ac:dyDescent="0.15">
      <c r="A1355" s="88"/>
      <c r="B1355" s="89"/>
      <c r="C1355" s="14"/>
      <c r="D1355" s="62"/>
      <c r="E1355" s="60"/>
      <c r="F1355" s="14"/>
      <c r="G1355" s="91"/>
      <c r="H1355" s="91"/>
      <c r="I1355" s="14"/>
      <c r="J1355" s="13"/>
      <c r="K1355" s="29"/>
      <c r="L1355" s="2"/>
      <c r="M1355" s="17"/>
      <c r="N1355" s="12"/>
      <c r="O1355" s="12"/>
      <c r="P1355" s="17"/>
      <c r="Q1355" s="14"/>
      <c r="R1355" s="20"/>
      <c r="S1355" s="14"/>
      <c r="T1355" s="4"/>
      <c r="U1355" s="29"/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</row>
    <row r="1356" spans="1:154" x14ac:dyDescent="0.15">
      <c r="A1356" s="88"/>
      <c r="B1356" s="89"/>
      <c r="C1356" s="14"/>
      <c r="D1356" s="62"/>
      <c r="E1356" s="60"/>
      <c r="F1356" s="14"/>
      <c r="G1356" s="91"/>
      <c r="H1356" s="91"/>
      <c r="I1356" s="14"/>
      <c r="J1356" s="13"/>
      <c r="K1356" s="29"/>
      <c r="L1356" s="2"/>
      <c r="M1356" s="17"/>
      <c r="N1356" s="12"/>
      <c r="O1356" s="12"/>
      <c r="P1356" s="17"/>
      <c r="Q1356" s="14"/>
      <c r="R1356" s="20"/>
      <c r="S1356" s="14"/>
      <c r="T1356" s="4"/>
      <c r="U1356" s="29"/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</row>
    <row r="1357" spans="1:154" x14ac:dyDescent="0.15">
      <c r="A1357" s="88"/>
      <c r="B1357" s="89"/>
      <c r="C1357" s="14"/>
      <c r="D1357" s="62"/>
      <c r="E1357" s="60"/>
      <c r="F1357" s="14"/>
      <c r="G1357" s="91"/>
      <c r="H1357" s="91"/>
      <c r="I1357" s="14"/>
      <c r="J1357" s="13"/>
      <c r="K1357" s="29"/>
      <c r="L1357" s="2"/>
      <c r="M1357" s="17"/>
      <c r="N1357" s="12"/>
      <c r="O1357" s="12"/>
      <c r="P1357" s="17"/>
      <c r="Q1357" s="14"/>
      <c r="R1357" s="20"/>
      <c r="S1357" s="14"/>
      <c r="T1357" s="4"/>
      <c r="U1357" s="29"/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</row>
    <row r="1358" spans="1:154" x14ac:dyDescent="0.15">
      <c r="A1358" s="88"/>
      <c r="B1358" s="89"/>
      <c r="C1358" s="14"/>
      <c r="D1358" s="62"/>
      <c r="E1358" s="60"/>
      <c r="F1358" s="14"/>
      <c r="G1358" s="91"/>
      <c r="H1358" s="91"/>
      <c r="I1358" s="14"/>
      <c r="J1358" s="13"/>
      <c r="K1358" s="29"/>
      <c r="L1358" s="2"/>
      <c r="M1358" s="17"/>
      <c r="N1358" s="12"/>
      <c r="O1358" s="12"/>
      <c r="P1358" s="17"/>
      <c r="Q1358" s="14"/>
      <c r="R1358" s="20"/>
      <c r="S1358" s="14"/>
      <c r="T1358" s="4"/>
      <c r="U1358" s="29"/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</row>
    <row r="1359" spans="1:154" x14ac:dyDescent="0.15">
      <c r="A1359" s="88"/>
      <c r="B1359" s="89"/>
      <c r="C1359" s="14"/>
      <c r="D1359" s="62"/>
      <c r="E1359" s="60"/>
      <c r="F1359" s="14"/>
      <c r="G1359" s="91"/>
      <c r="H1359" s="91"/>
      <c r="I1359" s="14"/>
      <c r="J1359" s="13"/>
      <c r="K1359" s="29"/>
      <c r="L1359" s="2"/>
      <c r="M1359" s="17"/>
      <c r="N1359" s="12"/>
      <c r="O1359" s="12"/>
      <c r="P1359" s="17"/>
      <c r="Q1359" s="14"/>
      <c r="R1359" s="20"/>
      <c r="S1359" s="14"/>
      <c r="T1359" s="4"/>
      <c r="U1359" s="29"/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</row>
    <row r="1360" spans="1:154" x14ac:dyDescent="0.15">
      <c r="A1360" s="88"/>
      <c r="B1360" s="89"/>
      <c r="C1360" s="14"/>
      <c r="D1360" s="62"/>
      <c r="E1360" s="60"/>
      <c r="F1360" s="14"/>
      <c r="G1360" s="91"/>
      <c r="H1360" s="91"/>
      <c r="I1360" s="14"/>
      <c r="J1360" s="13"/>
      <c r="K1360" s="29"/>
      <c r="L1360" s="2"/>
      <c r="M1360" s="17"/>
      <c r="N1360" s="12"/>
      <c r="O1360" s="12"/>
      <c r="P1360" s="17"/>
      <c r="Q1360" s="14"/>
      <c r="R1360" s="20"/>
      <c r="S1360" s="14"/>
      <c r="T1360" s="4"/>
      <c r="U1360" s="29"/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</row>
    <row r="1361" spans="1:154" x14ac:dyDescent="0.15">
      <c r="A1361" s="88"/>
      <c r="B1361" s="89"/>
      <c r="C1361" s="14"/>
      <c r="D1361" s="62"/>
      <c r="E1361" s="60"/>
      <c r="F1361" s="14"/>
      <c r="G1361" s="91"/>
      <c r="H1361" s="91"/>
      <c r="I1361" s="14"/>
      <c r="J1361" s="13"/>
      <c r="K1361" s="29"/>
      <c r="L1361" s="2"/>
      <c r="M1361" s="17"/>
      <c r="N1361" s="12"/>
      <c r="O1361" s="12"/>
      <c r="P1361" s="17"/>
      <c r="Q1361" s="14"/>
      <c r="R1361" s="20"/>
      <c r="S1361" s="14"/>
      <c r="T1361" s="4"/>
      <c r="U1361" s="29"/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</row>
    <row r="1362" spans="1:154" x14ac:dyDescent="0.15">
      <c r="A1362" s="88"/>
      <c r="B1362" s="89"/>
      <c r="C1362" s="14"/>
      <c r="D1362" s="62"/>
      <c r="E1362" s="60"/>
      <c r="F1362" s="14"/>
      <c r="G1362" s="91"/>
      <c r="H1362" s="91"/>
      <c r="I1362" s="14"/>
      <c r="J1362" s="13"/>
      <c r="K1362" s="29"/>
      <c r="L1362" s="2"/>
      <c r="M1362" s="17"/>
      <c r="N1362" s="12"/>
      <c r="O1362" s="12"/>
      <c r="P1362" s="17"/>
      <c r="Q1362" s="14"/>
      <c r="R1362" s="20"/>
      <c r="S1362" s="14"/>
      <c r="T1362" s="4"/>
      <c r="U1362" s="29"/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</row>
    <row r="1363" spans="1:154" x14ac:dyDescent="0.15">
      <c r="A1363" s="88"/>
      <c r="B1363" s="89"/>
      <c r="C1363" s="14"/>
      <c r="D1363" s="62"/>
      <c r="E1363" s="60"/>
      <c r="F1363" s="14"/>
      <c r="G1363" s="91"/>
      <c r="H1363" s="91"/>
      <c r="I1363" s="14"/>
      <c r="J1363" s="13"/>
      <c r="K1363" s="29"/>
      <c r="L1363" s="2"/>
      <c r="M1363" s="17"/>
      <c r="N1363" s="12"/>
      <c r="O1363" s="12"/>
      <c r="P1363" s="17"/>
      <c r="Q1363" s="14"/>
      <c r="R1363" s="20"/>
      <c r="S1363" s="14"/>
      <c r="T1363" s="4"/>
      <c r="U1363" s="29"/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</row>
    <row r="1364" spans="1:154" x14ac:dyDescent="0.15">
      <c r="A1364" s="88"/>
      <c r="B1364" s="89"/>
      <c r="C1364" s="14"/>
      <c r="D1364" s="62"/>
      <c r="E1364" s="60"/>
      <c r="F1364" s="14"/>
      <c r="G1364" s="91"/>
      <c r="H1364" s="91"/>
      <c r="I1364" s="14"/>
      <c r="J1364" s="13"/>
      <c r="K1364" s="29"/>
      <c r="L1364" s="2"/>
      <c r="M1364" s="17"/>
      <c r="N1364" s="12"/>
      <c r="O1364" s="12"/>
      <c r="P1364" s="17"/>
      <c r="Q1364" s="14"/>
      <c r="R1364" s="20"/>
      <c r="S1364" s="14"/>
      <c r="T1364" s="4"/>
      <c r="U1364" s="29"/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</row>
    <row r="1365" spans="1:154" x14ac:dyDescent="0.15">
      <c r="A1365" s="88"/>
      <c r="B1365" s="89"/>
      <c r="C1365" s="14"/>
      <c r="D1365" s="62"/>
      <c r="E1365" s="60"/>
      <c r="F1365" s="14"/>
      <c r="G1365" s="91"/>
      <c r="H1365" s="91"/>
      <c r="I1365" s="14"/>
      <c r="J1365" s="13"/>
      <c r="K1365" s="29"/>
      <c r="L1365" s="2"/>
      <c r="M1365" s="17"/>
      <c r="N1365" s="12"/>
      <c r="O1365" s="12"/>
      <c r="P1365" s="17"/>
      <c r="Q1365" s="14"/>
      <c r="R1365" s="20"/>
      <c r="S1365" s="14"/>
      <c r="T1365" s="4"/>
      <c r="U1365" s="29"/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</row>
    <row r="1366" spans="1:154" x14ac:dyDescent="0.15">
      <c r="A1366" s="88"/>
      <c r="B1366" s="89"/>
      <c r="C1366" s="14"/>
      <c r="D1366" s="62"/>
      <c r="E1366" s="60"/>
      <c r="F1366" s="14"/>
      <c r="G1366" s="91"/>
      <c r="H1366" s="91"/>
      <c r="I1366" s="14"/>
      <c r="J1366" s="13"/>
      <c r="K1366" s="29"/>
      <c r="L1366" s="2"/>
      <c r="M1366" s="17"/>
      <c r="N1366" s="12"/>
      <c r="O1366" s="12"/>
      <c r="P1366" s="17"/>
      <c r="Q1366" s="14"/>
      <c r="R1366" s="20"/>
      <c r="S1366" s="14"/>
      <c r="T1366" s="4"/>
      <c r="U1366" s="29"/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</row>
    <row r="1367" spans="1:154" x14ac:dyDescent="0.15">
      <c r="A1367" s="88"/>
      <c r="B1367" s="89"/>
      <c r="C1367" s="14"/>
      <c r="D1367" s="62"/>
      <c r="E1367" s="60"/>
      <c r="F1367" s="14"/>
      <c r="G1367" s="91"/>
      <c r="H1367" s="91"/>
      <c r="I1367" s="14"/>
      <c r="J1367" s="13"/>
      <c r="K1367" s="29"/>
      <c r="L1367" s="2"/>
      <c r="M1367" s="17"/>
      <c r="N1367" s="12"/>
      <c r="O1367" s="12"/>
      <c r="P1367" s="17"/>
      <c r="Q1367" s="14"/>
      <c r="R1367" s="20"/>
      <c r="S1367" s="14"/>
      <c r="T1367" s="4"/>
      <c r="U1367" s="29"/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</row>
    <row r="1368" spans="1:154" x14ac:dyDescent="0.15">
      <c r="A1368" s="88"/>
      <c r="B1368" s="89"/>
      <c r="C1368" s="14"/>
      <c r="D1368" s="62"/>
      <c r="E1368" s="60"/>
      <c r="F1368" s="14"/>
      <c r="G1368" s="91"/>
      <c r="H1368" s="91"/>
      <c r="I1368" s="14"/>
      <c r="J1368" s="13"/>
      <c r="K1368" s="29"/>
      <c r="L1368" s="2"/>
      <c r="M1368" s="17"/>
      <c r="N1368" s="12"/>
      <c r="O1368" s="12"/>
      <c r="P1368" s="17"/>
      <c r="Q1368" s="14"/>
      <c r="R1368" s="20"/>
      <c r="S1368" s="14"/>
      <c r="T1368" s="4"/>
      <c r="U1368" s="29"/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</row>
    <row r="1369" spans="1:154" x14ac:dyDescent="0.15">
      <c r="A1369" s="88"/>
      <c r="B1369" s="89"/>
      <c r="C1369" s="14"/>
      <c r="D1369" s="62"/>
      <c r="E1369" s="60"/>
      <c r="F1369" s="14"/>
      <c r="G1369" s="91"/>
      <c r="H1369" s="91"/>
      <c r="I1369" s="14"/>
      <c r="J1369" s="13"/>
      <c r="K1369" s="29"/>
      <c r="L1369" s="2"/>
      <c r="M1369" s="17"/>
      <c r="N1369" s="12"/>
      <c r="O1369" s="12"/>
      <c r="P1369" s="17"/>
      <c r="Q1369" s="14"/>
      <c r="R1369" s="20"/>
      <c r="S1369" s="14"/>
      <c r="T1369" s="4"/>
      <c r="U1369" s="29"/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</row>
    <row r="1370" spans="1:154" x14ac:dyDescent="0.15">
      <c r="A1370" s="88"/>
      <c r="B1370" s="89"/>
      <c r="C1370" s="14"/>
      <c r="D1370" s="62"/>
      <c r="E1370" s="60"/>
      <c r="F1370" s="14"/>
      <c r="G1370" s="91"/>
      <c r="H1370" s="91"/>
      <c r="I1370" s="14"/>
      <c r="J1370" s="13"/>
      <c r="K1370" s="29"/>
      <c r="L1370" s="2"/>
      <c r="M1370" s="17"/>
      <c r="N1370" s="12"/>
      <c r="O1370" s="12"/>
      <c r="P1370" s="17"/>
      <c r="Q1370" s="14"/>
      <c r="R1370" s="20"/>
      <c r="S1370" s="14"/>
      <c r="T1370" s="4"/>
      <c r="U1370" s="29"/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</row>
    <row r="1371" spans="1:154" x14ac:dyDescent="0.15">
      <c r="A1371" s="88"/>
      <c r="B1371" s="89"/>
      <c r="C1371" s="14"/>
      <c r="D1371" s="62"/>
      <c r="E1371" s="60"/>
      <c r="F1371" s="14"/>
      <c r="G1371" s="91"/>
      <c r="H1371" s="91"/>
      <c r="I1371" s="14"/>
      <c r="J1371" s="13"/>
      <c r="K1371" s="29"/>
      <c r="L1371" s="2"/>
      <c r="M1371" s="17"/>
      <c r="N1371" s="12"/>
      <c r="O1371" s="12"/>
      <c r="P1371" s="17"/>
      <c r="Q1371" s="14"/>
      <c r="R1371" s="20"/>
      <c r="S1371" s="14"/>
      <c r="T1371" s="4"/>
      <c r="U1371" s="29"/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</row>
    <row r="1372" spans="1:154" x14ac:dyDescent="0.15">
      <c r="A1372" s="88"/>
      <c r="B1372" s="89"/>
      <c r="C1372" s="14"/>
      <c r="D1372" s="62"/>
      <c r="E1372" s="60"/>
      <c r="F1372" s="14"/>
      <c r="G1372" s="91"/>
      <c r="H1372" s="91"/>
      <c r="I1372" s="14"/>
      <c r="J1372" s="13"/>
      <c r="K1372" s="29"/>
      <c r="L1372" s="2"/>
      <c r="M1372" s="17"/>
      <c r="N1372" s="12"/>
      <c r="O1372" s="12"/>
      <c r="P1372" s="17"/>
      <c r="Q1372" s="14"/>
      <c r="R1372" s="20"/>
      <c r="S1372" s="14"/>
      <c r="T1372" s="4"/>
      <c r="U1372" s="29"/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</row>
    <row r="1373" spans="1:154" x14ac:dyDescent="0.15">
      <c r="A1373" s="88"/>
      <c r="B1373" s="89"/>
      <c r="C1373" s="14"/>
      <c r="D1373" s="62"/>
      <c r="E1373" s="60"/>
      <c r="F1373" s="14"/>
      <c r="G1373" s="91"/>
      <c r="H1373" s="91"/>
      <c r="I1373" s="14"/>
      <c r="J1373" s="13"/>
      <c r="K1373" s="29"/>
      <c r="L1373" s="2"/>
      <c r="M1373" s="17"/>
      <c r="N1373" s="12"/>
      <c r="O1373" s="12"/>
      <c r="P1373" s="17"/>
      <c r="Q1373" s="14"/>
      <c r="R1373" s="20"/>
      <c r="S1373" s="14"/>
      <c r="T1373" s="4"/>
      <c r="U1373" s="29"/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</row>
    <row r="1374" spans="1:154" x14ac:dyDescent="0.15">
      <c r="A1374" s="88"/>
      <c r="B1374" s="89"/>
      <c r="C1374" s="14"/>
      <c r="D1374" s="62"/>
      <c r="E1374" s="60"/>
      <c r="F1374" s="14"/>
      <c r="G1374" s="91"/>
      <c r="H1374" s="91"/>
      <c r="I1374" s="14"/>
      <c r="J1374" s="13"/>
      <c r="K1374" s="29"/>
      <c r="L1374" s="2"/>
      <c r="M1374" s="17"/>
      <c r="N1374" s="12"/>
      <c r="O1374" s="12"/>
      <c r="P1374" s="17"/>
      <c r="Q1374" s="14"/>
      <c r="R1374" s="20"/>
      <c r="S1374" s="14"/>
      <c r="T1374" s="4"/>
      <c r="U1374" s="29"/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</row>
    <row r="1375" spans="1:154" x14ac:dyDescent="0.15">
      <c r="A1375" s="88"/>
      <c r="B1375" s="89"/>
      <c r="C1375" s="14"/>
      <c r="D1375" s="62"/>
      <c r="E1375" s="60"/>
      <c r="F1375" s="14"/>
      <c r="G1375" s="91"/>
      <c r="H1375" s="91"/>
      <c r="I1375" s="14"/>
      <c r="J1375" s="13"/>
      <c r="K1375" s="29"/>
      <c r="L1375" s="2"/>
      <c r="M1375" s="17"/>
      <c r="N1375" s="12"/>
      <c r="O1375" s="12"/>
      <c r="P1375" s="17"/>
      <c r="Q1375" s="14"/>
      <c r="R1375" s="20"/>
      <c r="S1375" s="14"/>
      <c r="T1375" s="4"/>
      <c r="U1375" s="29"/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</row>
    <row r="1376" spans="1:154" x14ac:dyDescent="0.15">
      <c r="A1376" s="88"/>
      <c r="B1376" s="89"/>
      <c r="C1376" s="14"/>
      <c r="D1376" s="62"/>
      <c r="E1376" s="60"/>
      <c r="F1376" s="14"/>
      <c r="G1376" s="91"/>
      <c r="H1376" s="91"/>
      <c r="I1376" s="14"/>
      <c r="J1376" s="13"/>
      <c r="K1376" s="29"/>
      <c r="L1376" s="2"/>
      <c r="M1376" s="17"/>
      <c r="N1376" s="12"/>
      <c r="O1376" s="12"/>
      <c r="P1376" s="17"/>
      <c r="Q1376" s="14"/>
      <c r="R1376" s="20"/>
      <c r="S1376" s="14"/>
      <c r="T1376" s="4"/>
      <c r="U1376" s="29"/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</row>
    <row r="1377" spans="1:154" x14ac:dyDescent="0.15">
      <c r="A1377" s="88"/>
      <c r="B1377" s="89"/>
      <c r="C1377" s="14"/>
      <c r="D1377" s="62"/>
      <c r="E1377" s="60"/>
      <c r="F1377" s="14"/>
      <c r="G1377" s="91"/>
      <c r="H1377" s="91"/>
      <c r="I1377" s="14"/>
      <c r="J1377" s="13"/>
      <c r="K1377" s="29"/>
      <c r="L1377" s="2"/>
      <c r="M1377" s="17"/>
      <c r="N1377" s="12"/>
      <c r="O1377" s="12"/>
      <c r="P1377" s="17"/>
      <c r="Q1377" s="14"/>
      <c r="R1377" s="20"/>
      <c r="S1377" s="14"/>
      <c r="T1377" s="4"/>
      <c r="U1377" s="29"/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</row>
    <row r="1378" spans="1:154" x14ac:dyDescent="0.15">
      <c r="A1378" s="88"/>
      <c r="B1378" s="89"/>
      <c r="C1378" s="14"/>
      <c r="D1378" s="62"/>
      <c r="E1378" s="60"/>
      <c r="F1378" s="14"/>
      <c r="G1378" s="91"/>
      <c r="H1378" s="91"/>
      <c r="I1378" s="14"/>
      <c r="J1378" s="13"/>
      <c r="K1378" s="29"/>
      <c r="L1378" s="2"/>
      <c r="M1378" s="17"/>
      <c r="N1378" s="12"/>
      <c r="O1378" s="12"/>
      <c r="P1378" s="17"/>
      <c r="Q1378" s="14"/>
      <c r="R1378" s="20"/>
      <c r="S1378" s="14"/>
      <c r="T1378" s="4"/>
      <c r="U1378" s="29"/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</row>
    <row r="1379" spans="1:154" x14ac:dyDescent="0.15">
      <c r="A1379" s="88"/>
      <c r="B1379" s="89"/>
      <c r="C1379" s="14"/>
      <c r="D1379" s="62"/>
      <c r="E1379" s="60"/>
      <c r="F1379" s="14"/>
      <c r="G1379" s="91"/>
      <c r="H1379" s="91"/>
      <c r="I1379" s="14"/>
      <c r="J1379" s="13"/>
      <c r="K1379" s="29"/>
      <c r="L1379" s="2"/>
      <c r="M1379" s="17"/>
      <c r="N1379" s="12"/>
      <c r="O1379" s="12"/>
      <c r="P1379" s="17"/>
      <c r="Q1379" s="14"/>
      <c r="R1379" s="20"/>
      <c r="S1379" s="14"/>
      <c r="T1379" s="4"/>
      <c r="U1379" s="29"/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</row>
    <row r="1380" spans="1:154" x14ac:dyDescent="0.15">
      <c r="A1380" s="88"/>
      <c r="B1380" s="89"/>
      <c r="C1380" s="14"/>
      <c r="D1380" s="62"/>
      <c r="E1380" s="60"/>
      <c r="F1380" s="14"/>
      <c r="G1380" s="91"/>
      <c r="H1380" s="91"/>
      <c r="I1380" s="14"/>
      <c r="J1380" s="13"/>
      <c r="K1380" s="29"/>
      <c r="L1380" s="2"/>
      <c r="M1380" s="17"/>
      <c r="N1380" s="12"/>
      <c r="O1380" s="12"/>
      <c r="P1380" s="17"/>
      <c r="Q1380" s="14"/>
      <c r="R1380" s="20"/>
      <c r="S1380" s="14"/>
      <c r="T1380" s="4"/>
      <c r="U1380" s="29"/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</row>
    <row r="1381" spans="1:154" x14ac:dyDescent="0.15">
      <c r="A1381" s="88"/>
      <c r="B1381" s="89"/>
      <c r="C1381" s="14"/>
      <c r="D1381" s="62"/>
      <c r="E1381" s="60"/>
      <c r="F1381" s="14"/>
      <c r="G1381" s="91"/>
      <c r="H1381" s="91"/>
      <c r="I1381" s="14"/>
      <c r="J1381" s="13"/>
      <c r="K1381" s="29"/>
      <c r="L1381" s="2"/>
      <c r="M1381" s="17"/>
      <c r="N1381" s="12"/>
      <c r="O1381" s="12"/>
      <c r="P1381" s="17"/>
      <c r="Q1381" s="14"/>
      <c r="R1381" s="20"/>
      <c r="S1381" s="14"/>
      <c r="T1381" s="4"/>
      <c r="U1381" s="29"/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</row>
    <row r="1382" spans="1:154" x14ac:dyDescent="0.15">
      <c r="A1382" s="88"/>
      <c r="B1382" s="89"/>
      <c r="C1382" s="14"/>
      <c r="D1382" s="62"/>
      <c r="E1382" s="60"/>
      <c r="F1382" s="14"/>
      <c r="G1382" s="91"/>
      <c r="H1382" s="91"/>
      <c r="I1382" s="14"/>
      <c r="J1382" s="13"/>
      <c r="K1382" s="29"/>
      <c r="L1382" s="2"/>
      <c r="M1382" s="17"/>
      <c r="N1382" s="12"/>
      <c r="O1382" s="12"/>
      <c r="P1382" s="17"/>
      <c r="Q1382" s="14"/>
      <c r="R1382" s="20"/>
      <c r="S1382" s="14"/>
      <c r="T1382" s="4"/>
      <c r="U1382" s="29"/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</row>
    <row r="1383" spans="1:154" x14ac:dyDescent="0.15">
      <c r="A1383" s="88"/>
      <c r="B1383" s="89"/>
      <c r="C1383" s="14"/>
      <c r="D1383" s="62"/>
      <c r="E1383" s="60"/>
      <c r="F1383" s="14"/>
      <c r="G1383" s="91"/>
      <c r="H1383" s="91"/>
      <c r="I1383" s="14"/>
      <c r="J1383" s="13"/>
      <c r="K1383" s="29"/>
      <c r="L1383" s="2"/>
      <c r="M1383" s="17"/>
      <c r="N1383" s="12"/>
      <c r="O1383" s="12"/>
      <c r="P1383" s="17"/>
      <c r="Q1383" s="14"/>
      <c r="R1383" s="20"/>
      <c r="S1383" s="14"/>
      <c r="T1383" s="4"/>
      <c r="U1383" s="29"/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</row>
    <row r="1384" spans="1:154" x14ac:dyDescent="0.15">
      <c r="A1384" s="88"/>
      <c r="B1384" s="89"/>
      <c r="C1384" s="14"/>
      <c r="D1384" s="62"/>
      <c r="E1384" s="60"/>
      <c r="F1384" s="14"/>
      <c r="G1384" s="91"/>
      <c r="H1384" s="91"/>
      <c r="I1384" s="14"/>
      <c r="J1384" s="13"/>
      <c r="K1384" s="29"/>
      <c r="L1384" s="2"/>
      <c r="M1384" s="17"/>
      <c r="N1384" s="12"/>
      <c r="O1384" s="12"/>
      <c r="P1384" s="17"/>
      <c r="Q1384" s="14"/>
      <c r="R1384" s="20"/>
      <c r="S1384" s="14"/>
      <c r="T1384" s="4"/>
      <c r="U1384" s="29"/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</row>
    <row r="1385" spans="1:154" x14ac:dyDescent="0.15">
      <c r="A1385" s="88"/>
      <c r="B1385" s="89"/>
      <c r="C1385" s="14"/>
      <c r="D1385" s="62"/>
      <c r="E1385" s="60"/>
      <c r="F1385" s="14"/>
      <c r="G1385" s="91"/>
      <c r="H1385" s="91"/>
      <c r="I1385" s="14"/>
      <c r="J1385" s="13"/>
      <c r="K1385" s="29"/>
      <c r="L1385" s="2"/>
      <c r="M1385" s="17"/>
      <c r="N1385" s="12"/>
      <c r="O1385" s="12"/>
      <c r="P1385" s="17"/>
      <c r="Q1385" s="14"/>
      <c r="R1385" s="20"/>
      <c r="S1385" s="14"/>
      <c r="T1385" s="4"/>
      <c r="U1385" s="29"/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</row>
    <row r="1386" spans="1:154" x14ac:dyDescent="0.15">
      <c r="A1386" s="88"/>
      <c r="B1386" s="89"/>
      <c r="C1386" s="14"/>
      <c r="D1386" s="62"/>
      <c r="E1386" s="60"/>
      <c r="F1386" s="14"/>
      <c r="G1386" s="91"/>
      <c r="H1386" s="91"/>
      <c r="I1386" s="14"/>
      <c r="J1386" s="13"/>
      <c r="K1386" s="29"/>
      <c r="L1386" s="2"/>
      <c r="M1386" s="17"/>
      <c r="N1386" s="12"/>
      <c r="O1386" s="12"/>
      <c r="P1386" s="17"/>
      <c r="Q1386" s="14"/>
      <c r="R1386" s="20"/>
      <c r="S1386" s="14"/>
      <c r="T1386" s="4"/>
      <c r="U1386" s="29"/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</row>
    <row r="1387" spans="1:154" x14ac:dyDescent="0.15">
      <c r="A1387" s="88"/>
      <c r="B1387" s="89"/>
      <c r="C1387" s="14"/>
      <c r="D1387" s="62"/>
      <c r="E1387" s="60"/>
      <c r="F1387" s="14"/>
      <c r="G1387" s="91"/>
      <c r="H1387" s="91"/>
      <c r="I1387" s="14"/>
      <c r="J1387" s="13"/>
      <c r="K1387" s="29"/>
      <c r="L1387" s="2"/>
      <c r="M1387" s="17"/>
      <c r="N1387" s="12"/>
      <c r="O1387" s="12"/>
      <c r="P1387" s="17"/>
      <c r="Q1387" s="14"/>
      <c r="R1387" s="20"/>
      <c r="S1387" s="14"/>
      <c r="T1387" s="4"/>
      <c r="U1387" s="29"/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</row>
    <row r="1388" spans="1:154" x14ac:dyDescent="0.15">
      <c r="A1388" s="88"/>
      <c r="B1388" s="89"/>
      <c r="C1388" s="14"/>
      <c r="D1388" s="62"/>
      <c r="E1388" s="60"/>
      <c r="F1388" s="14"/>
      <c r="G1388" s="91"/>
      <c r="H1388" s="91"/>
      <c r="I1388" s="14"/>
      <c r="J1388" s="13"/>
      <c r="K1388" s="29"/>
      <c r="L1388" s="2"/>
      <c r="M1388" s="17"/>
      <c r="N1388" s="12"/>
      <c r="O1388" s="12"/>
      <c r="P1388" s="17"/>
      <c r="Q1388" s="14"/>
      <c r="R1388" s="20"/>
      <c r="S1388" s="14"/>
      <c r="T1388" s="4"/>
      <c r="U1388" s="29"/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</row>
    <row r="1389" spans="1:154" x14ac:dyDescent="0.15">
      <c r="A1389" s="88"/>
      <c r="B1389" s="89"/>
      <c r="C1389" s="14"/>
      <c r="D1389" s="62"/>
      <c r="E1389" s="60"/>
      <c r="F1389" s="14"/>
      <c r="G1389" s="91"/>
      <c r="H1389" s="91"/>
      <c r="I1389" s="14"/>
      <c r="J1389" s="13"/>
      <c r="K1389" s="29"/>
      <c r="L1389" s="2"/>
      <c r="M1389" s="17"/>
      <c r="N1389" s="12"/>
      <c r="O1389" s="12"/>
      <c r="P1389" s="17"/>
      <c r="Q1389" s="14"/>
      <c r="R1389" s="20"/>
      <c r="S1389" s="14"/>
      <c r="T1389" s="4"/>
      <c r="U1389" s="29"/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</row>
    <row r="1390" spans="1:154" x14ac:dyDescent="0.15">
      <c r="A1390" s="88"/>
      <c r="B1390" s="89"/>
      <c r="C1390" s="14"/>
      <c r="D1390" s="62"/>
      <c r="E1390" s="60"/>
      <c r="F1390" s="14"/>
      <c r="G1390" s="91"/>
      <c r="H1390" s="91"/>
      <c r="I1390" s="14"/>
      <c r="J1390" s="13"/>
      <c r="K1390" s="29"/>
      <c r="L1390" s="2"/>
      <c r="M1390" s="17"/>
      <c r="N1390" s="12"/>
      <c r="O1390" s="12"/>
      <c r="P1390" s="17"/>
      <c r="Q1390" s="14"/>
      <c r="R1390" s="20"/>
      <c r="S1390" s="14"/>
      <c r="T1390" s="4"/>
      <c r="U1390" s="29"/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</row>
    <row r="1391" spans="1:154" x14ac:dyDescent="0.15">
      <c r="A1391" s="88"/>
      <c r="B1391" s="89"/>
      <c r="C1391" s="14"/>
      <c r="D1391" s="62"/>
      <c r="E1391" s="60"/>
      <c r="F1391" s="14"/>
      <c r="G1391" s="91"/>
      <c r="H1391" s="91"/>
      <c r="I1391" s="14"/>
      <c r="J1391" s="13"/>
      <c r="K1391" s="29"/>
      <c r="L1391" s="2"/>
      <c r="M1391" s="17"/>
      <c r="N1391" s="12"/>
      <c r="O1391" s="12"/>
      <c r="P1391" s="17"/>
      <c r="Q1391" s="14"/>
      <c r="R1391" s="20"/>
      <c r="S1391" s="14"/>
      <c r="T1391" s="4"/>
      <c r="U1391" s="29"/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</row>
    <row r="1392" spans="1:154" x14ac:dyDescent="0.15">
      <c r="A1392" s="88"/>
      <c r="B1392" s="89"/>
      <c r="C1392" s="14"/>
      <c r="D1392" s="62"/>
      <c r="E1392" s="60"/>
      <c r="F1392" s="14"/>
      <c r="G1392" s="91"/>
      <c r="H1392" s="91"/>
      <c r="I1392" s="14"/>
      <c r="J1392" s="13"/>
      <c r="K1392" s="29"/>
      <c r="L1392" s="2"/>
      <c r="M1392" s="17"/>
      <c r="N1392" s="12"/>
      <c r="O1392" s="12"/>
      <c r="P1392" s="17"/>
      <c r="Q1392" s="14"/>
      <c r="R1392" s="20"/>
      <c r="S1392" s="14"/>
      <c r="T1392" s="4"/>
      <c r="U1392" s="29"/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</row>
    <row r="1393" spans="1:154" x14ac:dyDescent="0.15">
      <c r="A1393" s="88"/>
      <c r="B1393" s="89"/>
      <c r="C1393" s="14"/>
      <c r="D1393" s="62"/>
      <c r="E1393" s="60"/>
      <c r="F1393" s="14"/>
      <c r="G1393" s="91"/>
      <c r="H1393" s="91"/>
      <c r="I1393" s="14"/>
      <c r="J1393" s="13"/>
      <c r="K1393" s="29"/>
      <c r="L1393" s="2"/>
      <c r="M1393" s="17"/>
      <c r="N1393" s="12"/>
      <c r="O1393" s="12"/>
      <c r="P1393" s="17"/>
      <c r="Q1393" s="14"/>
      <c r="R1393" s="20"/>
      <c r="S1393" s="14"/>
      <c r="T1393" s="4"/>
      <c r="U1393" s="29"/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</row>
    <row r="1394" spans="1:154" x14ac:dyDescent="0.15">
      <c r="A1394" s="88"/>
      <c r="B1394" s="89"/>
      <c r="C1394" s="14"/>
      <c r="D1394" s="62"/>
      <c r="E1394" s="60"/>
      <c r="F1394" s="14"/>
      <c r="G1394" s="91"/>
      <c r="H1394" s="91"/>
      <c r="I1394" s="14"/>
      <c r="J1394" s="13"/>
      <c r="K1394" s="29"/>
      <c r="L1394" s="2"/>
      <c r="M1394" s="17"/>
      <c r="N1394" s="12"/>
      <c r="O1394" s="12"/>
      <c r="P1394" s="17"/>
      <c r="Q1394" s="14"/>
      <c r="R1394" s="20"/>
      <c r="S1394" s="14"/>
      <c r="T1394" s="4"/>
      <c r="U1394" s="29"/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</row>
    <row r="1395" spans="1:154" x14ac:dyDescent="0.15">
      <c r="A1395" s="88"/>
      <c r="B1395" s="89"/>
      <c r="C1395" s="14"/>
      <c r="D1395" s="62"/>
      <c r="E1395" s="60"/>
      <c r="F1395" s="14"/>
      <c r="G1395" s="91"/>
      <c r="H1395" s="91"/>
      <c r="I1395" s="14"/>
      <c r="J1395" s="13"/>
      <c r="K1395" s="29"/>
      <c r="L1395" s="2"/>
      <c r="M1395" s="17"/>
      <c r="N1395" s="12"/>
      <c r="O1395" s="12"/>
      <c r="P1395" s="17"/>
      <c r="Q1395" s="14"/>
      <c r="R1395" s="20"/>
      <c r="S1395" s="14"/>
      <c r="T1395" s="4"/>
      <c r="U1395" s="29"/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</row>
    <row r="1396" spans="1:154" x14ac:dyDescent="0.15">
      <c r="A1396" s="88"/>
      <c r="B1396" s="89"/>
      <c r="C1396" s="14"/>
      <c r="D1396" s="62"/>
      <c r="E1396" s="60"/>
      <c r="F1396" s="14"/>
      <c r="G1396" s="91"/>
      <c r="H1396" s="91"/>
      <c r="I1396" s="14"/>
      <c r="J1396" s="13"/>
      <c r="K1396" s="29"/>
      <c r="L1396" s="2"/>
      <c r="M1396" s="17"/>
      <c r="N1396" s="12"/>
      <c r="O1396" s="12"/>
      <c r="P1396" s="17"/>
      <c r="Q1396" s="14"/>
      <c r="R1396" s="20"/>
      <c r="S1396" s="14"/>
      <c r="T1396" s="4"/>
      <c r="U1396" s="29"/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</row>
    <row r="1397" spans="1:154" x14ac:dyDescent="0.15">
      <c r="A1397" s="88"/>
      <c r="B1397" s="89"/>
      <c r="C1397" s="14"/>
      <c r="D1397" s="62"/>
      <c r="E1397" s="60"/>
      <c r="F1397" s="14"/>
      <c r="G1397" s="91"/>
      <c r="H1397" s="91"/>
      <c r="I1397" s="14"/>
      <c r="J1397" s="13"/>
      <c r="K1397" s="29"/>
      <c r="L1397" s="2"/>
      <c r="M1397" s="17"/>
      <c r="N1397" s="12"/>
      <c r="O1397" s="12"/>
      <c r="P1397" s="17"/>
      <c r="Q1397" s="14"/>
      <c r="R1397" s="20"/>
      <c r="S1397" s="14"/>
      <c r="T1397" s="4"/>
      <c r="U1397" s="29"/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</row>
    <row r="1398" spans="1:154" x14ac:dyDescent="0.15">
      <c r="A1398" s="88"/>
      <c r="B1398" s="89"/>
      <c r="C1398" s="14"/>
      <c r="D1398" s="62"/>
      <c r="E1398" s="60"/>
      <c r="F1398" s="14"/>
      <c r="G1398" s="91"/>
      <c r="H1398" s="91"/>
      <c r="I1398" s="14"/>
      <c r="J1398" s="13"/>
      <c r="K1398" s="29"/>
      <c r="L1398" s="2"/>
      <c r="M1398" s="17"/>
      <c r="N1398" s="12"/>
      <c r="O1398" s="12"/>
      <c r="P1398" s="17"/>
      <c r="Q1398" s="14"/>
      <c r="R1398" s="20"/>
      <c r="S1398" s="14"/>
      <c r="T1398" s="4"/>
      <c r="U1398" s="29"/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</row>
    <row r="1399" spans="1:154" x14ac:dyDescent="0.15">
      <c r="A1399" s="88"/>
      <c r="B1399" s="89"/>
      <c r="C1399" s="14"/>
      <c r="D1399" s="62"/>
      <c r="E1399" s="60"/>
      <c r="F1399" s="14"/>
      <c r="G1399" s="91"/>
      <c r="H1399" s="91"/>
      <c r="I1399" s="14"/>
      <c r="J1399" s="13"/>
      <c r="K1399" s="29"/>
      <c r="L1399" s="2"/>
      <c r="M1399" s="17"/>
      <c r="N1399" s="12"/>
      <c r="O1399" s="12"/>
      <c r="P1399" s="17"/>
      <c r="Q1399" s="14"/>
      <c r="R1399" s="20"/>
      <c r="S1399" s="14"/>
      <c r="T1399" s="4"/>
      <c r="U1399" s="29"/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</row>
    <row r="1400" spans="1:154" x14ac:dyDescent="0.15">
      <c r="A1400" s="88"/>
      <c r="B1400" s="89"/>
      <c r="C1400" s="14"/>
      <c r="D1400" s="62"/>
      <c r="E1400" s="60"/>
      <c r="F1400" s="14"/>
      <c r="G1400" s="91"/>
      <c r="H1400" s="91"/>
      <c r="I1400" s="14"/>
      <c r="J1400" s="13"/>
      <c r="K1400" s="29"/>
      <c r="L1400" s="2"/>
      <c r="M1400" s="17"/>
      <c r="N1400" s="12"/>
      <c r="O1400" s="12"/>
      <c r="P1400" s="17"/>
      <c r="Q1400" s="14"/>
      <c r="R1400" s="20"/>
      <c r="S1400" s="14"/>
      <c r="T1400" s="4"/>
      <c r="U1400" s="29"/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</row>
    <row r="1401" spans="1:154" x14ac:dyDescent="0.15">
      <c r="A1401" s="88"/>
      <c r="B1401" s="89"/>
      <c r="C1401" s="14"/>
      <c r="D1401" s="62"/>
      <c r="E1401" s="60"/>
      <c r="F1401" s="14"/>
      <c r="G1401" s="91"/>
      <c r="H1401" s="91"/>
      <c r="I1401" s="14"/>
      <c r="J1401" s="13"/>
      <c r="K1401" s="29"/>
      <c r="L1401" s="2"/>
      <c r="M1401" s="17"/>
      <c r="N1401" s="12"/>
      <c r="O1401" s="12"/>
      <c r="P1401" s="17"/>
      <c r="Q1401" s="14"/>
      <c r="R1401" s="20"/>
      <c r="S1401" s="14"/>
      <c r="T1401" s="4"/>
      <c r="U1401" s="29"/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</row>
    <row r="1402" spans="1:154" x14ac:dyDescent="0.15">
      <c r="A1402" s="88"/>
      <c r="B1402" s="89"/>
      <c r="C1402" s="14"/>
      <c r="D1402" s="62"/>
      <c r="E1402" s="60"/>
      <c r="F1402" s="14"/>
      <c r="G1402" s="91"/>
      <c r="H1402" s="91"/>
      <c r="I1402" s="14"/>
      <c r="J1402" s="13"/>
      <c r="K1402" s="29"/>
      <c r="L1402" s="2"/>
      <c r="M1402" s="17"/>
      <c r="N1402" s="12"/>
      <c r="O1402" s="12"/>
      <c r="P1402" s="17"/>
      <c r="Q1402" s="14"/>
      <c r="R1402" s="20"/>
      <c r="S1402" s="14"/>
      <c r="T1402" s="4"/>
      <c r="U1402" s="29"/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</row>
    <row r="1403" spans="1:154" x14ac:dyDescent="0.15">
      <c r="A1403" s="88"/>
      <c r="B1403" s="89"/>
      <c r="C1403" s="14"/>
      <c r="D1403" s="62"/>
      <c r="E1403" s="60"/>
      <c r="F1403" s="14"/>
      <c r="G1403" s="91"/>
      <c r="H1403" s="91"/>
      <c r="I1403" s="14"/>
      <c r="J1403" s="13"/>
      <c r="K1403" s="29"/>
      <c r="L1403" s="2"/>
      <c r="M1403" s="17"/>
      <c r="N1403" s="12"/>
      <c r="O1403" s="12"/>
      <c r="P1403" s="17"/>
      <c r="Q1403" s="14"/>
      <c r="R1403" s="20"/>
      <c r="S1403" s="14"/>
      <c r="T1403" s="4"/>
      <c r="U1403" s="29"/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</row>
    <row r="1404" spans="1:154" x14ac:dyDescent="0.15">
      <c r="A1404" s="88"/>
      <c r="B1404" s="89"/>
      <c r="C1404" s="14"/>
      <c r="D1404" s="62"/>
      <c r="E1404" s="60"/>
      <c r="F1404" s="14"/>
      <c r="G1404" s="91"/>
      <c r="H1404" s="91"/>
      <c r="I1404" s="14"/>
      <c r="J1404" s="13"/>
      <c r="K1404" s="29"/>
      <c r="L1404" s="2"/>
      <c r="M1404" s="17"/>
      <c r="N1404" s="12"/>
      <c r="O1404" s="12"/>
      <c r="P1404" s="17"/>
      <c r="Q1404" s="14"/>
      <c r="R1404" s="20"/>
      <c r="S1404" s="14"/>
      <c r="T1404" s="4"/>
      <c r="U1404" s="29"/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</row>
    <row r="1405" spans="1:154" x14ac:dyDescent="0.15">
      <c r="A1405" s="88"/>
      <c r="B1405" s="89"/>
      <c r="C1405" s="14"/>
      <c r="D1405" s="62"/>
      <c r="E1405" s="60"/>
      <c r="F1405" s="14"/>
      <c r="G1405" s="91"/>
      <c r="H1405" s="91"/>
      <c r="I1405" s="14"/>
      <c r="J1405" s="13"/>
      <c r="K1405" s="29"/>
      <c r="L1405" s="2"/>
      <c r="M1405" s="17"/>
      <c r="N1405" s="12"/>
      <c r="O1405" s="12"/>
      <c r="P1405" s="17"/>
      <c r="Q1405" s="14"/>
      <c r="R1405" s="20"/>
      <c r="S1405" s="14"/>
      <c r="T1405" s="4"/>
      <c r="U1405" s="29"/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</row>
    <row r="1406" spans="1:154" x14ac:dyDescent="0.15">
      <c r="A1406" s="88"/>
      <c r="B1406" s="89"/>
      <c r="C1406" s="14"/>
      <c r="D1406" s="62"/>
      <c r="E1406" s="60"/>
      <c r="F1406" s="14"/>
      <c r="G1406" s="91"/>
      <c r="H1406" s="91"/>
      <c r="I1406" s="14"/>
      <c r="J1406" s="13"/>
      <c r="K1406" s="29"/>
      <c r="L1406" s="2"/>
      <c r="M1406" s="17"/>
      <c r="N1406" s="12"/>
      <c r="O1406" s="12"/>
      <c r="P1406" s="17"/>
      <c r="Q1406" s="14"/>
      <c r="R1406" s="20"/>
      <c r="S1406" s="14"/>
      <c r="T1406" s="4"/>
      <c r="U1406" s="29"/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</row>
    <row r="1407" spans="1:154" x14ac:dyDescent="0.15">
      <c r="A1407" s="88"/>
      <c r="B1407" s="89"/>
      <c r="C1407" s="14"/>
      <c r="D1407" s="62"/>
      <c r="E1407" s="60"/>
      <c r="F1407" s="14"/>
      <c r="G1407" s="91"/>
      <c r="H1407" s="91"/>
      <c r="I1407" s="14"/>
      <c r="J1407" s="13"/>
      <c r="K1407" s="29"/>
      <c r="L1407" s="2"/>
      <c r="M1407" s="17"/>
      <c r="N1407" s="12"/>
      <c r="O1407" s="12"/>
      <c r="P1407" s="17"/>
      <c r="Q1407" s="14"/>
      <c r="R1407" s="20"/>
      <c r="S1407" s="14"/>
      <c r="T1407" s="4"/>
      <c r="U1407" s="29"/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</row>
    <row r="1408" spans="1:154" x14ac:dyDescent="0.15">
      <c r="A1408" s="88"/>
      <c r="B1408" s="89"/>
      <c r="C1408" s="14"/>
      <c r="D1408" s="62"/>
      <c r="E1408" s="60"/>
      <c r="F1408" s="14"/>
      <c r="G1408" s="91"/>
      <c r="H1408" s="91"/>
      <c r="I1408" s="14"/>
      <c r="J1408" s="13"/>
      <c r="K1408" s="29"/>
      <c r="L1408" s="2"/>
      <c r="M1408" s="17"/>
      <c r="N1408" s="12"/>
      <c r="O1408" s="12"/>
      <c r="P1408" s="17"/>
      <c r="Q1408" s="14"/>
      <c r="R1408" s="20"/>
      <c r="S1408" s="14"/>
      <c r="T1408" s="4"/>
      <c r="U1408" s="29"/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</row>
    <row r="1409" spans="1:154" x14ac:dyDescent="0.15">
      <c r="A1409" s="88"/>
      <c r="B1409" s="89"/>
      <c r="C1409" s="14"/>
      <c r="D1409" s="62"/>
      <c r="E1409" s="60"/>
      <c r="F1409" s="14"/>
      <c r="G1409" s="91"/>
      <c r="H1409" s="91"/>
      <c r="I1409" s="14"/>
      <c r="J1409" s="13"/>
      <c r="K1409" s="29"/>
      <c r="L1409" s="2"/>
      <c r="M1409" s="17"/>
      <c r="N1409" s="12"/>
      <c r="O1409" s="12"/>
      <c r="P1409" s="17"/>
      <c r="Q1409" s="14"/>
      <c r="R1409" s="20"/>
      <c r="S1409" s="14"/>
      <c r="T1409" s="4"/>
      <c r="U1409" s="29"/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</row>
    <row r="1410" spans="1:154" x14ac:dyDescent="0.15">
      <c r="A1410" s="88"/>
      <c r="B1410" s="89"/>
      <c r="C1410" s="14"/>
      <c r="D1410" s="62"/>
      <c r="E1410" s="60"/>
      <c r="F1410" s="14"/>
      <c r="G1410" s="91"/>
      <c r="H1410" s="91"/>
      <c r="I1410" s="14"/>
      <c r="J1410" s="13"/>
      <c r="K1410" s="29"/>
      <c r="L1410" s="2"/>
      <c r="M1410" s="17"/>
      <c r="N1410" s="12"/>
      <c r="O1410" s="12"/>
      <c r="P1410" s="17"/>
      <c r="Q1410" s="14"/>
      <c r="R1410" s="20"/>
      <c r="S1410" s="14"/>
      <c r="T1410" s="4"/>
      <c r="U1410" s="29"/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</row>
    <row r="1411" spans="1:154" x14ac:dyDescent="0.15">
      <c r="A1411" s="88"/>
      <c r="B1411" s="89"/>
      <c r="C1411" s="14"/>
      <c r="D1411" s="62"/>
      <c r="E1411" s="60"/>
      <c r="F1411" s="14"/>
      <c r="G1411" s="91"/>
      <c r="H1411" s="91"/>
      <c r="I1411" s="14"/>
      <c r="J1411" s="13"/>
      <c r="K1411" s="29"/>
      <c r="L1411" s="2"/>
      <c r="M1411" s="17"/>
      <c r="N1411" s="12"/>
      <c r="O1411" s="12"/>
      <c r="P1411" s="17"/>
      <c r="Q1411" s="14"/>
      <c r="R1411" s="20"/>
      <c r="S1411" s="14"/>
      <c r="T1411" s="4"/>
      <c r="U1411" s="29"/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</row>
    <row r="1412" spans="1:154" x14ac:dyDescent="0.15">
      <c r="A1412" s="88"/>
      <c r="B1412" s="89"/>
      <c r="C1412" s="14"/>
      <c r="D1412" s="62"/>
      <c r="E1412" s="60"/>
      <c r="F1412" s="14"/>
      <c r="G1412" s="91"/>
      <c r="H1412" s="91"/>
      <c r="I1412" s="14"/>
      <c r="J1412" s="13"/>
      <c r="K1412" s="29"/>
      <c r="L1412" s="2"/>
      <c r="M1412" s="17"/>
      <c r="N1412" s="12"/>
      <c r="O1412" s="12"/>
      <c r="P1412" s="17"/>
      <c r="Q1412" s="14"/>
      <c r="R1412" s="20"/>
      <c r="S1412" s="14"/>
      <c r="T1412" s="4"/>
      <c r="U1412" s="29"/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</row>
    <row r="1413" spans="1:154" x14ac:dyDescent="0.15">
      <c r="A1413" s="88"/>
      <c r="B1413" s="89"/>
      <c r="C1413" s="14"/>
      <c r="D1413" s="62"/>
      <c r="E1413" s="60"/>
      <c r="F1413" s="14"/>
      <c r="G1413" s="91"/>
      <c r="H1413" s="91"/>
      <c r="I1413" s="14"/>
      <c r="J1413" s="13"/>
      <c r="K1413" s="29"/>
      <c r="L1413" s="2"/>
      <c r="M1413" s="17"/>
      <c r="N1413" s="12"/>
      <c r="O1413" s="12"/>
      <c r="P1413" s="17"/>
      <c r="Q1413" s="14"/>
      <c r="R1413" s="20"/>
      <c r="S1413" s="14"/>
      <c r="T1413" s="4"/>
      <c r="U1413" s="29"/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</row>
    <row r="1414" spans="1:154" x14ac:dyDescent="0.15">
      <c r="A1414" s="88"/>
      <c r="B1414" s="89"/>
      <c r="C1414" s="14"/>
      <c r="D1414" s="62"/>
      <c r="E1414" s="60"/>
      <c r="F1414" s="14"/>
      <c r="G1414" s="91"/>
      <c r="H1414" s="91"/>
      <c r="I1414" s="14"/>
      <c r="J1414" s="13"/>
      <c r="K1414" s="29"/>
      <c r="L1414" s="2"/>
      <c r="M1414" s="17"/>
      <c r="N1414" s="12"/>
      <c r="O1414" s="12"/>
      <c r="P1414" s="17"/>
      <c r="Q1414" s="14"/>
      <c r="R1414" s="20"/>
      <c r="S1414" s="14"/>
      <c r="T1414" s="4"/>
      <c r="U1414" s="29"/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</row>
    <row r="1415" spans="1:154" x14ac:dyDescent="0.15">
      <c r="A1415" s="88"/>
      <c r="B1415" s="89"/>
      <c r="C1415" s="14"/>
      <c r="D1415" s="62"/>
      <c r="E1415" s="60"/>
      <c r="F1415" s="14"/>
      <c r="G1415" s="91"/>
      <c r="H1415" s="91"/>
      <c r="I1415" s="14"/>
      <c r="J1415" s="13"/>
      <c r="K1415" s="29"/>
      <c r="L1415" s="2"/>
      <c r="M1415" s="17"/>
      <c r="N1415" s="12"/>
      <c r="O1415" s="12"/>
      <c r="P1415" s="17"/>
      <c r="Q1415" s="14"/>
      <c r="R1415" s="20"/>
      <c r="S1415" s="14"/>
      <c r="T1415" s="4"/>
      <c r="U1415" s="29"/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</row>
    <row r="1416" spans="1:154" x14ac:dyDescent="0.15">
      <c r="A1416" s="88"/>
      <c r="B1416" s="89"/>
      <c r="C1416" s="14"/>
      <c r="D1416" s="62"/>
      <c r="E1416" s="60"/>
      <c r="F1416" s="14"/>
      <c r="G1416" s="91"/>
      <c r="H1416" s="91"/>
      <c r="I1416" s="14"/>
      <c r="J1416" s="13"/>
      <c r="K1416" s="29"/>
      <c r="L1416" s="2"/>
      <c r="M1416" s="17"/>
      <c r="N1416" s="12"/>
      <c r="O1416" s="12"/>
      <c r="P1416" s="17"/>
      <c r="Q1416" s="14"/>
      <c r="R1416" s="20"/>
      <c r="S1416" s="14"/>
      <c r="T1416" s="4"/>
      <c r="U1416" s="29"/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</row>
    <row r="1417" spans="1:154" x14ac:dyDescent="0.15">
      <c r="A1417" s="88"/>
      <c r="B1417" s="89"/>
      <c r="C1417" s="14"/>
      <c r="D1417" s="62"/>
      <c r="E1417" s="60"/>
      <c r="F1417" s="14"/>
      <c r="G1417" s="91"/>
      <c r="H1417" s="91"/>
      <c r="I1417" s="14"/>
      <c r="J1417" s="13"/>
      <c r="K1417" s="29"/>
      <c r="L1417" s="2"/>
      <c r="M1417" s="17"/>
      <c r="N1417" s="12"/>
      <c r="O1417" s="12"/>
      <c r="P1417" s="17"/>
      <c r="Q1417" s="14"/>
      <c r="R1417" s="20"/>
      <c r="S1417" s="14"/>
      <c r="T1417" s="4"/>
      <c r="U1417" s="29"/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</row>
    <row r="1418" spans="1:154" x14ac:dyDescent="0.15">
      <c r="A1418" s="88"/>
      <c r="B1418" s="89"/>
      <c r="C1418" s="14"/>
      <c r="D1418" s="62"/>
      <c r="E1418" s="60"/>
      <c r="F1418" s="14"/>
      <c r="G1418" s="91"/>
      <c r="H1418" s="91"/>
      <c r="I1418" s="14"/>
      <c r="J1418" s="13"/>
      <c r="K1418" s="29"/>
      <c r="L1418" s="2"/>
      <c r="M1418" s="17"/>
      <c r="N1418" s="12"/>
      <c r="O1418" s="12"/>
      <c r="P1418" s="17"/>
      <c r="Q1418" s="14"/>
      <c r="R1418" s="20"/>
      <c r="S1418" s="14"/>
      <c r="T1418" s="4"/>
      <c r="U1418" s="29"/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</row>
    <row r="1419" spans="1:154" x14ac:dyDescent="0.15">
      <c r="A1419" s="88"/>
      <c r="B1419" s="89"/>
      <c r="C1419" s="14"/>
      <c r="D1419" s="62"/>
      <c r="E1419" s="60"/>
      <c r="F1419" s="14"/>
      <c r="G1419" s="91"/>
      <c r="H1419" s="91"/>
      <c r="I1419" s="14"/>
      <c r="J1419" s="13"/>
      <c r="K1419" s="29"/>
      <c r="L1419" s="2"/>
      <c r="M1419" s="17"/>
      <c r="N1419" s="12"/>
      <c r="O1419" s="12"/>
      <c r="P1419" s="17"/>
      <c r="Q1419" s="14"/>
      <c r="R1419" s="20"/>
      <c r="S1419" s="14"/>
      <c r="T1419" s="4"/>
      <c r="U1419" s="29"/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</row>
    <row r="1420" spans="1:154" x14ac:dyDescent="0.15">
      <c r="A1420" s="88"/>
      <c r="B1420" s="89"/>
      <c r="C1420" s="14"/>
      <c r="D1420" s="62"/>
      <c r="E1420" s="60"/>
      <c r="F1420" s="14"/>
      <c r="G1420" s="91"/>
      <c r="H1420" s="91"/>
      <c r="I1420" s="14"/>
      <c r="J1420" s="13"/>
      <c r="K1420" s="29"/>
      <c r="L1420" s="2"/>
      <c r="M1420" s="17"/>
      <c r="N1420" s="12"/>
      <c r="O1420" s="12"/>
      <c r="P1420" s="17"/>
      <c r="Q1420" s="14"/>
      <c r="R1420" s="20"/>
      <c r="S1420" s="14"/>
      <c r="T1420" s="4"/>
      <c r="U1420" s="29"/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</row>
    <row r="1421" spans="1:154" x14ac:dyDescent="0.15">
      <c r="A1421" s="88"/>
      <c r="B1421" s="89"/>
      <c r="C1421" s="14"/>
      <c r="D1421" s="62"/>
      <c r="E1421" s="60"/>
      <c r="F1421" s="14"/>
      <c r="G1421" s="91"/>
      <c r="H1421" s="91"/>
      <c r="I1421" s="14"/>
      <c r="J1421" s="13"/>
      <c r="K1421" s="29"/>
      <c r="L1421" s="2"/>
      <c r="M1421" s="17"/>
      <c r="N1421" s="12"/>
      <c r="O1421" s="12"/>
      <c r="P1421" s="17"/>
      <c r="Q1421" s="14"/>
      <c r="R1421" s="20"/>
      <c r="S1421" s="14"/>
      <c r="T1421" s="4"/>
      <c r="U1421" s="29"/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</row>
    <row r="1422" spans="1:154" x14ac:dyDescent="0.15">
      <c r="A1422" s="88"/>
      <c r="B1422" s="89"/>
      <c r="C1422" s="14"/>
      <c r="D1422" s="62"/>
      <c r="E1422" s="60"/>
      <c r="F1422" s="14"/>
      <c r="G1422" s="91"/>
      <c r="H1422" s="91"/>
      <c r="I1422" s="14"/>
      <c r="J1422" s="13"/>
      <c r="K1422" s="29"/>
      <c r="L1422" s="2"/>
      <c r="M1422" s="17"/>
      <c r="N1422" s="12"/>
      <c r="O1422" s="12"/>
      <c r="P1422" s="17"/>
      <c r="Q1422" s="14"/>
      <c r="R1422" s="20"/>
      <c r="S1422" s="14"/>
      <c r="T1422" s="4"/>
      <c r="U1422" s="29"/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</row>
    <row r="1423" spans="1:154" x14ac:dyDescent="0.15">
      <c r="A1423" s="88"/>
      <c r="B1423" s="89"/>
      <c r="C1423" s="14"/>
      <c r="D1423" s="62"/>
      <c r="E1423" s="60"/>
      <c r="F1423" s="14"/>
      <c r="G1423" s="91"/>
      <c r="H1423" s="91"/>
      <c r="I1423" s="14"/>
      <c r="J1423" s="13"/>
      <c r="K1423" s="29"/>
      <c r="L1423" s="2"/>
      <c r="M1423" s="17"/>
      <c r="N1423" s="12"/>
      <c r="O1423" s="12"/>
      <c r="P1423" s="17"/>
      <c r="Q1423" s="14"/>
      <c r="R1423" s="20"/>
      <c r="S1423" s="14"/>
      <c r="T1423" s="4"/>
      <c r="U1423" s="29"/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</row>
    <row r="1424" spans="1:154" x14ac:dyDescent="0.15">
      <c r="A1424" s="88"/>
      <c r="B1424" s="89"/>
      <c r="C1424" s="14"/>
      <c r="D1424" s="62"/>
      <c r="E1424" s="60"/>
      <c r="F1424" s="14"/>
      <c r="G1424" s="91"/>
      <c r="H1424" s="91"/>
      <c r="I1424" s="14"/>
      <c r="J1424" s="13"/>
      <c r="K1424" s="29"/>
      <c r="L1424" s="2"/>
      <c r="M1424" s="17"/>
      <c r="N1424" s="12"/>
      <c r="O1424" s="12"/>
      <c r="P1424" s="17"/>
      <c r="Q1424" s="14"/>
      <c r="R1424" s="20"/>
      <c r="S1424" s="14"/>
      <c r="T1424" s="4"/>
      <c r="U1424" s="29"/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</row>
    <row r="1425" spans="1:154" x14ac:dyDescent="0.15">
      <c r="A1425" s="88"/>
      <c r="B1425" s="89"/>
      <c r="C1425" s="14"/>
      <c r="D1425" s="62"/>
      <c r="E1425" s="60"/>
      <c r="F1425" s="14"/>
      <c r="G1425" s="91"/>
      <c r="H1425" s="91"/>
      <c r="I1425" s="14"/>
      <c r="J1425" s="13"/>
      <c r="K1425" s="29"/>
      <c r="L1425" s="2"/>
      <c r="M1425" s="17"/>
      <c r="N1425" s="12"/>
      <c r="O1425" s="12"/>
      <c r="P1425" s="17"/>
      <c r="Q1425" s="14"/>
      <c r="R1425" s="20"/>
      <c r="S1425" s="14"/>
      <c r="T1425" s="4"/>
      <c r="U1425" s="29"/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</row>
    <row r="1426" spans="1:154" x14ac:dyDescent="0.15">
      <c r="A1426" s="88"/>
      <c r="B1426" s="89"/>
      <c r="C1426" s="14"/>
      <c r="D1426" s="62"/>
      <c r="E1426" s="60"/>
      <c r="F1426" s="14"/>
      <c r="G1426" s="91"/>
      <c r="H1426" s="91"/>
      <c r="I1426" s="14"/>
      <c r="J1426" s="13"/>
      <c r="K1426" s="29"/>
      <c r="L1426" s="2"/>
      <c r="M1426" s="17"/>
      <c r="N1426" s="12"/>
      <c r="O1426" s="12"/>
      <c r="P1426" s="17"/>
      <c r="Q1426" s="14"/>
      <c r="R1426" s="20"/>
      <c r="S1426" s="14"/>
      <c r="T1426" s="4"/>
      <c r="U1426" s="29"/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</row>
    <row r="1427" spans="1:154" x14ac:dyDescent="0.15">
      <c r="A1427" s="88"/>
      <c r="B1427" s="89"/>
      <c r="C1427" s="14"/>
      <c r="D1427" s="62"/>
      <c r="E1427" s="60"/>
      <c r="F1427" s="14"/>
      <c r="G1427" s="91"/>
      <c r="H1427" s="91"/>
      <c r="I1427" s="14"/>
      <c r="J1427" s="13"/>
      <c r="K1427" s="29"/>
      <c r="L1427" s="2"/>
      <c r="M1427" s="17"/>
      <c r="N1427" s="12"/>
      <c r="O1427" s="12"/>
      <c r="P1427" s="17"/>
      <c r="Q1427" s="14"/>
      <c r="R1427" s="20"/>
      <c r="S1427" s="14"/>
      <c r="T1427" s="4"/>
      <c r="U1427" s="29"/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</row>
    <row r="1428" spans="1:154" x14ac:dyDescent="0.15">
      <c r="A1428" s="88"/>
      <c r="B1428" s="89"/>
      <c r="C1428" s="14"/>
      <c r="D1428" s="62"/>
      <c r="E1428" s="60"/>
      <c r="F1428" s="14"/>
      <c r="G1428" s="91"/>
      <c r="H1428" s="91"/>
      <c r="I1428" s="14"/>
      <c r="J1428" s="13"/>
      <c r="K1428" s="29"/>
      <c r="L1428" s="2"/>
      <c r="M1428" s="17"/>
      <c r="N1428" s="12"/>
      <c r="O1428" s="12"/>
      <c r="P1428" s="17"/>
      <c r="Q1428" s="14"/>
      <c r="R1428" s="20"/>
      <c r="S1428" s="14"/>
      <c r="T1428" s="4"/>
      <c r="U1428" s="29"/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</row>
    <row r="1429" spans="1:154" x14ac:dyDescent="0.15">
      <c r="A1429" s="88"/>
      <c r="B1429" s="89"/>
      <c r="C1429" s="14"/>
      <c r="D1429" s="62"/>
      <c r="E1429" s="60"/>
      <c r="F1429" s="14"/>
      <c r="G1429" s="91"/>
      <c r="H1429" s="91"/>
      <c r="I1429" s="14"/>
      <c r="J1429" s="13"/>
      <c r="K1429" s="29"/>
      <c r="L1429" s="2"/>
      <c r="M1429" s="17"/>
      <c r="N1429" s="12"/>
      <c r="O1429" s="12"/>
      <c r="P1429" s="17"/>
      <c r="Q1429" s="14"/>
      <c r="R1429" s="20"/>
      <c r="S1429" s="14"/>
      <c r="T1429" s="4"/>
      <c r="U1429" s="29"/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</row>
    <row r="1430" spans="1:154" x14ac:dyDescent="0.15">
      <c r="A1430" s="88"/>
      <c r="B1430" s="89"/>
      <c r="C1430" s="14"/>
      <c r="D1430" s="62"/>
      <c r="E1430" s="60"/>
      <c r="F1430" s="14"/>
      <c r="G1430" s="91"/>
      <c r="H1430" s="91"/>
      <c r="I1430" s="14"/>
      <c r="J1430" s="13"/>
      <c r="K1430" s="29"/>
      <c r="L1430" s="2"/>
      <c r="M1430" s="17"/>
      <c r="N1430" s="12"/>
      <c r="O1430" s="12"/>
      <c r="P1430" s="17"/>
      <c r="Q1430" s="14"/>
      <c r="R1430" s="20"/>
      <c r="S1430" s="14"/>
      <c r="T1430" s="4"/>
      <c r="U1430" s="29"/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</row>
    <row r="1431" spans="1:154" x14ac:dyDescent="0.15">
      <c r="A1431" s="88"/>
      <c r="B1431" s="89"/>
      <c r="C1431" s="14"/>
      <c r="D1431" s="62"/>
      <c r="E1431" s="60"/>
      <c r="F1431" s="14"/>
      <c r="G1431" s="91"/>
      <c r="H1431" s="91"/>
      <c r="I1431" s="14"/>
      <c r="J1431" s="13"/>
      <c r="K1431" s="29"/>
      <c r="L1431" s="2"/>
      <c r="M1431" s="17"/>
      <c r="N1431" s="12"/>
      <c r="O1431" s="12"/>
      <c r="P1431" s="17"/>
      <c r="Q1431" s="14"/>
      <c r="R1431" s="20"/>
      <c r="S1431" s="14"/>
      <c r="T1431" s="4"/>
      <c r="U1431" s="29"/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</row>
    <row r="1432" spans="1:154" x14ac:dyDescent="0.15">
      <c r="A1432" s="88"/>
      <c r="B1432" s="89"/>
      <c r="C1432" s="14"/>
      <c r="D1432" s="62"/>
      <c r="E1432" s="60"/>
      <c r="F1432" s="14"/>
      <c r="G1432" s="91"/>
      <c r="H1432" s="91"/>
      <c r="I1432" s="14"/>
      <c r="J1432" s="13"/>
      <c r="K1432" s="29"/>
      <c r="L1432" s="2"/>
      <c r="M1432" s="17"/>
      <c r="N1432" s="12"/>
      <c r="O1432" s="12"/>
      <c r="P1432" s="17"/>
      <c r="Q1432" s="14"/>
      <c r="R1432" s="20"/>
      <c r="S1432" s="14"/>
      <c r="T1432" s="4"/>
      <c r="U1432" s="29"/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</row>
    <row r="1433" spans="1:154" x14ac:dyDescent="0.15">
      <c r="A1433" s="88"/>
      <c r="B1433" s="89"/>
      <c r="C1433" s="14"/>
      <c r="D1433" s="62"/>
      <c r="E1433" s="60"/>
      <c r="F1433" s="14"/>
      <c r="G1433" s="91"/>
      <c r="H1433" s="91"/>
      <c r="I1433" s="14"/>
      <c r="J1433" s="13"/>
      <c r="K1433" s="29"/>
      <c r="L1433" s="2"/>
      <c r="M1433" s="17"/>
      <c r="N1433" s="12"/>
      <c r="O1433" s="12"/>
      <c r="P1433" s="17"/>
      <c r="Q1433" s="14"/>
      <c r="R1433" s="20"/>
      <c r="S1433" s="14"/>
      <c r="T1433" s="4"/>
      <c r="U1433" s="29"/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</row>
    <row r="1434" spans="1:154" x14ac:dyDescent="0.15">
      <c r="A1434" s="88"/>
      <c r="B1434" s="89"/>
      <c r="C1434" s="14"/>
      <c r="D1434" s="62"/>
      <c r="E1434" s="60"/>
      <c r="F1434" s="14"/>
      <c r="G1434" s="91"/>
      <c r="H1434" s="91"/>
      <c r="I1434" s="14"/>
      <c r="J1434" s="13"/>
      <c r="K1434" s="29"/>
      <c r="L1434" s="2"/>
      <c r="M1434" s="17"/>
      <c r="N1434" s="12"/>
      <c r="O1434" s="12"/>
      <c r="P1434" s="17"/>
      <c r="Q1434" s="14"/>
      <c r="R1434" s="20"/>
      <c r="S1434" s="14"/>
      <c r="T1434" s="4"/>
      <c r="U1434" s="29"/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</row>
    <row r="1435" spans="1:154" x14ac:dyDescent="0.15">
      <c r="A1435" s="88"/>
      <c r="B1435" s="89"/>
      <c r="C1435" s="14"/>
      <c r="D1435" s="62"/>
      <c r="E1435" s="60"/>
      <c r="F1435" s="14"/>
      <c r="G1435" s="91"/>
      <c r="H1435" s="91"/>
      <c r="I1435" s="14"/>
      <c r="J1435" s="13"/>
      <c r="K1435" s="29"/>
      <c r="L1435" s="2"/>
      <c r="M1435" s="17"/>
      <c r="N1435" s="12"/>
      <c r="O1435" s="12"/>
      <c r="P1435" s="17"/>
      <c r="Q1435" s="14"/>
      <c r="R1435" s="20"/>
      <c r="S1435" s="14"/>
      <c r="T1435" s="4"/>
      <c r="U1435" s="29"/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</row>
    <row r="1436" spans="1:154" x14ac:dyDescent="0.15">
      <c r="A1436" s="88"/>
      <c r="B1436" s="89"/>
      <c r="C1436" s="14"/>
      <c r="D1436" s="62"/>
      <c r="E1436" s="60"/>
      <c r="F1436" s="14"/>
      <c r="G1436" s="91"/>
      <c r="H1436" s="91"/>
      <c r="I1436" s="14"/>
      <c r="J1436" s="13"/>
      <c r="K1436" s="29"/>
      <c r="L1436" s="2"/>
      <c r="M1436" s="17"/>
      <c r="N1436" s="12"/>
      <c r="O1436" s="12"/>
      <c r="P1436" s="17"/>
      <c r="Q1436" s="14"/>
      <c r="R1436" s="20"/>
      <c r="S1436" s="14"/>
      <c r="T1436" s="4"/>
      <c r="U1436" s="29"/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</row>
    <row r="1437" spans="1:154" x14ac:dyDescent="0.15">
      <c r="A1437" s="88"/>
      <c r="B1437" s="89"/>
      <c r="C1437" s="14"/>
      <c r="D1437" s="62"/>
      <c r="E1437" s="60"/>
      <c r="F1437" s="14"/>
      <c r="G1437" s="91"/>
      <c r="H1437" s="91"/>
      <c r="I1437" s="14"/>
      <c r="J1437" s="13"/>
      <c r="K1437" s="29"/>
      <c r="L1437" s="2"/>
      <c r="M1437" s="17"/>
      <c r="N1437" s="12"/>
      <c r="O1437" s="12"/>
      <c r="P1437" s="17"/>
      <c r="Q1437" s="14"/>
      <c r="R1437" s="20"/>
      <c r="S1437" s="14"/>
      <c r="T1437" s="4"/>
      <c r="U1437" s="29"/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</row>
    <row r="1438" spans="1:154" x14ac:dyDescent="0.15">
      <c r="A1438" s="88"/>
      <c r="B1438" s="89"/>
      <c r="C1438" s="14"/>
      <c r="D1438" s="62"/>
      <c r="E1438" s="60"/>
      <c r="F1438" s="14"/>
      <c r="G1438" s="91"/>
      <c r="H1438" s="91"/>
      <c r="I1438" s="14"/>
      <c r="J1438" s="13"/>
      <c r="K1438" s="29"/>
      <c r="L1438" s="2"/>
      <c r="M1438" s="17"/>
      <c r="N1438" s="12"/>
      <c r="O1438" s="12"/>
      <c r="P1438" s="17"/>
      <c r="Q1438" s="14"/>
      <c r="R1438" s="20"/>
      <c r="S1438" s="14"/>
      <c r="T1438" s="4"/>
      <c r="U1438" s="29"/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</row>
    <row r="1439" spans="1:154" x14ac:dyDescent="0.15">
      <c r="A1439" s="88"/>
      <c r="B1439" s="89"/>
      <c r="C1439" s="14"/>
      <c r="D1439" s="62"/>
      <c r="E1439" s="60"/>
      <c r="F1439" s="14"/>
      <c r="G1439" s="91"/>
      <c r="H1439" s="91"/>
      <c r="I1439" s="14"/>
      <c r="J1439" s="13"/>
      <c r="K1439" s="29"/>
      <c r="L1439" s="2"/>
      <c r="M1439" s="17"/>
      <c r="N1439" s="12"/>
      <c r="O1439" s="12"/>
      <c r="P1439" s="17"/>
      <c r="Q1439" s="14"/>
      <c r="R1439" s="20"/>
      <c r="S1439" s="14"/>
      <c r="T1439" s="4"/>
      <c r="U1439" s="29"/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</row>
    <row r="1440" spans="1:154" x14ac:dyDescent="0.15">
      <c r="A1440" s="88"/>
      <c r="B1440" s="89"/>
      <c r="C1440" s="14"/>
      <c r="D1440" s="62"/>
      <c r="E1440" s="60"/>
      <c r="F1440" s="14"/>
      <c r="G1440" s="91"/>
      <c r="H1440" s="91"/>
      <c r="I1440" s="14"/>
      <c r="J1440" s="13"/>
      <c r="K1440" s="29"/>
      <c r="L1440" s="2"/>
      <c r="M1440" s="17"/>
      <c r="N1440" s="12"/>
      <c r="O1440" s="12"/>
      <c r="P1440" s="17"/>
      <c r="Q1440" s="14"/>
      <c r="R1440" s="20"/>
      <c r="S1440" s="14"/>
      <c r="T1440" s="4"/>
      <c r="U1440" s="29"/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</row>
    <row r="1441" spans="1:154" x14ac:dyDescent="0.15">
      <c r="A1441" s="88"/>
      <c r="B1441" s="89"/>
      <c r="C1441" s="14"/>
      <c r="D1441" s="62"/>
      <c r="E1441" s="60"/>
      <c r="F1441" s="14"/>
      <c r="G1441" s="91"/>
      <c r="H1441" s="91"/>
      <c r="I1441" s="14"/>
      <c r="J1441" s="13"/>
      <c r="K1441" s="29"/>
      <c r="L1441" s="2"/>
      <c r="M1441" s="17"/>
      <c r="N1441" s="12"/>
      <c r="O1441" s="12"/>
      <c r="P1441" s="17"/>
      <c r="Q1441" s="14"/>
      <c r="R1441" s="20"/>
      <c r="S1441" s="14"/>
      <c r="T1441" s="4"/>
      <c r="U1441" s="29"/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</row>
    <row r="1442" spans="1:154" x14ac:dyDescent="0.15">
      <c r="A1442" s="88"/>
      <c r="B1442" s="89"/>
      <c r="C1442" s="14"/>
      <c r="D1442" s="62"/>
      <c r="E1442" s="60"/>
      <c r="F1442" s="14"/>
      <c r="G1442" s="91"/>
      <c r="H1442" s="91"/>
      <c r="I1442" s="14"/>
      <c r="J1442" s="13"/>
      <c r="K1442" s="29"/>
      <c r="L1442" s="2"/>
      <c r="M1442" s="17"/>
      <c r="N1442" s="12"/>
      <c r="O1442" s="12"/>
      <c r="P1442" s="17"/>
      <c r="Q1442" s="14"/>
      <c r="R1442" s="20"/>
      <c r="S1442" s="14"/>
      <c r="T1442" s="4"/>
      <c r="U1442" s="29"/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</row>
    <row r="1443" spans="1:154" x14ac:dyDescent="0.15">
      <c r="A1443" s="88"/>
      <c r="B1443" s="89"/>
      <c r="C1443" s="14"/>
      <c r="D1443" s="62"/>
      <c r="E1443" s="60"/>
      <c r="F1443" s="14"/>
      <c r="G1443" s="91"/>
      <c r="H1443" s="91"/>
      <c r="I1443" s="14"/>
      <c r="J1443" s="13"/>
      <c r="K1443" s="29"/>
      <c r="L1443" s="2"/>
      <c r="M1443" s="17"/>
      <c r="N1443" s="12"/>
      <c r="O1443" s="12"/>
      <c r="P1443" s="17"/>
      <c r="Q1443" s="14"/>
      <c r="R1443" s="20"/>
      <c r="S1443" s="14"/>
      <c r="T1443" s="4"/>
      <c r="U1443" s="29"/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</row>
    <row r="1444" spans="1:154" x14ac:dyDescent="0.15">
      <c r="A1444" s="88"/>
      <c r="B1444" s="89"/>
      <c r="C1444" s="14"/>
      <c r="D1444" s="62"/>
      <c r="E1444" s="60"/>
      <c r="F1444" s="14"/>
      <c r="G1444" s="91"/>
      <c r="H1444" s="91"/>
      <c r="I1444" s="14"/>
      <c r="J1444" s="13"/>
      <c r="K1444" s="29"/>
      <c r="L1444" s="2"/>
      <c r="M1444" s="17"/>
      <c r="N1444" s="12"/>
      <c r="O1444" s="12"/>
      <c r="P1444" s="17"/>
      <c r="Q1444" s="14"/>
      <c r="R1444" s="20"/>
      <c r="S1444" s="14"/>
      <c r="T1444" s="4"/>
      <c r="U1444" s="29"/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</row>
    <row r="1445" spans="1:154" x14ac:dyDescent="0.15">
      <c r="A1445" s="88"/>
      <c r="B1445" s="89"/>
      <c r="C1445" s="14"/>
      <c r="D1445" s="62"/>
      <c r="E1445" s="60"/>
      <c r="F1445" s="14"/>
      <c r="G1445" s="91"/>
      <c r="H1445" s="91"/>
      <c r="I1445" s="14"/>
      <c r="J1445" s="13"/>
      <c r="K1445" s="29"/>
      <c r="L1445" s="2"/>
      <c r="M1445" s="17"/>
      <c r="N1445" s="12"/>
      <c r="O1445" s="12"/>
      <c r="P1445" s="17"/>
      <c r="Q1445" s="14"/>
      <c r="R1445" s="20"/>
      <c r="S1445" s="14"/>
      <c r="T1445" s="4"/>
      <c r="U1445" s="29"/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</row>
    <row r="1446" spans="1:154" x14ac:dyDescent="0.15">
      <c r="A1446" s="88"/>
      <c r="B1446" s="89"/>
      <c r="C1446" s="14"/>
      <c r="D1446" s="62"/>
      <c r="E1446" s="60"/>
      <c r="F1446" s="14"/>
      <c r="G1446" s="91"/>
      <c r="H1446" s="91"/>
      <c r="I1446" s="14"/>
      <c r="J1446" s="13"/>
      <c r="K1446" s="29"/>
      <c r="L1446" s="2"/>
      <c r="M1446" s="17"/>
      <c r="N1446" s="12"/>
      <c r="O1446" s="12"/>
      <c r="P1446" s="17"/>
      <c r="Q1446" s="14"/>
      <c r="R1446" s="20"/>
      <c r="S1446" s="14"/>
      <c r="T1446" s="4"/>
      <c r="U1446" s="29"/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</row>
    <row r="1447" spans="1:154" x14ac:dyDescent="0.15">
      <c r="A1447" s="88"/>
      <c r="B1447" s="89"/>
      <c r="C1447" s="14"/>
      <c r="D1447" s="62"/>
      <c r="E1447" s="60"/>
      <c r="F1447" s="14"/>
      <c r="G1447" s="91"/>
      <c r="H1447" s="91"/>
      <c r="I1447" s="14"/>
      <c r="J1447" s="13"/>
      <c r="K1447" s="29"/>
      <c r="L1447" s="2"/>
      <c r="M1447" s="17"/>
      <c r="N1447" s="12"/>
      <c r="O1447" s="12"/>
      <c r="P1447" s="17"/>
      <c r="Q1447" s="14"/>
      <c r="R1447" s="20"/>
      <c r="S1447" s="14"/>
      <c r="T1447" s="4"/>
      <c r="U1447" s="29"/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</row>
    <row r="1448" spans="1:154" x14ac:dyDescent="0.15">
      <c r="A1448" s="88"/>
      <c r="B1448" s="89"/>
      <c r="C1448" s="14"/>
      <c r="D1448" s="62"/>
      <c r="E1448" s="60"/>
      <c r="F1448" s="14"/>
      <c r="G1448" s="91"/>
      <c r="H1448" s="91"/>
      <c r="I1448" s="14"/>
      <c r="J1448" s="13"/>
      <c r="K1448" s="29"/>
      <c r="L1448" s="2"/>
      <c r="M1448" s="17"/>
      <c r="N1448" s="12"/>
      <c r="O1448" s="12"/>
      <c r="P1448" s="17"/>
      <c r="Q1448" s="14"/>
      <c r="R1448" s="20"/>
      <c r="S1448" s="14"/>
      <c r="T1448" s="4"/>
      <c r="U1448" s="29"/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</row>
    <row r="1449" spans="1:154" x14ac:dyDescent="0.15">
      <c r="A1449" s="88"/>
      <c r="B1449" s="89"/>
      <c r="C1449" s="14"/>
      <c r="D1449" s="62"/>
      <c r="E1449" s="60"/>
      <c r="F1449" s="14"/>
      <c r="G1449" s="91"/>
      <c r="H1449" s="91"/>
      <c r="I1449" s="14"/>
      <c r="J1449" s="13"/>
      <c r="K1449" s="29"/>
      <c r="L1449" s="2"/>
      <c r="M1449" s="17"/>
      <c r="N1449" s="12"/>
      <c r="O1449" s="12"/>
      <c r="P1449" s="17"/>
      <c r="Q1449" s="14"/>
      <c r="R1449" s="20"/>
      <c r="S1449" s="14"/>
      <c r="T1449" s="4"/>
      <c r="U1449" s="29"/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</row>
    <row r="1450" spans="1:154" x14ac:dyDescent="0.15">
      <c r="A1450" s="88"/>
      <c r="B1450" s="89"/>
      <c r="C1450" s="14"/>
      <c r="D1450" s="62"/>
      <c r="E1450" s="60"/>
      <c r="F1450" s="14"/>
      <c r="G1450" s="91"/>
      <c r="H1450" s="91"/>
      <c r="I1450" s="14"/>
      <c r="J1450" s="13"/>
      <c r="K1450" s="29"/>
      <c r="L1450" s="2"/>
      <c r="M1450" s="17"/>
      <c r="N1450" s="12"/>
      <c r="O1450" s="12"/>
      <c r="P1450" s="17"/>
      <c r="Q1450" s="14"/>
      <c r="R1450" s="20"/>
      <c r="S1450" s="14"/>
      <c r="T1450" s="4"/>
      <c r="U1450" s="29"/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</row>
    <row r="1451" spans="1:154" x14ac:dyDescent="0.15">
      <c r="A1451" s="88"/>
      <c r="B1451" s="89"/>
      <c r="C1451" s="14"/>
      <c r="D1451" s="62"/>
      <c r="E1451" s="60"/>
      <c r="F1451" s="14"/>
      <c r="G1451" s="91"/>
      <c r="H1451" s="91"/>
      <c r="I1451" s="14"/>
      <c r="J1451" s="13"/>
      <c r="K1451" s="29"/>
      <c r="L1451" s="2"/>
      <c r="M1451" s="17"/>
      <c r="N1451" s="12"/>
      <c r="O1451" s="12"/>
      <c r="P1451" s="17"/>
      <c r="Q1451" s="14"/>
      <c r="R1451" s="20"/>
      <c r="S1451" s="14"/>
      <c r="T1451" s="4"/>
      <c r="U1451" s="29"/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</row>
    <row r="1452" spans="1:154" x14ac:dyDescent="0.15">
      <c r="A1452" s="88"/>
      <c r="B1452" s="89"/>
      <c r="C1452" s="14"/>
      <c r="D1452" s="62"/>
      <c r="E1452" s="60"/>
      <c r="F1452" s="14"/>
      <c r="G1452" s="91"/>
      <c r="H1452" s="91"/>
      <c r="I1452" s="14"/>
      <c r="J1452" s="13"/>
      <c r="K1452" s="29"/>
      <c r="L1452" s="2"/>
      <c r="M1452" s="17"/>
      <c r="N1452" s="12"/>
      <c r="O1452" s="12"/>
      <c r="P1452" s="17"/>
      <c r="Q1452" s="14"/>
      <c r="R1452" s="20"/>
      <c r="S1452" s="14"/>
      <c r="T1452" s="4"/>
      <c r="U1452" s="29"/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</row>
    <row r="1453" spans="1:154" x14ac:dyDescent="0.15">
      <c r="A1453" s="88"/>
      <c r="B1453" s="89"/>
      <c r="C1453" s="14"/>
      <c r="D1453" s="62"/>
      <c r="E1453" s="60"/>
      <c r="F1453" s="14"/>
      <c r="G1453" s="91"/>
      <c r="H1453" s="91"/>
      <c r="I1453" s="14"/>
      <c r="J1453" s="13"/>
      <c r="K1453" s="29"/>
      <c r="L1453" s="2"/>
      <c r="M1453" s="17"/>
      <c r="N1453" s="12"/>
      <c r="O1453" s="12"/>
      <c r="P1453" s="17"/>
      <c r="Q1453" s="14"/>
      <c r="R1453" s="20"/>
      <c r="S1453" s="14"/>
      <c r="T1453" s="4"/>
      <c r="U1453" s="29"/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</row>
    <row r="1454" spans="1:154" x14ac:dyDescent="0.15">
      <c r="A1454" s="88"/>
      <c r="B1454" s="89"/>
      <c r="C1454" s="14"/>
      <c r="D1454" s="62"/>
      <c r="E1454" s="60"/>
      <c r="F1454" s="14"/>
      <c r="G1454" s="91"/>
      <c r="H1454" s="91"/>
      <c r="I1454" s="14"/>
      <c r="J1454" s="13"/>
      <c r="K1454" s="29"/>
      <c r="L1454" s="2"/>
      <c r="M1454" s="17"/>
      <c r="N1454" s="12"/>
      <c r="O1454" s="12"/>
      <c r="P1454" s="17"/>
      <c r="Q1454" s="14"/>
      <c r="R1454" s="20"/>
      <c r="S1454" s="14"/>
      <c r="T1454" s="4"/>
      <c r="U1454" s="29"/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</row>
    <row r="1455" spans="1:154" x14ac:dyDescent="0.15">
      <c r="A1455" s="88"/>
      <c r="B1455" s="89"/>
      <c r="C1455" s="14"/>
      <c r="D1455" s="62"/>
      <c r="E1455" s="60"/>
      <c r="F1455" s="14"/>
      <c r="G1455" s="91"/>
      <c r="H1455" s="91"/>
      <c r="I1455" s="14"/>
      <c r="J1455" s="13"/>
      <c r="K1455" s="29"/>
      <c r="L1455" s="2"/>
      <c r="M1455" s="17"/>
      <c r="N1455" s="12"/>
      <c r="O1455" s="12"/>
      <c r="P1455" s="17"/>
      <c r="Q1455" s="14"/>
      <c r="R1455" s="20"/>
      <c r="S1455" s="14"/>
      <c r="T1455" s="4"/>
      <c r="U1455" s="29"/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</row>
    <row r="1456" spans="1:154" x14ac:dyDescent="0.15">
      <c r="A1456" s="88"/>
      <c r="B1456" s="89"/>
      <c r="C1456" s="14"/>
      <c r="D1456" s="62"/>
      <c r="E1456" s="60"/>
      <c r="F1456" s="14"/>
      <c r="G1456" s="91"/>
      <c r="H1456" s="91"/>
      <c r="I1456" s="14"/>
      <c r="J1456" s="13"/>
      <c r="K1456" s="29"/>
      <c r="L1456" s="2"/>
      <c r="M1456" s="17"/>
      <c r="N1456" s="12"/>
      <c r="O1456" s="12"/>
      <c r="P1456" s="17"/>
      <c r="Q1456" s="14"/>
      <c r="R1456" s="20"/>
      <c r="S1456" s="14"/>
      <c r="T1456" s="4"/>
      <c r="U1456" s="29"/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</row>
    <row r="1457" spans="1:154" x14ac:dyDescent="0.15">
      <c r="A1457" s="88"/>
      <c r="B1457" s="89"/>
      <c r="C1457" s="14"/>
      <c r="D1457" s="62"/>
      <c r="E1457" s="60"/>
      <c r="F1457" s="14"/>
      <c r="G1457" s="91"/>
      <c r="H1457" s="91"/>
      <c r="I1457" s="14"/>
      <c r="J1457" s="13"/>
      <c r="K1457" s="29"/>
      <c r="L1457" s="2"/>
      <c r="M1457" s="17"/>
      <c r="N1457" s="12"/>
      <c r="O1457" s="12"/>
      <c r="P1457" s="17"/>
      <c r="Q1457" s="14"/>
      <c r="R1457" s="20"/>
      <c r="S1457" s="14"/>
      <c r="T1457" s="4"/>
      <c r="U1457" s="29"/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</row>
    <row r="1458" spans="1:154" x14ac:dyDescent="0.15">
      <c r="A1458" s="88"/>
      <c r="B1458" s="89"/>
      <c r="C1458" s="14"/>
      <c r="D1458" s="62"/>
      <c r="E1458" s="60"/>
      <c r="F1458" s="14"/>
      <c r="G1458" s="91"/>
      <c r="H1458" s="91"/>
      <c r="I1458" s="14"/>
      <c r="J1458" s="13"/>
      <c r="K1458" s="29"/>
      <c r="L1458" s="2"/>
      <c r="M1458" s="17"/>
      <c r="N1458" s="12"/>
      <c r="O1458" s="12"/>
      <c r="P1458" s="17"/>
      <c r="Q1458" s="14"/>
      <c r="R1458" s="20"/>
      <c r="S1458" s="14"/>
      <c r="T1458" s="4"/>
      <c r="U1458" s="29"/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</row>
    <row r="1459" spans="1:154" x14ac:dyDescent="0.15">
      <c r="A1459" s="88"/>
      <c r="B1459" s="89"/>
      <c r="C1459" s="14"/>
      <c r="D1459" s="62"/>
      <c r="E1459" s="60"/>
      <c r="F1459" s="14"/>
      <c r="G1459" s="91"/>
      <c r="H1459" s="91"/>
      <c r="I1459" s="14"/>
      <c r="J1459" s="13"/>
      <c r="K1459" s="29"/>
      <c r="L1459" s="2"/>
      <c r="M1459" s="17"/>
      <c r="N1459" s="12"/>
      <c r="O1459" s="12"/>
      <c r="P1459" s="17"/>
      <c r="Q1459" s="14"/>
      <c r="R1459" s="20"/>
      <c r="S1459" s="14"/>
      <c r="T1459" s="4"/>
      <c r="U1459" s="29"/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</row>
    <row r="1460" spans="1:154" x14ac:dyDescent="0.15">
      <c r="A1460" s="88"/>
      <c r="B1460" s="89"/>
      <c r="C1460" s="14"/>
      <c r="D1460" s="62"/>
      <c r="E1460" s="60"/>
      <c r="F1460" s="14"/>
      <c r="G1460" s="91"/>
      <c r="H1460" s="91"/>
      <c r="I1460" s="14"/>
      <c r="J1460" s="13"/>
      <c r="K1460" s="29"/>
      <c r="L1460" s="2"/>
      <c r="M1460" s="17"/>
      <c r="N1460" s="12"/>
      <c r="O1460" s="12"/>
      <c r="P1460" s="17"/>
      <c r="Q1460" s="14"/>
      <c r="R1460" s="20"/>
      <c r="S1460" s="14"/>
      <c r="T1460" s="4"/>
      <c r="U1460" s="29"/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</row>
    <row r="1461" spans="1:154" x14ac:dyDescent="0.15">
      <c r="A1461" s="88"/>
      <c r="B1461" s="89"/>
      <c r="C1461" s="14"/>
      <c r="D1461" s="62"/>
      <c r="E1461" s="60"/>
      <c r="F1461" s="14"/>
      <c r="G1461" s="91"/>
      <c r="H1461" s="91"/>
      <c r="I1461" s="14"/>
      <c r="J1461" s="13"/>
      <c r="K1461" s="29"/>
      <c r="L1461" s="2"/>
      <c r="M1461" s="17"/>
      <c r="N1461" s="12"/>
      <c r="O1461" s="12"/>
      <c r="P1461" s="17"/>
      <c r="Q1461" s="14"/>
      <c r="R1461" s="20"/>
      <c r="S1461" s="14"/>
      <c r="T1461" s="4"/>
      <c r="U1461" s="29"/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</row>
    <row r="1462" spans="1:154" x14ac:dyDescent="0.15">
      <c r="A1462" s="88"/>
      <c r="B1462" s="89"/>
      <c r="C1462" s="14"/>
      <c r="D1462" s="62"/>
      <c r="E1462" s="60"/>
      <c r="F1462" s="14"/>
      <c r="G1462" s="91"/>
      <c r="H1462" s="91"/>
      <c r="I1462" s="14"/>
      <c r="J1462" s="13"/>
      <c r="K1462" s="29"/>
      <c r="L1462" s="2"/>
      <c r="M1462" s="17"/>
      <c r="N1462" s="12"/>
      <c r="O1462" s="12"/>
      <c r="P1462" s="17"/>
      <c r="Q1462" s="14"/>
      <c r="R1462" s="20"/>
      <c r="S1462" s="14"/>
      <c r="T1462" s="4"/>
      <c r="U1462" s="29"/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</row>
    <row r="1463" spans="1:154" x14ac:dyDescent="0.15">
      <c r="A1463" s="88"/>
      <c r="B1463" s="89"/>
      <c r="C1463" s="14"/>
      <c r="D1463" s="62"/>
      <c r="E1463" s="60"/>
      <c r="F1463" s="14"/>
      <c r="G1463" s="91"/>
      <c r="H1463" s="91"/>
      <c r="I1463" s="14"/>
      <c r="J1463" s="13"/>
      <c r="K1463" s="29"/>
      <c r="L1463" s="2"/>
      <c r="M1463" s="17"/>
      <c r="N1463" s="12"/>
      <c r="O1463" s="12"/>
      <c r="P1463" s="17"/>
      <c r="Q1463" s="14"/>
      <c r="R1463" s="20"/>
      <c r="S1463" s="14"/>
      <c r="T1463" s="4"/>
      <c r="U1463" s="29"/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</row>
    <row r="1464" spans="1:154" x14ac:dyDescent="0.15">
      <c r="A1464" s="88"/>
      <c r="B1464" s="89"/>
      <c r="C1464" s="14"/>
      <c r="D1464" s="62"/>
      <c r="E1464" s="60"/>
      <c r="F1464" s="14"/>
      <c r="G1464" s="91"/>
      <c r="H1464" s="91"/>
      <c r="I1464" s="14"/>
      <c r="J1464" s="13"/>
      <c r="K1464" s="29"/>
      <c r="L1464" s="2"/>
      <c r="M1464" s="17"/>
      <c r="N1464" s="12"/>
      <c r="O1464" s="12"/>
      <c r="P1464" s="17"/>
      <c r="Q1464" s="14"/>
      <c r="R1464" s="20"/>
      <c r="S1464" s="14"/>
      <c r="T1464" s="4"/>
      <c r="U1464" s="29"/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</row>
    <row r="1465" spans="1:154" x14ac:dyDescent="0.15">
      <c r="A1465" s="88"/>
      <c r="B1465" s="89"/>
      <c r="C1465" s="14"/>
      <c r="D1465" s="62"/>
      <c r="E1465" s="60"/>
      <c r="F1465" s="14"/>
      <c r="G1465" s="91"/>
      <c r="H1465" s="91"/>
      <c r="I1465" s="14"/>
      <c r="J1465" s="13"/>
      <c r="K1465" s="29"/>
      <c r="L1465" s="2"/>
      <c r="M1465" s="17"/>
      <c r="N1465" s="12"/>
      <c r="O1465" s="12"/>
      <c r="P1465" s="17"/>
      <c r="Q1465" s="14"/>
      <c r="R1465" s="20"/>
      <c r="S1465" s="14"/>
      <c r="T1465" s="4"/>
      <c r="U1465" s="29"/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</row>
    <row r="1466" spans="1:154" x14ac:dyDescent="0.15">
      <c r="A1466" s="88"/>
      <c r="B1466" s="89"/>
      <c r="C1466" s="14"/>
      <c r="D1466" s="62"/>
      <c r="E1466" s="60"/>
      <c r="F1466" s="14"/>
      <c r="G1466" s="91"/>
      <c r="H1466" s="91"/>
      <c r="I1466" s="14"/>
      <c r="J1466" s="13"/>
      <c r="K1466" s="29"/>
      <c r="L1466" s="2"/>
      <c r="M1466" s="17"/>
      <c r="N1466" s="12"/>
      <c r="O1466" s="12"/>
      <c r="P1466" s="17"/>
      <c r="Q1466" s="14"/>
      <c r="R1466" s="20"/>
      <c r="S1466" s="14"/>
      <c r="T1466" s="4"/>
      <c r="U1466" s="29"/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</row>
    <row r="1467" spans="1:154" x14ac:dyDescent="0.15">
      <c r="A1467" s="88"/>
      <c r="B1467" s="89"/>
      <c r="C1467" s="14"/>
      <c r="D1467" s="62"/>
      <c r="E1467" s="60"/>
      <c r="F1467" s="14"/>
      <c r="G1467" s="91"/>
      <c r="H1467" s="91"/>
      <c r="I1467" s="14"/>
      <c r="J1467" s="13"/>
      <c r="K1467" s="29"/>
      <c r="L1467" s="2"/>
      <c r="M1467" s="17"/>
      <c r="N1467" s="12"/>
      <c r="O1467" s="12"/>
      <c r="P1467" s="17"/>
      <c r="Q1467" s="14"/>
      <c r="R1467" s="20"/>
      <c r="S1467" s="14"/>
      <c r="T1467" s="4"/>
      <c r="U1467" s="29"/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</row>
    <row r="1468" spans="1:154" x14ac:dyDescent="0.15">
      <c r="A1468" s="88"/>
      <c r="B1468" s="89"/>
      <c r="C1468" s="14"/>
      <c r="D1468" s="62"/>
      <c r="E1468" s="60"/>
      <c r="F1468" s="14"/>
      <c r="G1468" s="91"/>
      <c r="H1468" s="91"/>
      <c r="I1468" s="14"/>
      <c r="J1468" s="13"/>
      <c r="K1468" s="29"/>
      <c r="L1468" s="2"/>
      <c r="M1468" s="17"/>
      <c r="N1468" s="12"/>
      <c r="O1468" s="12"/>
      <c r="P1468" s="17"/>
      <c r="Q1468" s="14"/>
      <c r="R1468" s="20"/>
      <c r="S1468" s="14"/>
      <c r="T1468" s="4"/>
      <c r="U1468" s="29"/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</row>
    <row r="1469" spans="1:154" x14ac:dyDescent="0.15">
      <c r="A1469" s="88"/>
      <c r="B1469" s="89"/>
      <c r="C1469" s="14"/>
      <c r="D1469" s="62"/>
      <c r="E1469" s="60"/>
      <c r="F1469" s="14"/>
      <c r="G1469" s="91"/>
      <c r="H1469" s="91"/>
      <c r="I1469" s="14"/>
      <c r="J1469" s="13"/>
      <c r="K1469" s="29"/>
      <c r="L1469" s="2"/>
      <c r="M1469" s="17"/>
      <c r="N1469" s="12"/>
      <c r="O1469" s="12"/>
      <c r="P1469" s="17"/>
      <c r="Q1469" s="14"/>
      <c r="R1469" s="20"/>
      <c r="S1469" s="14"/>
      <c r="T1469" s="4"/>
      <c r="U1469" s="29"/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</row>
    <row r="1470" spans="1:154" x14ac:dyDescent="0.15">
      <c r="A1470" s="88"/>
      <c r="B1470" s="89"/>
      <c r="C1470" s="14"/>
      <c r="D1470" s="62"/>
      <c r="E1470" s="60"/>
      <c r="F1470" s="14"/>
      <c r="G1470" s="91"/>
      <c r="H1470" s="91"/>
      <c r="I1470" s="14"/>
      <c r="J1470" s="13"/>
      <c r="K1470" s="29"/>
      <c r="L1470" s="2"/>
      <c r="M1470" s="17"/>
      <c r="N1470" s="12"/>
      <c r="O1470" s="12"/>
      <c r="P1470" s="17"/>
      <c r="Q1470" s="14"/>
      <c r="R1470" s="20"/>
      <c r="S1470" s="14"/>
      <c r="T1470" s="4"/>
      <c r="U1470" s="29"/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</row>
    <row r="1471" spans="1:154" x14ac:dyDescent="0.15">
      <c r="A1471" s="88"/>
      <c r="B1471" s="89"/>
      <c r="C1471" s="14"/>
      <c r="D1471" s="62"/>
      <c r="E1471" s="60"/>
      <c r="F1471" s="14"/>
      <c r="G1471" s="91"/>
      <c r="H1471" s="91"/>
      <c r="I1471" s="14"/>
      <c r="J1471" s="13"/>
      <c r="K1471" s="29"/>
      <c r="L1471" s="2"/>
      <c r="M1471" s="17"/>
      <c r="N1471" s="12"/>
      <c r="O1471" s="12"/>
      <c r="P1471" s="17"/>
      <c r="Q1471" s="14"/>
      <c r="R1471" s="20"/>
      <c r="S1471" s="14"/>
      <c r="T1471" s="4"/>
      <c r="U1471" s="29"/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</row>
    <row r="1472" spans="1:154" x14ac:dyDescent="0.15">
      <c r="A1472" s="88"/>
      <c r="B1472" s="89"/>
      <c r="C1472" s="14"/>
      <c r="D1472" s="62"/>
      <c r="E1472" s="60"/>
      <c r="F1472" s="14"/>
      <c r="G1472" s="91"/>
      <c r="H1472" s="91"/>
      <c r="I1472" s="14"/>
      <c r="J1472" s="13"/>
      <c r="K1472" s="29"/>
      <c r="L1472" s="2"/>
      <c r="M1472" s="17"/>
      <c r="N1472" s="12"/>
      <c r="O1472" s="12"/>
      <c r="P1472" s="17"/>
      <c r="Q1472" s="14"/>
      <c r="R1472" s="20"/>
      <c r="S1472" s="14"/>
      <c r="T1472" s="4"/>
      <c r="U1472" s="29"/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</row>
    <row r="1473" spans="1:154" x14ac:dyDescent="0.15">
      <c r="A1473" s="88"/>
      <c r="B1473" s="89"/>
      <c r="C1473" s="14"/>
      <c r="D1473" s="62"/>
      <c r="E1473" s="60"/>
      <c r="F1473" s="14"/>
      <c r="G1473" s="91"/>
      <c r="H1473" s="91"/>
      <c r="I1473" s="14"/>
      <c r="J1473" s="13"/>
      <c r="K1473" s="29"/>
      <c r="L1473" s="2"/>
      <c r="M1473" s="17"/>
      <c r="N1473" s="12"/>
      <c r="O1473" s="12"/>
      <c r="P1473" s="17"/>
      <c r="Q1473" s="14"/>
      <c r="R1473" s="20"/>
      <c r="S1473" s="14"/>
      <c r="T1473" s="4"/>
      <c r="U1473" s="29"/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3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</row>
    <row r="1474" spans="1:154" x14ac:dyDescent="0.15">
      <c r="A1474" s="88"/>
      <c r="B1474" s="89"/>
      <c r="C1474" s="14"/>
      <c r="D1474" s="62"/>
      <c r="E1474" s="60"/>
      <c r="F1474" s="14"/>
      <c r="G1474" s="91"/>
      <c r="H1474" s="91"/>
      <c r="I1474" s="14"/>
      <c r="J1474" s="13"/>
      <c r="K1474" s="29"/>
      <c r="L1474" s="2"/>
      <c r="M1474" s="17"/>
      <c r="N1474" s="12"/>
      <c r="O1474" s="12"/>
      <c r="P1474" s="17"/>
      <c r="Q1474" s="14"/>
      <c r="R1474" s="20"/>
      <c r="S1474" s="14"/>
      <c r="T1474" s="4"/>
      <c r="U1474" s="29"/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</row>
    <row r="1475" spans="1:154" x14ac:dyDescent="0.15">
      <c r="A1475" s="88"/>
      <c r="B1475" s="89"/>
      <c r="C1475" s="14"/>
      <c r="D1475" s="62"/>
      <c r="E1475" s="60"/>
      <c r="F1475" s="14"/>
      <c r="G1475" s="91"/>
      <c r="H1475" s="91"/>
      <c r="I1475" s="14"/>
      <c r="J1475" s="13"/>
      <c r="K1475" s="29"/>
      <c r="L1475" s="2"/>
      <c r="M1475" s="17"/>
      <c r="N1475" s="12"/>
      <c r="O1475" s="12"/>
      <c r="P1475" s="17"/>
      <c r="Q1475" s="14"/>
      <c r="R1475" s="20"/>
      <c r="S1475" s="14"/>
      <c r="T1475" s="4"/>
      <c r="U1475" s="29"/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</row>
    <row r="1476" spans="1:154" x14ac:dyDescent="0.15">
      <c r="A1476" s="88"/>
      <c r="B1476" s="89"/>
      <c r="C1476" s="14"/>
      <c r="D1476" s="62"/>
      <c r="E1476" s="60"/>
      <c r="F1476" s="14"/>
      <c r="G1476" s="91"/>
      <c r="H1476" s="91"/>
      <c r="I1476" s="14"/>
      <c r="J1476" s="13"/>
      <c r="K1476" s="29"/>
      <c r="L1476" s="2"/>
      <c r="M1476" s="17"/>
      <c r="N1476" s="12"/>
      <c r="O1476" s="12"/>
      <c r="P1476" s="17"/>
      <c r="Q1476" s="14"/>
      <c r="R1476" s="20"/>
      <c r="S1476" s="14"/>
      <c r="T1476" s="4"/>
      <c r="U1476" s="29"/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</row>
    <row r="1477" spans="1:154" x14ac:dyDescent="0.15">
      <c r="A1477" s="88"/>
      <c r="B1477" s="89"/>
      <c r="C1477" s="14"/>
      <c r="D1477" s="62"/>
      <c r="E1477" s="60"/>
      <c r="F1477" s="14"/>
      <c r="G1477" s="91"/>
      <c r="H1477" s="91"/>
      <c r="I1477" s="14"/>
      <c r="J1477" s="13"/>
      <c r="K1477" s="29"/>
      <c r="L1477" s="2"/>
      <c r="M1477" s="17"/>
      <c r="N1477" s="12"/>
      <c r="O1477" s="12"/>
      <c r="P1477" s="17"/>
      <c r="Q1477" s="14"/>
      <c r="R1477" s="20"/>
      <c r="S1477" s="14"/>
      <c r="T1477" s="4"/>
      <c r="U1477" s="29"/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</row>
    <row r="1478" spans="1:154" x14ac:dyDescent="0.15">
      <c r="A1478" s="88"/>
      <c r="B1478" s="89"/>
      <c r="C1478" s="14"/>
      <c r="D1478" s="62"/>
      <c r="E1478" s="60"/>
      <c r="F1478" s="14"/>
      <c r="G1478" s="91"/>
      <c r="H1478" s="91"/>
      <c r="I1478" s="14"/>
      <c r="J1478" s="13"/>
      <c r="K1478" s="29"/>
      <c r="L1478" s="2"/>
      <c r="M1478" s="17"/>
      <c r="N1478" s="12"/>
      <c r="O1478" s="12"/>
      <c r="P1478" s="17"/>
      <c r="Q1478" s="14"/>
      <c r="R1478" s="20"/>
      <c r="S1478" s="14"/>
      <c r="T1478" s="4"/>
      <c r="U1478" s="29"/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</row>
    <row r="1479" spans="1:154" x14ac:dyDescent="0.15">
      <c r="A1479" s="88"/>
      <c r="B1479" s="89"/>
      <c r="C1479" s="14"/>
      <c r="D1479" s="62"/>
      <c r="E1479" s="60"/>
      <c r="F1479" s="14"/>
      <c r="G1479" s="91"/>
      <c r="H1479" s="91"/>
      <c r="I1479" s="14"/>
      <c r="J1479" s="13"/>
      <c r="K1479" s="29"/>
      <c r="L1479" s="2"/>
      <c r="M1479" s="17"/>
      <c r="N1479" s="12"/>
      <c r="O1479" s="12"/>
      <c r="P1479" s="17"/>
      <c r="Q1479" s="14"/>
      <c r="R1479" s="20"/>
      <c r="S1479" s="14"/>
      <c r="T1479" s="4"/>
      <c r="U1479" s="29"/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</row>
    <row r="1480" spans="1:154" x14ac:dyDescent="0.15">
      <c r="A1480" s="88"/>
      <c r="B1480" s="89"/>
      <c r="C1480" s="14"/>
      <c r="D1480" s="62"/>
      <c r="E1480" s="60"/>
      <c r="F1480" s="14"/>
      <c r="G1480" s="91"/>
      <c r="H1480" s="91"/>
      <c r="I1480" s="14"/>
      <c r="J1480" s="13"/>
      <c r="K1480" s="29"/>
      <c r="L1480" s="2"/>
      <c r="M1480" s="17"/>
      <c r="N1480" s="12"/>
      <c r="O1480" s="12"/>
      <c r="P1480" s="17"/>
      <c r="Q1480" s="14"/>
      <c r="R1480" s="20"/>
      <c r="S1480" s="14"/>
      <c r="T1480" s="4"/>
      <c r="U1480" s="29"/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</row>
    <row r="1481" spans="1:154" x14ac:dyDescent="0.15">
      <c r="A1481" s="88"/>
      <c r="B1481" s="89"/>
      <c r="C1481" s="14"/>
      <c r="D1481" s="62"/>
      <c r="E1481" s="60"/>
      <c r="F1481" s="14"/>
      <c r="G1481" s="91"/>
      <c r="H1481" s="91"/>
      <c r="I1481" s="14"/>
      <c r="J1481" s="13"/>
      <c r="K1481" s="29"/>
      <c r="L1481" s="2"/>
      <c r="M1481" s="17"/>
      <c r="N1481" s="12"/>
      <c r="O1481" s="12"/>
      <c r="P1481" s="17"/>
      <c r="Q1481" s="14"/>
      <c r="R1481" s="20"/>
      <c r="S1481" s="14"/>
      <c r="T1481" s="4"/>
      <c r="U1481" s="29"/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</row>
    <row r="1482" spans="1:154" x14ac:dyDescent="0.15">
      <c r="A1482" s="88"/>
      <c r="B1482" s="89"/>
      <c r="C1482" s="14"/>
      <c r="D1482" s="62"/>
      <c r="E1482" s="60"/>
      <c r="F1482" s="14"/>
      <c r="G1482" s="91"/>
      <c r="H1482" s="91"/>
      <c r="I1482" s="14"/>
      <c r="J1482" s="13"/>
      <c r="K1482" s="29"/>
      <c r="L1482" s="2"/>
      <c r="M1482" s="17"/>
      <c r="N1482" s="12"/>
      <c r="O1482" s="12"/>
      <c r="P1482" s="17"/>
      <c r="Q1482" s="14"/>
      <c r="R1482" s="20"/>
      <c r="S1482" s="14"/>
      <c r="T1482" s="4"/>
      <c r="U1482" s="29"/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</row>
    <row r="1483" spans="1:154" x14ac:dyDescent="0.15">
      <c r="A1483" s="88"/>
      <c r="B1483" s="89"/>
      <c r="C1483" s="14"/>
      <c r="D1483" s="62"/>
      <c r="E1483" s="60"/>
      <c r="F1483" s="14"/>
      <c r="G1483" s="91"/>
      <c r="H1483" s="91"/>
      <c r="I1483" s="14"/>
      <c r="J1483" s="13"/>
      <c r="K1483" s="29"/>
      <c r="L1483" s="2"/>
      <c r="M1483" s="17"/>
      <c r="N1483" s="12"/>
      <c r="O1483" s="12"/>
      <c r="P1483" s="17"/>
      <c r="Q1483" s="14"/>
      <c r="R1483" s="20"/>
      <c r="S1483" s="14"/>
      <c r="T1483" s="4"/>
      <c r="U1483" s="29"/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</row>
    <row r="1484" spans="1:154" x14ac:dyDescent="0.15">
      <c r="A1484" s="88"/>
      <c r="B1484" s="89"/>
      <c r="C1484" s="14"/>
      <c r="D1484" s="62"/>
      <c r="E1484" s="60"/>
      <c r="F1484" s="14"/>
      <c r="G1484" s="91"/>
      <c r="H1484" s="91"/>
      <c r="I1484" s="14"/>
      <c r="J1484" s="13"/>
      <c r="K1484" s="29"/>
      <c r="L1484" s="2"/>
      <c r="M1484" s="17"/>
      <c r="N1484" s="12"/>
      <c r="O1484" s="12"/>
      <c r="P1484" s="17"/>
      <c r="Q1484" s="14"/>
      <c r="R1484" s="20"/>
      <c r="S1484" s="14"/>
      <c r="T1484" s="4"/>
      <c r="U1484" s="29"/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</row>
    <row r="1485" spans="1:154" x14ac:dyDescent="0.15">
      <c r="A1485" s="88"/>
      <c r="B1485" s="89"/>
      <c r="C1485" s="14"/>
      <c r="D1485" s="62"/>
      <c r="E1485" s="60"/>
      <c r="F1485" s="14"/>
      <c r="G1485" s="91"/>
      <c r="H1485" s="91"/>
      <c r="I1485" s="14"/>
      <c r="J1485" s="13"/>
      <c r="K1485" s="29"/>
      <c r="L1485" s="2"/>
      <c r="M1485" s="17"/>
      <c r="N1485" s="12"/>
      <c r="O1485" s="12"/>
      <c r="P1485" s="17"/>
      <c r="Q1485" s="14"/>
      <c r="R1485" s="20"/>
      <c r="S1485" s="14"/>
      <c r="T1485" s="4"/>
      <c r="U1485" s="29"/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</row>
    <row r="1486" spans="1:154" x14ac:dyDescent="0.15">
      <c r="A1486" s="88"/>
      <c r="B1486" s="89"/>
      <c r="C1486" s="14"/>
      <c r="D1486" s="62"/>
      <c r="E1486" s="60"/>
      <c r="F1486" s="14"/>
      <c r="G1486" s="91"/>
      <c r="H1486" s="91"/>
      <c r="I1486" s="14"/>
      <c r="J1486" s="13"/>
      <c r="K1486" s="29"/>
      <c r="L1486" s="2"/>
      <c r="M1486" s="17"/>
      <c r="N1486" s="12"/>
      <c r="O1486" s="12"/>
      <c r="P1486" s="17"/>
      <c r="Q1486" s="14"/>
      <c r="R1486" s="20"/>
      <c r="S1486" s="14"/>
      <c r="T1486" s="4"/>
      <c r="U1486" s="29"/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</row>
    <row r="1487" spans="1:154" x14ac:dyDescent="0.15">
      <c r="A1487" s="88"/>
      <c r="B1487" s="89"/>
      <c r="C1487" s="14"/>
      <c r="D1487" s="62"/>
      <c r="E1487" s="60"/>
      <c r="F1487" s="14"/>
      <c r="G1487" s="91"/>
      <c r="H1487" s="91"/>
      <c r="I1487" s="14"/>
      <c r="J1487" s="13"/>
      <c r="K1487" s="29"/>
      <c r="L1487" s="2"/>
      <c r="M1487" s="17"/>
      <c r="N1487" s="12"/>
      <c r="O1487" s="12"/>
      <c r="P1487" s="17"/>
      <c r="Q1487" s="14"/>
      <c r="R1487" s="20"/>
      <c r="S1487" s="14"/>
      <c r="T1487" s="4"/>
      <c r="U1487" s="29"/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</row>
    <row r="1488" spans="1:154" x14ac:dyDescent="0.15">
      <c r="A1488" s="88"/>
      <c r="B1488" s="89"/>
      <c r="C1488" s="14"/>
      <c r="D1488" s="62"/>
      <c r="E1488" s="60"/>
      <c r="F1488" s="14"/>
      <c r="G1488" s="91"/>
      <c r="H1488" s="91"/>
      <c r="I1488" s="14"/>
      <c r="J1488" s="13"/>
      <c r="K1488" s="29"/>
      <c r="L1488" s="2"/>
      <c r="M1488" s="17"/>
      <c r="N1488" s="12"/>
      <c r="O1488" s="12"/>
      <c r="P1488" s="17"/>
      <c r="Q1488" s="14"/>
      <c r="R1488" s="20"/>
      <c r="S1488" s="14"/>
      <c r="T1488" s="4"/>
      <c r="U1488" s="29"/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</row>
    <row r="1489" spans="1:154" x14ac:dyDescent="0.15">
      <c r="A1489" s="88"/>
      <c r="B1489" s="89"/>
      <c r="C1489" s="14"/>
      <c r="D1489" s="62"/>
      <c r="E1489" s="60"/>
      <c r="F1489" s="14"/>
      <c r="G1489" s="91"/>
      <c r="H1489" s="91"/>
      <c r="I1489" s="14"/>
      <c r="J1489" s="13"/>
      <c r="K1489" s="29"/>
      <c r="L1489" s="2"/>
      <c r="M1489" s="17"/>
      <c r="N1489" s="12"/>
      <c r="O1489" s="12"/>
      <c r="P1489" s="17"/>
      <c r="Q1489" s="14"/>
      <c r="R1489" s="20"/>
      <c r="S1489" s="14"/>
      <c r="T1489" s="4"/>
      <c r="U1489" s="29"/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</row>
    <row r="1490" spans="1:154" x14ac:dyDescent="0.15">
      <c r="A1490" s="88"/>
      <c r="B1490" s="89"/>
      <c r="C1490" s="14"/>
      <c r="D1490" s="62"/>
      <c r="E1490" s="60"/>
      <c r="F1490" s="14"/>
      <c r="G1490" s="91"/>
      <c r="H1490" s="91"/>
      <c r="I1490" s="14"/>
      <c r="J1490" s="13"/>
      <c r="K1490" s="29"/>
      <c r="L1490" s="2"/>
      <c r="M1490" s="17"/>
      <c r="N1490" s="12"/>
      <c r="O1490" s="12"/>
      <c r="P1490" s="17"/>
      <c r="Q1490" s="14"/>
      <c r="R1490" s="20"/>
      <c r="S1490" s="14"/>
      <c r="T1490" s="4"/>
      <c r="U1490" s="29"/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</row>
    <row r="1491" spans="1:154" x14ac:dyDescent="0.15">
      <c r="A1491" s="88"/>
      <c r="B1491" s="89"/>
      <c r="C1491" s="14"/>
      <c r="D1491" s="62"/>
      <c r="E1491" s="60"/>
      <c r="F1491" s="14"/>
      <c r="G1491" s="91"/>
      <c r="H1491" s="91"/>
      <c r="I1491" s="14"/>
      <c r="J1491" s="13"/>
      <c r="K1491" s="29"/>
      <c r="L1491" s="2"/>
      <c r="M1491" s="17"/>
      <c r="N1491" s="12"/>
      <c r="O1491" s="12"/>
      <c r="P1491" s="17"/>
      <c r="Q1491" s="14"/>
      <c r="R1491" s="20"/>
      <c r="S1491" s="14"/>
      <c r="T1491" s="4"/>
      <c r="U1491" s="29"/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</row>
    <row r="1492" spans="1:154" x14ac:dyDescent="0.15">
      <c r="A1492" s="88"/>
      <c r="B1492" s="89"/>
      <c r="C1492" s="14"/>
      <c r="D1492" s="62"/>
      <c r="E1492" s="60"/>
      <c r="F1492" s="14"/>
      <c r="G1492" s="91"/>
      <c r="H1492" s="91"/>
      <c r="I1492" s="14"/>
      <c r="J1492" s="13"/>
      <c r="K1492" s="29"/>
      <c r="L1492" s="2"/>
      <c r="M1492" s="17"/>
      <c r="N1492" s="12"/>
      <c r="O1492" s="12"/>
      <c r="P1492" s="17"/>
      <c r="Q1492" s="14"/>
      <c r="R1492" s="20"/>
      <c r="S1492" s="14"/>
      <c r="T1492" s="4"/>
      <c r="U1492" s="29"/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</row>
    <row r="1493" spans="1:154" x14ac:dyDescent="0.15">
      <c r="A1493" s="88"/>
      <c r="B1493" s="89"/>
      <c r="C1493" s="14"/>
      <c r="D1493" s="62"/>
      <c r="E1493" s="60"/>
      <c r="F1493" s="14"/>
      <c r="G1493" s="91"/>
      <c r="H1493" s="91"/>
      <c r="I1493" s="14"/>
      <c r="J1493" s="13"/>
      <c r="K1493" s="29"/>
      <c r="L1493" s="2"/>
      <c r="M1493" s="17"/>
      <c r="N1493" s="12"/>
      <c r="O1493" s="12"/>
      <c r="P1493" s="17"/>
      <c r="Q1493" s="14"/>
      <c r="R1493" s="20"/>
      <c r="S1493" s="14"/>
      <c r="T1493" s="4"/>
      <c r="U1493" s="29"/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</row>
    <row r="1494" spans="1:154" x14ac:dyDescent="0.15">
      <c r="A1494" s="88"/>
      <c r="B1494" s="89"/>
      <c r="C1494" s="14"/>
      <c r="D1494" s="62"/>
      <c r="E1494" s="60"/>
      <c r="F1494" s="14"/>
      <c r="G1494" s="91"/>
      <c r="H1494" s="91"/>
      <c r="I1494" s="14"/>
      <c r="J1494" s="13"/>
      <c r="K1494" s="29"/>
      <c r="L1494" s="2"/>
      <c r="M1494" s="17"/>
      <c r="N1494" s="12"/>
      <c r="O1494" s="12"/>
      <c r="P1494" s="17"/>
      <c r="Q1494" s="14"/>
      <c r="R1494" s="20"/>
      <c r="S1494" s="14"/>
      <c r="T1494" s="4"/>
      <c r="U1494" s="29"/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</row>
    <row r="1495" spans="1:154" x14ac:dyDescent="0.15">
      <c r="A1495" s="88"/>
      <c r="B1495" s="89"/>
      <c r="C1495" s="14"/>
      <c r="D1495" s="62"/>
      <c r="E1495" s="60"/>
      <c r="F1495" s="14"/>
      <c r="G1495" s="91"/>
      <c r="H1495" s="91"/>
      <c r="I1495" s="14"/>
      <c r="J1495" s="13"/>
      <c r="K1495" s="29"/>
      <c r="L1495" s="2"/>
      <c r="M1495" s="17"/>
      <c r="N1495" s="12"/>
      <c r="O1495" s="12"/>
      <c r="P1495" s="17"/>
      <c r="Q1495" s="14"/>
      <c r="R1495" s="20"/>
      <c r="S1495" s="14"/>
      <c r="T1495" s="4"/>
      <c r="U1495" s="29"/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</row>
    <row r="1496" spans="1:154" x14ac:dyDescent="0.15">
      <c r="A1496" s="88"/>
      <c r="B1496" s="89"/>
      <c r="C1496" s="14"/>
      <c r="D1496" s="62"/>
      <c r="E1496" s="60"/>
      <c r="F1496" s="14"/>
      <c r="G1496" s="91"/>
      <c r="H1496" s="91"/>
      <c r="I1496" s="14"/>
      <c r="J1496" s="13"/>
      <c r="K1496" s="29"/>
      <c r="L1496" s="2"/>
      <c r="M1496" s="17"/>
      <c r="N1496" s="12"/>
      <c r="O1496" s="12"/>
      <c r="P1496" s="17"/>
      <c r="Q1496" s="14"/>
      <c r="R1496" s="20"/>
      <c r="S1496" s="14"/>
      <c r="T1496" s="4"/>
      <c r="U1496" s="29"/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</row>
    <row r="1497" spans="1:154" x14ac:dyDescent="0.15">
      <c r="A1497" s="88"/>
      <c r="B1497" s="89"/>
      <c r="C1497" s="14"/>
      <c r="D1497" s="62"/>
      <c r="E1497" s="60"/>
      <c r="F1497" s="14"/>
      <c r="G1497" s="91"/>
      <c r="H1497" s="91"/>
      <c r="I1497" s="14"/>
      <c r="J1497" s="13"/>
      <c r="K1497" s="29"/>
      <c r="L1497" s="2"/>
      <c r="M1497" s="17"/>
      <c r="N1497" s="12"/>
      <c r="O1497" s="12"/>
      <c r="P1497" s="17"/>
      <c r="Q1497" s="14"/>
      <c r="R1497" s="20"/>
      <c r="S1497" s="14"/>
      <c r="T1497" s="4"/>
      <c r="U1497" s="29"/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</row>
    <row r="1498" spans="1:154" x14ac:dyDescent="0.15">
      <c r="A1498" s="88"/>
      <c r="B1498" s="89"/>
      <c r="C1498" s="14"/>
      <c r="D1498" s="62"/>
      <c r="E1498" s="60"/>
      <c r="F1498" s="14"/>
      <c r="G1498" s="91"/>
      <c r="H1498" s="91"/>
      <c r="I1498" s="14"/>
      <c r="J1498" s="13"/>
      <c r="K1498" s="29"/>
      <c r="L1498" s="2"/>
      <c r="M1498" s="17"/>
      <c r="N1498" s="12"/>
      <c r="O1498" s="12"/>
      <c r="P1498" s="17"/>
      <c r="Q1498" s="14"/>
      <c r="R1498" s="20"/>
      <c r="S1498" s="14"/>
      <c r="T1498" s="4"/>
      <c r="U1498" s="29"/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</row>
    <row r="1499" spans="1:154" x14ac:dyDescent="0.15">
      <c r="A1499" s="88"/>
      <c r="B1499" s="89"/>
      <c r="C1499" s="14"/>
      <c r="D1499" s="62"/>
      <c r="E1499" s="60"/>
      <c r="F1499" s="14"/>
      <c r="G1499" s="91"/>
      <c r="H1499" s="91"/>
      <c r="I1499" s="14"/>
      <c r="J1499" s="13"/>
      <c r="K1499" s="29"/>
      <c r="L1499" s="2"/>
      <c r="M1499" s="17"/>
      <c r="N1499" s="12"/>
      <c r="O1499" s="12"/>
      <c r="P1499" s="17"/>
      <c r="Q1499" s="14"/>
      <c r="R1499" s="20"/>
      <c r="S1499" s="14"/>
      <c r="T1499" s="4"/>
      <c r="U1499" s="29"/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</row>
    <row r="1500" spans="1:154" x14ac:dyDescent="0.15">
      <c r="A1500" s="88"/>
      <c r="B1500" s="89"/>
      <c r="C1500" s="14"/>
      <c r="D1500" s="62"/>
      <c r="E1500" s="60"/>
      <c r="F1500" s="14"/>
      <c r="G1500" s="91"/>
      <c r="H1500" s="91"/>
      <c r="I1500" s="14"/>
      <c r="J1500" s="13"/>
      <c r="K1500" s="29"/>
      <c r="L1500" s="2"/>
      <c r="M1500" s="17"/>
      <c r="N1500" s="12"/>
      <c r="O1500" s="12"/>
      <c r="P1500" s="17"/>
      <c r="Q1500" s="14"/>
      <c r="R1500" s="20"/>
      <c r="S1500" s="14"/>
      <c r="T1500" s="4"/>
      <c r="U1500" s="29"/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</row>
    <row r="1501" spans="1:154" x14ac:dyDescent="0.15">
      <c r="A1501" s="88"/>
      <c r="B1501" s="89"/>
      <c r="C1501" s="14"/>
      <c r="D1501" s="62"/>
      <c r="E1501" s="60"/>
      <c r="F1501" s="14"/>
      <c r="G1501" s="91"/>
      <c r="H1501" s="91"/>
      <c r="I1501" s="14"/>
      <c r="J1501" s="13"/>
      <c r="K1501" s="29"/>
      <c r="L1501" s="2"/>
      <c r="M1501" s="17"/>
      <c r="N1501" s="12"/>
      <c r="O1501" s="12"/>
      <c r="P1501" s="17"/>
      <c r="Q1501" s="14"/>
      <c r="R1501" s="20"/>
      <c r="S1501" s="14"/>
      <c r="T1501" s="4"/>
      <c r="U1501" s="29"/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</row>
    <row r="1502" spans="1:154" x14ac:dyDescent="0.15">
      <c r="A1502" s="88"/>
      <c r="B1502" s="89"/>
      <c r="C1502" s="14"/>
      <c r="D1502" s="62"/>
      <c r="E1502" s="60"/>
      <c r="F1502" s="14"/>
      <c r="G1502" s="91"/>
      <c r="H1502" s="91"/>
      <c r="I1502" s="14"/>
      <c r="J1502" s="13"/>
      <c r="K1502" s="29"/>
      <c r="L1502" s="2"/>
      <c r="M1502" s="17"/>
      <c r="N1502" s="12"/>
      <c r="O1502" s="12"/>
      <c r="P1502" s="17"/>
      <c r="Q1502" s="14"/>
      <c r="R1502" s="20"/>
      <c r="S1502" s="14"/>
      <c r="T1502" s="4"/>
      <c r="U1502" s="29"/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</row>
    <row r="1503" spans="1:154" x14ac:dyDescent="0.15">
      <c r="A1503" s="88"/>
      <c r="B1503" s="89"/>
      <c r="C1503" s="14"/>
      <c r="D1503" s="62"/>
      <c r="E1503" s="60"/>
      <c r="F1503" s="14"/>
      <c r="G1503" s="91"/>
      <c r="H1503" s="91"/>
      <c r="I1503" s="14"/>
      <c r="J1503" s="13"/>
      <c r="K1503" s="29"/>
      <c r="L1503" s="2"/>
      <c r="M1503" s="17"/>
      <c r="N1503" s="12"/>
      <c r="O1503" s="12"/>
      <c r="P1503" s="17"/>
      <c r="Q1503" s="14"/>
      <c r="R1503" s="20"/>
      <c r="S1503" s="14"/>
      <c r="T1503" s="4"/>
      <c r="U1503" s="29"/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</row>
    <row r="1504" spans="1:154" x14ac:dyDescent="0.15">
      <c r="A1504" s="88"/>
      <c r="B1504" s="89"/>
      <c r="C1504" s="14"/>
      <c r="D1504" s="62"/>
      <c r="E1504" s="60"/>
      <c r="F1504" s="14"/>
      <c r="G1504" s="91"/>
      <c r="H1504" s="91"/>
      <c r="I1504" s="14"/>
      <c r="J1504" s="13"/>
      <c r="K1504" s="29"/>
      <c r="L1504" s="2"/>
      <c r="M1504" s="17"/>
      <c r="N1504" s="12"/>
      <c r="O1504" s="12"/>
      <c r="P1504" s="17"/>
      <c r="Q1504" s="14"/>
      <c r="R1504" s="20"/>
      <c r="S1504" s="14"/>
      <c r="T1504" s="4"/>
      <c r="U1504" s="29"/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</row>
    <row r="1505" spans="1:154" x14ac:dyDescent="0.15">
      <c r="A1505" s="88"/>
      <c r="B1505" s="89"/>
      <c r="C1505" s="14"/>
      <c r="D1505" s="62"/>
      <c r="E1505" s="60"/>
      <c r="F1505" s="14"/>
      <c r="G1505" s="91"/>
      <c r="H1505" s="91"/>
      <c r="I1505" s="14"/>
      <c r="J1505" s="13"/>
      <c r="K1505" s="29"/>
      <c r="L1505" s="2"/>
      <c r="M1505" s="17"/>
      <c r="N1505" s="12"/>
      <c r="O1505" s="12"/>
      <c r="P1505" s="17"/>
      <c r="Q1505" s="14"/>
      <c r="R1505" s="20"/>
      <c r="S1505" s="14"/>
      <c r="T1505" s="4"/>
      <c r="U1505" s="29"/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</row>
    <row r="1506" spans="1:154" x14ac:dyDescent="0.15">
      <c r="A1506" s="88"/>
      <c r="B1506" s="89"/>
      <c r="C1506" s="14"/>
      <c r="D1506" s="62"/>
      <c r="E1506" s="60"/>
      <c r="F1506" s="14"/>
      <c r="G1506" s="91"/>
      <c r="H1506" s="91"/>
      <c r="I1506" s="14"/>
      <c r="J1506" s="13"/>
      <c r="K1506" s="29"/>
      <c r="L1506" s="2"/>
      <c r="M1506" s="17"/>
      <c r="N1506" s="12"/>
      <c r="O1506" s="12"/>
      <c r="P1506" s="17"/>
      <c r="Q1506" s="14"/>
      <c r="R1506" s="20"/>
      <c r="S1506" s="14"/>
      <c r="T1506" s="4"/>
      <c r="U1506" s="29"/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</row>
    <row r="1507" spans="1:154" x14ac:dyDescent="0.15">
      <c r="A1507" s="88"/>
      <c r="B1507" s="89"/>
      <c r="C1507" s="14"/>
      <c r="D1507" s="62"/>
      <c r="E1507" s="60"/>
      <c r="F1507" s="14"/>
      <c r="G1507" s="91"/>
      <c r="H1507" s="91"/>
      <c r="I1507" s="14"/>
      <c r="J1507" s="13"/>
      <c r="K1507" s="29"/>
      <c r="L1507" s="2"/>
      <c r="M1507" s="17"/>
      <c r="N1507" s="12"/>
      <c r="O1507" s="12"/>
      <c r="P1507" s="17"/>
      <c r="Q1507" s="14"/>
      <c r="R1507" s="20"/>
      <c r="S1507" s="14"/>
      <c r="T1507" s="4"/>
      <c r="U1507" s="29"/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</row>
    <row r="1508" spans="1:154" x14ac:dyDescent="0.15">
      <c r="A1508" s="88"/>
      <c r="B1508" s="89"/>
      <c r="C1508" s="14"/>
      <c r="D1508" s="62"/>
      <c r="E1508" s="60"/>
      <c r="F1508" s="14"/>
      <c r="G1508" s="91"/>
      <c r="H1508" s="91"/>
      <c r="I1508" s="14"/>
      <c r="J1508" s="13"/>
      <c r="K1508" s="29"/>
      <c r="L1508" s="2"/>
      <c r="M1508" s="17"/>
      <c r="N1508" s="12"/>
      <c r="O1508" s="12"/>
      <c r="P1508" s="17"/>
      <c r="Q1508" s="14"/>
      <c r="R1508" s="20"/>
      <c r="S1508" s="14"/>
      <c r="T1508" s="4"/>
      <c r="U1508" s="29"/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</row>
    <row r="1509" spans="1:154" x14ac:dyDescent="0.15">
      <c r="A1509" s="88"/>
      <c r="B1509" s="89"/>
      <c r="C1509" s="14"/>
      <c r="D1509" s="62"/>
      <c r="E1509" s="60"/>
      <c r="F1509" s="14"/>
      <c r="G1509" s="91"/>
      <c r="H1509" s="91"/>
      <c r="I1509" s="14"/>
      <c r="J1509" s="13"/>
      <c r="K1509" s="29"/>
      <c r="L1509" s="2"/>
      <c r="M1509" s="17"/>
      <c r="N1509" s="12"/>
      <c r="O1509" s="12"/>
      <c r="P1509" s="17"/>
      <c r="Q1509" s="14"/>
      <c r="R1509" s="20"/>
      <c r="S1509" s="14"/>
      <c r="T1509" s="4"/>
      <c r="U1509" s="29"/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</row>
    <row r="1510" spans="1:154" x14ac:dyDescent="0.15">
      <c r="A1510" s="88"/>
      <c r="B1510" s="89"/>
      <c r="C1510" s="14"/>
      <c r="D1510" s="62"/>
      <c r="E1510" s="60"/>
      <c r="F1510" s="14"/>
      <c r="G1510" s="91"/>
      <c r="H1510" s="91"/>
      <c r="I1510" s="14"/>
      <c r="J1510" s="13"/>
      <c r="K1510" s="29"/>
      <c r="L1510" s="2"/>
      <c r="M1510" s="17"/>
      <c r="N1510" s="12"/>
      <c r="O1510" s="12"/>
      <c r="P1510" s="17"/>
      <c r="Q1510" s="14"/>
      <c r="R1510" s="20"/>
      <c r="S1510" s="14"/>
      <c r="T1510" s="4"/>
      <c r="U1510" s="29"/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</row>
    <row r="1511" spans="1:154" x14ac:dyDescent="0.15">
      <c r="A1511" s="88"/>
      <c r="B1511" s="89"/>
      <c r="C1511" s="14"/>
      <c r="D1511" s="62"/>
      <c r="E1511" s="60"/>
      <c r="F1511" s="14"/>
      <c r="G1511" s="91"/>
      <c r="H1511" s="91"/>
      <c r="I1511" s="14"/>
      <c r="J1511" s="13"/>
      <c r="K1511" s="29"/>
      <c r="L1511" s="2"/>
      <c r="M1511" s="17"/>
      <c r="N1511" s="12"/>
      <c r="O1511" s="12"/>
      <c r="P1511" s="17"/>
      <c r="Q1511" s="14"/>
      <c r="R1511" s="20"/>
      <c r="S1511" s="14"/>
      <c r="T1511" s="4"/>
      <c r="U1511" s="29"/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</row>
    <row r="1512" spans="1:154" x14ac:dyDescent="0.15">
      <c r="A1512" s="88"/>
      <c r="B1512" s="89"/>
      <c r="C1512" s="14"/>
      <c r="D1512" s="62"/>
      <c r="E1512" s="60"/>
      <c r="F1512" s="14"/>
      <c r="G1512" s="91"/>
      <c r="H1512" s="91"/>
      <c r="I1512" s="14"/>
      <c r="J1512" s="13"/>
      <c r="K1512" s="29"/>
      <c r="L1512" s="2"/>
      <c r="M1512" s="17"/>
      <c r="N1512" s="12"/>
      <c r="O1512" s="12"/>
      <c r="P1512" s="17"/>
      <c r="Q1512" s="14"/>
      <c r="R1512" s="20"/>
      <c r="S1512" s="14"/>
      <c r="T1512" s="4"/>
      <c r="U1512" s="29"/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</row>
    <row r="1513" spans="1:154" x14ac:dyDescent="0.15">
      <c r="A1513" s="88"/>
      <c r="B1513" s="89"/>
      <c r="C1513" s="14"/>
      <c r="D1513" s="62"/>
      <c r="E1513" s="60"/>
      <c r="F1513" s="14"/>
      <c r="G1513" s="91"/>
      <c r="H1513" s="91"/>
      <c r="I1513" s="14"/>
      <c r="J1513" s="13"/>
      <c r="K1513" s="29"/>
      <c r="L1513" s="2"/>
      <c r="M1513" s="17"/>
      <c r="N1513" s="12"/>
      <c r="O1513" s="12"/>
      <c r="P1513" s="17"/>
      <c r="Q1513" s="14"/>
      <c r="R1513" s="20"/>
      <c r="S1513" s="14"/>
      <c r="T1513" s="4"/>
      <c r="U1513" s="29"/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</row>
    <row r="1514" spans="1:154" x14ac:dyDescent="0.15">
      <c r="A1514" s="88"/>
      <c r="B1514" s="89"/>
      <c r="C1514" s="14"/>
      <c r="D1514" s="62"/>
      <c r="E1514" s="60"/>
      <c r="F1514" s="14"/>
      <c r="G1514" s="91"/>
      <c r="H1514" s="91"/>
      <c r="I1514" s="14"/>
      <c r="J1514" s="13"/>
      <c r="K1514" s="29"/>
      <c r="L1514" s="2"/>
      <c r="M1514" s="17"/>
      <c r="N1514" s="12"/>
      <c r="O1514" s="12"/>
      <c r="P1514" s="17"/>
      <c r="Q1514" s="14"/>
      <c r="R1514" s="20"/>
      <c r="S1514" s="14"/>
      <c r="T1514" s="4"/>
      <c r="U1514" s="29"/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</row>
    <row r="1515" spans="1:154" x14ac:dyDescent="0.15">
      <c r="A1515" s="88"/>
      <c r="B1515" s="89"/>
      <c r="C1515" s="14"/>
      <c r="D1515" s="62"/>
      <c r="E1515" s="60"/>
      <c r="F1515" s="14"/>
      <c r="G1515" s="91"/>
      <c r="H1515" s="91"/>
      <c r="I1515" s="14"/>
      <c r="J1515" s="13"/>
      <c r="K1515" s="29"/>
      <c r="L1515" s="2"/>
      <c r="M1515" s="17"/>
      <c r="N1515" s="12"/>
      <c r="O1515" s="12"/>
      <c r="P1515" s="17"/>
      <c r="Q1515" s="14"/>
      <c r="R1515" s="20"/>
      <c r="S1515" s="14"/>
      <c r="T1515" s="4"/>
      <c r="U1515" s="29"/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</row>
    <row r="1516" spans="1:154" x14ac:dyDescent="0.15">
      <c r="A1516" s="88"/>
      <c r="B1516" s="89"/>
      <c r="C1516" s="14"/>
      <c r="D1516" s="62"/>
      <c r="E1516" s="60"/>
      <c r="F1516" s="14"/>
      <c r="G1516" s="91"/>
      <c r="H1516" s="91"/>
      <c r="I1516" s="14"/>
      <c r="J1516" s="13"/>
      <c r="K1516" s="29"/>
      <c r="L1516" s="2"/>
      <c r="M1516" s="17"/>
      <c r="N1516" s="12"/>
      <c r="O1516" s="12"/>
      <c r="P1516" s="17"/>
      <c r="Q1516" s="14"/>
      <c r="R1516" s="20"/>
      <c r="S1516" s="14"/>
      <c r="T1516" s="4"/>
      <c r="U1516" s="29"/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</row>
    <row r="1517" spans="1:154" x14ac:dyDescent="0.15">
      <c r="A1517" s="88"/>
      <c r="B1517" s="89"/>
      <c r="C1517" s="14"/>
      <c r="D1517" s="62"/>
      <c r="E1517" s="60"/>
      <c r="F1517" s="14"/>
      <c r="G1517" s="91"/>
      <c r="H1517" s="91"/>
      <c r="I1517" s="14"/>
      <c r="J1517" s="13"/>
      <c r="K1517" s="29"/>
      <c r="L1517" s="2"/>
      <c r="M1517" s="17"/>
      <c r="N1517" s="12"/>
      <c r="O1517" s="12"/>
      <c r="P1517" s="17"/>
      <c r="Q1517" s="14"/>
      <c r="R1517" s="20"/>
      <c r="S1517" s="14"/>
      <c r="T1517" s="4"/>
      <c r="U1517" s="29"/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</row>
    <row r="1518" spans="1:154" x14ac:dyDescent="0.15">
      <c r="A1518" s="88"/>
      <c r="B1518" s="89"/>
      <c r="C1518" s="14"/>
      <c r="D1518" s="62"/>
      <c r="E1518" s="60"/>
      <c r="F1518" s="14"/>
      <c r="G1518" s="91"/>
      <c r="H1518" s="91"/>
      <c r="I1518" s="14"/>
      <c r="J1518" s="13"/>
      <c r="K1518" s="29"/>
      <c r="L1518" s="2"/>
      <c r="M1518" s="17"/>
      <c r="N1518" s="12"/>
      <c r="O1518" s="12"/>
      <c r="P1518" s="17"/>
      <c r="Q1518" s="14"/>
      <c r="R1518" s="20"/>
      <c r="S1518" s="14"/>
      <c r="T1518" s="4"/>
      <c r="U1518" s="29"/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</row>
    <row r="1519" spans="1:154" x14ac:dyDescent="0.15">
      <c r="A1519" s="88"/>
      <c r="B1519" s="89"/>
      <c r="C1519" s="14"/>
      <c r="D1519" s="62"/>
      <c r="E1519" s="60"/>
      <c r="F1519" s="14"/>
      <c r="G1519" s="91"/>
      <c r="H1519" s="91"/>
      <c r="I1519" s="14"/>
      <c r="J1519" s="13"/>
      <c r="K1519" s="29"/>
      <c r="L1519" s="2"/>
      <c r="M1519" s="17"/>
      <c r="N1519" s="12"/>
      <c r="O1519" s="12"/>
      <c r="P1519" s="17"/>
      <c r="Q1519" s="14"/>
      <c r="R1519" s="20"/>
      <c r="S1519" s="14"/>
      <c r="T1519" s="4"/>
      <c r="U1519" s="29"/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</row>
    <row r="1520" spans="1:154" x14ac:dyDescent="0.15">
      <c r="A1520" s="88"/>
      <c r="B1520" s="89"/>
      <c r="C1520" s="14"/>
      <c r="D1520" s="62"/>
      <c r="E1520" s="60"/>
      <c r="F1520" s="14"/>
      <c r="G1520" s="91"/>
      <c r="H1520" s="91"/>
      <c r="I1520" s="14"/>
      <c r="J1520" s="13"/>
      <c r="K1520" s="29"/>
      <c r="L1520" s="2"/>
      <c r="M1520" s="17"/>
      <c r="N1520" s="12"/>
      <c r="O1520" s="12"/>
      <c r="P1520" s="17"/>
      <c r="Q1520" s="14"/>
      <c r="R1520" s="20"/>
      <c r="S1520" s="14"/>
      <c r="T1520" s="4"/>
      <c r="U1520" s="29"/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</row>
    <row r="1521" spans="1:154" x14ac:dyDescent="0.15">
      <c r="A1521" s="88"/>
      <c r="B1521" s="89"/>
      <c r="C1521" s="14"/>
      <c r="D1521" s="62"/>
      <c r="E1521" s="60"/>
      <c r="F1521" s="14"/>
      <c r="G1521" s="91"/>
      <c r="H1521" s="91"/>
      <c r="I1521" s="14"/>
      <c r="J1521" s="13"/>
      <c r="K1521" s="29"/>
      <c r="L1521" s="2"/>
      <c r="M1521" s="17"/>
      <c r="N1521" s="12"/>
      <c r="O1521" s="12"/>
      <c r="P1521" s="17"/>
      <c r="Q1521" s="14"/>
      <c r="R1521" s="20"/>
      <c r="S1521" s="14"/>
      <c r="T1521" s="4"/>
      <c r="U1521" s="29"/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</row>
    <row r="1522" spans="1:154" x14ac:dyDescent="0.15">
      <c r="A1522" s="88"/>
      <c r="B1522" s="89"/>
      <c r="C1522" s="14"/>
      <c r="D1522" s="62"/>
      <c r="E1522" s="60"/>
      <c r="F1522" s="14"/>
      <c r="G1522" s="91"/>
      <c r="H1522" s="91"/>
      <c r="I1522" s="14"/>
      <c r="J1522" s="13"/>
      <c r="K1522" s="29"/>
      <c r="L1522" s="2"/>
      <c r="M1522" s="17"/>
      <c r="N1522" s="12"/>
      <c r="O1522" s="12"/>
      <c r="P1522" s="17"/>
      <c r="Q1522" s="14"/>
      <c r="R1522" s="20"/>
      <c r="S1522" s="14"/>
      <c r="T1522" s="4"/>
      <c r="U1522" s="29"/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</row>
    <row r="1523" spans="1:154" x14ac:dyDescent="0.15">
      <c r="A1523" s="88"/>
      <c r="B1523" s="89"/>
      <c r="C1523" s="14"/>
      <c r="D1523" s="62"/>
      <c r="E1523" s="60"/>
      <c r="F1523" s="14"/>
      <c r="G1523" s="91"/>
      <c r="H1523" s="91"/>
      <c r="I1523" s="14"/>
      <c r="J1523" s="13"/>
      <c r="K1523" s="29"/>
      <c r="L1523" s="2"/>
      <c r="M1523" s="17"/>
      <c r="N1523" s="12"/>
      <c r="O1523" s="12"/>
      <c r="P1523" s="17"/>
      <c r="Q1523" s="14"/>
      <c r="R1523" s="20"/>
      <c r="S1523" s="14"/>
      <c r="T1523" s="4"/>
      <c r="U1523" s="29"/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</row>
    <row r="1524" spans="1:154" x14ac:dyDescent="0.15">
      <c r="A1524" s="88"/>
      <c r="B1524" s="89"/>
      <c r="C1524" s="14"/>
      <c r="D1524" s="62"/>
      <c r="E1524" s="60"/>
      <c r="F1524" s="14"/>
      <c r="G1524" s="91"/>
      <c r="H1524" s="91"/>
      <c r="I1524" s="14"/>
      <c r="J1524" s="13"/>
      <c r="K1524" s="29"/>
      <c r="L1524" s="2"/>
      <c r="M1524" s="17"/>
      <c r="N1524" s="12"/>
      <c r="O1524" s="12"/>
      <c r="P1524" s="17"/>
      <c r="Q1524" s="14"/>
      <c r="R1524" s="20"/>
      <c r="S1524" s="14"/>
      <c r="T1524" s="4"/>
      <c r="U1524" s="29"/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</row>
    <row r="1525" spans="1:154" x14ac:dyDescent="0.15">
      <c r="A1525" s="88"/>
      <c r="B1525" s="89"/>
      <c r="C1525" s="14"/>
      <c r="D1525" s="62"/>
      <c r="E1525" s="60"/>
      <c r="F1525" s="14"/>
      <c r="G1525" s="91"/>
      <c r="H1525" s="91"/>
      <c r="I1525" s="14"/>
      <c r="J1525" s="13"/>
      <c r="K1525" s="29"/>
      <c r="L1525" s="2"/>
      <c r="M1525" s="17"/>
      <c r="N1525" s="12"/>
      <c r="O1525" s="12"/>
      <c r="P1525" s="17"/>
      <c r="Q1525" s="14"/>
      <c r="R1525" s="20"/>
      <c r="S1525" s="14"/>
      <c r="T1525" s="4"/>
      <c r="U1525" s="29"/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</row>
    <row r="1526" spans="1:154" x14ac:dyDescent="0.15">
      <c r="A1526" s="88"/>
      <c r="B1526" s="89"/>
      <c r="C1526" s="14"/>
      <c r="D1526" s="62"/>
      <c r="E1526" s="60"/>
      <c r="F1526" s="14"/>
      <c r="G1526" s="91"/>
      <c r="H1526" s="91"/>
      <c r="I1526" s="14"/>
      <c r="J1526" s="13"/>
      <c r="K1526" s="29"/>
      <c r="L1526" s="2"/>
      <c r="M1526" s="17"/>
      <c r="N1526" s="12"/>
      <c r="O1526" s="12"/>
      <c r="P1526" s="17"/>
      <c r="Q1526" s="14"/>
      <c r="R1526" s="20"/>
      <c r="S1526" s="14"/>
      <c r="T1526" s="4"/>
      <c r="U1526" s="29"/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</row>
    <row r="1527" spans="1:154" x14ac:dyDescent="0.15">
      <c r="A1527" s="88"/>
      <c r="B1527" s="89"/>
      <c r="C1527" s="14"/>
      <c r="D1527" s="62"/>
      <c r="E1527" s="60"/>
      <c r="F1527" s="14"/>
      <c r="G1527" s="91"/>
      <c r="H1527" s="91"/>
      <c r="I1527" s="14"/>
      <c r="J1527" s="13"/>
      <c r="K1527" s="29"/>
      <c r="L1527" s="2"/>
      <c r="M1527" s="17"/>
      <c r="N1527" s="12"/>
      <c r="O1527" s="12"/>
      <c r="P1527" s="17"/>
      <c r="Q1527" s="14"/>
      <c r="R1527" s="20"/>
      <c r="S1527" s="14"/>
      <c r="T1527" s="4"/>
      <c r="U1527" s="29"/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</row>
    <row r="1528" spans="1:154" x14ac:dyDescent="0.15">
      <c r="A1528" s="88"/>
      <c r="B1528" s="89"/>
      <c r="C1528" s="14"/>
      <c r="D1528" s="62"/>
      <c r="E1528" s="60"/>
      <c r="F1528" s="14"/>
      <c r="G1528" s="91"/>
      <c r="H1528" s="91"/>
      <c r="I1528" s="14"/>
      <c r="J1528" s="13"/>
      <c r="K1528" s="29"/>
      <c r="L1528" s="2"/>
      <c r="M1528" s="17"/>
      <c r="N1528" s="12"/>
      <c r="O1528" s="12"/>
      <c r="P1528" s="17"/>
      <c r="Q1528" s="14"/>
      <c r="R1528" s="20"/>
      <c r="S1528" s="14"/>
      <c r="T1528" s="4"/>
      <c r="U1528" s="29"/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</row>
    <row r="1529" spans="1:154" x14ac:dyDescent="0.15">
      <c r="A1529" s="88"/>
      <c r="B1529" s="89"/>
      <c r="C1529" s="14"/>
      <c r="D1529" s="62"/>
      <c r="E1529" s="60"/>
      <c r="F1529" s="14"/>
      <c r="G1529" s="91"/>
      <c r="H1529" s="91"/>
      <c r="I1529" s="14"/>
      <c r="J1529" s="13"/>
      <c r="K1529" s="29"/>
      <c r="L1529" s="2"/>
      <c r="M1529" s="17"/>
      <c r="N1529" s="12"/>
      <c r="O1529" s="12"/>
      <c r="P1529" s="17"/>
      <c r="Q1529" s="14"/>
      <c r="R1529" s="20"/>
      <c r="S1529" s="14"/>
      <c r="T1529" s="4"/>
      <c r="U1529" s="29"/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</row>
    <row r="1530" spans="1:154" x14ac:dyDescent="0.15">
      <c r="A1530" s="88"/>
      <c r="B1530" s="89"/>
      <c r="C1530" s="14"/>
      <c r="D1530" s="62"/>
      <c r="E1530" s="60"/>
      <c r="F1530" s="14"/>
      <c r="G1530" s="91"/>
      <c r="H1530" s="91"/>
      <c r="I1530" s="14"/>
      <c r="J1530" s="13"/>
      <c r="K1530" s="29"/>
      <c r="L1530" s="2"/>
      <c r="M1530" s="17"/>
      <c r="N1530" s="12"/>
      <c r="O1530" s="12"/>
      <c r="P1530" s="17"/>
      <c r="Q1530" s="14"/>
      <c r="R1530" s="20"/>
      <c r="S1530" s="14"/>
      <c r="T1530" s="4"/>
      <c r="U1530" s="29"/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</row>
    <row r="1531" spans="1:154" x14ac:dyDescent="0.15">
      <c r="A1531" s="88"/>
      <c r="B1531" s="89"/>
      <c r="C1531" s="14"/>
      <c r="D1531" s="62"/>
      <c r="E1531" s="60"/>
      <c r="F1531" s="14"/>
      <c r="G1531" s="91"/>
      <c r="H1531" s="91"/>
      <c r="I1531" s="14"/>
      <c r="J1531" s="13"/>
      <c r="K1531" s="29"/>
      <c r="L1531" s="2"/>
      <c r="M1531" s="17"/>
      <c r="N1531" s="12"/>
      <c r="O1531" s="12"/>
      <c r="P1531" s="17"/>
      <c r="Q1531" s="14"/>
      <c r="R1531" s="20"/>
      <c r="S1531" s="14"/>
      <c r="T1531" s="4"/>
      <c r="U1531" s="29"/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</row>
    <row r="1532" spans="1:154" x14ac:dyDescent="0.15">
      <c r="A1532" s="88"/>
      <c r="B1532" s="89"/>
      <c r="C1532" s="14"/>
      <c r="D1532" s="62"/>
      <c r="E1532" s="60"/>
      <c r="F1532" s="14"/>
      <c r="G1532" s="91"/>
      <c r="H1532" s="91"/>
      <c r="I1532" s="14"/>
      <c r="J1532" s="13"/>
      <c r="K1532" s="29"/>
      <c r="L1532" s="2"/>
      <c r="M1532" s="17"/>
      <c r="N1532" s="12"/>
      <c r="O1532" s="12"/>
      <c r="P1532" s="17"/>
      <c r="Q1532" s="14"/>
      <c r="R1532" s="20"/>
      <c r="S1532" s="14"/>
      <c r="T1532" s="4"/>
      <c r="U1532" s="29"/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</row>
    <row r="1533" spans="1:154" x14ac:dyDescent="0.15">
      <c r="A1533" s="88"/>
      <c r="B1533" s="89"/>
      <c r="C1533" s="14"/>
      <c r="D1533" s="62"/>
      <c r="E1533" s="60"/>
      <c r="F1533" s="14"/>
      <c r="G1533" s="91"/>
      <c r="H1533" s="91"/>
      <c r="I1533" s="14"/>
      <c r="J1533" s="13"/>
      <c r="K1533" s="29"/>
      <c r="L1533" s="2"/>
      <c r="M1533" s="17"/>
      <c r="N1533" s="12"/>
      <c r="O1533" s="12"/>
      <c r="P1533" s="17"/>
      <c r="Q1533" s="14"/>
      <c r="R1533" s="20"/>
      <c r="S1533" s="14"/>
      <c r="T1533" s="4"/>
      <c r="U1533" s="29"/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</row>
    <row r="1534" spans="1:154" x14ac:dyDescent="0.15">
      <c r="A1534" s="88"/>
      <c r="B1534" s="89"/>
      <c r="C1534" s="14"/>
      <c r="D1534" s="62"/>
      <c r="E1534" s="60"/>
      <c r="F1534" s="14"/>
      <c r="G1534" s="91"/>
      <c r="H1534" s="91"/>
      <c r="I1534" s="14"/>
      <c r="J1534" s="13"/>
      <c r="K1534" s="29"/>
      <c r="L1534" s="2"/>
      <c r="M1534" s="17"/>
      <c r="N1534" s="12"/>
      <c r="O1534" s="12"/>
      <c r="P1534" s="17"/>
      <c r="Q1534" s="14"/>
      <c r="R1534" s="20"/>
      <c r="S1534" s="14"/>
      <c r="T1534" s="4"/>
      <c r="U1534" s="29"/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</row>
    <row r="1535" spans="1:154" x14ac:dyDescent="0.15">
      <c r="A1535" s="88"/>
      <c r="B1535" s="89"/>
      <c r="C1535" s="14"/>
      <c r="D1535" s="62"/>
      <c r="E1535" s="60"/>
      <c r="F1535" s="14"/>
      <c r="G1535" s="91"/>
      <c r="H1535" s="91"/>
      <c r="I1535" s="14"/>
      <c r="J1535" s="13"/>
      <c r="K1535" s="29"/>
      <c r="L1535" s="2"/>
      <c r="M1535" s="17"/>
      <c r="N1535" s="12"/>
      <c r="O1535" s="12"/>
      <c r="P1535" s="17"/>
      <c r="Q1535" s="14"/>
      <c r="R1535" s="20"/>
      <c r="S1535" s="14"/>
      <c r="T1535" s="4"/>
      <c r="U1535" s="29"/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</row>
    <row r="1536" spans="1:154" x14ac:dyDescent="0.15">
      <c r="A1536" s="88"/>
      <c r="B1536" s="89"/>
      <c r="C1536" s="14"/>
      <c r="D1536" s="62"/>
      <c r="E1536" s="60"/>
      <c r="F1536" s="14"/>
      <c r="G1536" s="91"/>
      <c r="H1536" s="91"/>
      <c r="I1536" s="14"/>
      <c r="J1536" s="13"/>
      <c r="K1536" s="29"/>
      <c r="L1536" s="2"/>
      <c r="M1536" s="17"/>
      <c r="N1536" s="12"/>
      <c r="O1536" s="12"/>
      <c r="P1536" s="17"/>
      <c r="Q1536" s="14"/>
      <c r="R1536" s="20"/>
      <c r="S1536" s="14"/>
      <c r="T1536" s="4"/>
      <c r="U1536" s="29"/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</row>
    <row r="1537" spans="1:154" x14ac:dyDescent="0.15">
      <c r="A1537" s="88"/>
      <c r="B1537" s="89"/>
      <c r="C1537" s="14"/>
      <c r="D1537" s="62"/>
      <c r="E1537" s="60"/>
      <c r="F1537" s="14"/>
      <c r="G1537" s="91"/>
      <c r="H1537" s="91"/>
      <c r="I1537" s="14"/>
      <c r="J1537" s="13"/>
      <c r="K1537" s="29"/>
      <c r="L1537" s="2"/>
      <c r="M1537" s="17"/>
      <c r="N1537" s="12"/>
      <c r="O1537" s="12"/>
      <c r="P1537" s="17"/>
      <c r="Q1537" s="14"/>
      <c r="R1537" s="20"/>
      <c r="S1537" s="14"/>
      <c r="T1537" s="4"/>
      <c r="U1537" s="29"/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</row>
    <row r="1538" spans="1:154" x14ac:dyDescent="0.15">
      <c r="A1538" s="88"/>
      <c r="B1538" s="89"/>
      <c r="C1538" s="14"/>
      <c r="D1538" s="62"/>
      <c r="E1538" s="60"/>
      <c r="F1538" s="14"/>
      <c r="G1538" s="91"/>
      <c r="H1538" s="91"/>
      <c r="I1538" s="14"/>
      <c r="J1538" s="13"/>
      <c r="K1538" s="29"/>
      <c r="L1538" s="2"/>
      <c r="M1538" s="17"/>
      <c r="N1538" s="12"/>
      <c r="O1538" s="12"/>
      <c r="P1538" s="17"/>
      <c r="Q1538" s="14"/>
      <c r="R1538" s="20"/>
      <c r="S1538" s="14"/>
      <c r="T1538" s="4"/>
      <c r="U1538" s="29"/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</row>
    <row r="1539" spans="1:154" x14ac:dyDescent="0.15">
      <c r="A1539" s="88"/>
      <c r="B1539" s="89"/>
      <c r="C1539" s="14"/>
      <c r="D1539" s="62"/>
      <c r="E1539" s="60"/>
      <c r="F1539" s="14"/>
      <c r="G1539" s="91"/>
      <c r="H1539" s="91"/>
      <c r="I1539" s="14"/>
      <c r="J1539" s="13"/>
      <c r="K1539" s="29"/>
      <c r="L1539" s="2"/>
      <c r="M1539" s="17"/>
      <c r="N1539" s="12"/>
      <c r="O1539" s="12"/>
      <c r="P1539" s="17"/>
      <c r="Q1539" s="14"/>
      <c r="R1539" s="20"/>
      <c r="S1539" s="14"/>
      <c r="T1539" s="4"/>
      <c r="U1539" s="29"/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</row>
    <row r="1540" spans="1:154" x14ac:dyDescent="0.15">
      <c r="A1540" s="88"/>
      <c r="B1540" s="89"/>
      <c r="C1540" s="14"/>
      <c r="D1540" s="62"/>
      <c r="E1540" s="60"/>
      <c r="F1540" s="14"/>
      <c r="G1540" s="91"/>
      <c r="H1540" s="91"/>
      <c r="I1540" s="14"/>
      <c r="J1540" s="13"/>
      <c r="K1540" s="29"/>
      <c r="L1540" s="2"/>
      <c r="M1540" s="17"/>
      <c r="N1540" s="12"/>
      <c r="O1540" s="12"/>
      <c r="P1540" s="17"/>
      <c r="Q1540" s="14"/>
      <c r="R1540" s="20"/>
      <c r="S1540" s="14"/>
      <c r="T1540" s="4"/>
      <c r="U1540" s="29"/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</row>
    <row r="1541" spans="1:154" x14ac:dyDescent="0.15">
      <c r="A1541" s="88"/>
      <c r="B1541" s="89"/>
      <c r="C1541" s="14"/>
      <c r="D1541" s="62"/>
      <c r="E1541" s="60"/>
      <c r="F1541" s="14"/>
      <c r="G1541" s="91"/>
      <c r="H1541" s="91"/>
      <c r="I1541" s="14"/>
      <c r="J1541" s="13"/>
      <c r="K1541" s="29"/>
      <c r="L1541" s="2"/>
      <c r="M1541" s="17"/>
      <c r="N1541" s="12"/>
      <c r="O1541" s="12"/>
      <c r="P1541" s="17"/>
      <c r="Q1541" s="14"/>
      <c r="R1541" s="20"/>
      <c r="S1541" s="14"/>
      <c r="T1541" s="4"/>
      <c r="U1541" s="29"/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</row>
    <row r="1542" spans="1:154" x14ac:dyDescent="0.15">
      <c r="A1542" s="88"/>
      <c r="B1542" s="89"/>
      <c r="C1542" s="14"/>
      <c r="D1542" s="62"/>
      <c r="E1542" s="60"/>
      <c r="F1542" s="14"/>
      <c r="G1542" s="91"/>
      <c r="H1542" s="91"/>
      <c r="I1542" s="14"/>
      <c r="J1542" s="13"/>
      <c r="K1542" s="29"/>
      <c r="L1542" s="2"/>
      <c r="M1542" s="17"/>
      <c r="N1542" s="12"/>
      <c r="O1542" s="12"/>
      <c r="P1542" s="17"/>
      <c r="Q1542" s="14"/>
      <c r="R1542" s="20"/>
      <c r="S1542" s="14"/>
      <c r="T1542" s="4"/>
      <c r="U1542" s="29"/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</row>
    <row r="1543" spans="1:154" x14ac:dyDescent="0.15">
      <c r="A1543" s="88"/>
      <c r="B1543" s="89"/>
      <c r="C1543" s="14"/>
      <c r="D1543" s="62"/>
      <c r="E1543" s="60"/>
      <c r="F1543" s="14"/>
      <c r="G1543" s="91"/>
      <c r="H1543" s="91"/>
      <c r="I1543" s="14"/>
      <c r="J1543" s="13"/>
      <c r="K1543" s="29"/>
      <c r="L1543" s="2"/>
      <c r="M1543" s="17"/>
      <c r="N1543" s="12"/>
      <c r="O1543" s="12"/>
      <c r="P1543" s="17"/>
      <c r="Q1543" s="14"/>
      <c r="R1543" s="20"/>
      <c r="S1543" s="14"/>
      <c r="T1543" s="4"/>
      <c r="U1543" s="29"/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</row>
    <row r="1544" spans="1:154" x14ac:dyDescent="0.15">
      <c r="A1544" s="88"/>
      <c r="B1544" s="89"/>
      <c r="C1544" s="14"/>
      <c r="D1544" s="62"/>
      <c r="E1544" s="60"/>
      <c r="F1544" s="14"/>
      <c r="G1544" s="91"/>
      <c r="H1544" s="91"/>
      <c r="I1544" s="14"/>
      <c r="J1544" s="13"/>
      <c r="K1544" s="29"/>
      <c r="L1544" s="2"/>
      <c r="M1544" s="17"/>
      <c r="N1544" s="12"/>
      <c r="O1544" s="12"/>
      <c r="P1544" s="17"/>
      <c r="Q1544" s="14"/>
      <c r="R1544" s="20"/>
      <c r="S1544" s="14"/>
      <c r="T1544" s="4"/>
      <c r="U1544" s="29"/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</row>
    <row r="1545" spans="1:154" x14ac:dyDescent="0.15">
      <c r="A1545" s="88"/>
      <c r="B1545" s="89"/>
      <c r="C1545" s="14"/>
      <c r="D1545" s="62"/>
      <c r="E1545" s="60"/>
      <c r="F1545" s="14"/>
      <c r="G1545" s="91"/>
      <c r="H1545" s="91"/>
      <c r="I1545" s="14"/>
      <c r="J1545" s="13"/>
      <c r="K1545" s="29"/>
      <c r="L1545" s="2"/>
      <c r="M1545" s="17"/>
      <c r="N1545" s="12"/>
      <c r="O1545" s="12"/>
      <c r="P1545" s="17"/>
      <c r="Q1545" s="14"/>
      <c r="R1545" s="20"/>
      <c r="S1545" s="14"/>
      <c r="T1545" s="4"/>
      <c r="U1545" s="29"/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</row>
    <row r="1546" spans="1:154" x14ac:dyDescent="0.15">
      <c r="A1546" s="88"/>
      <c r="B1546" s="89"/>
      <c r="C1546" s="14"/>
      <c r="D1546" s="62"/>
      <c r="E1546" s="60"/>
      <c r="F1546" s="14"/>
      <c r="G1546" s="91"/>
      <c r="H1546" s="91"/>
      <c r="I1546" s="14"/>
      <c r="J1546" s="13"/>
      <c r="K1546" s="29"/>
      <c r="L1546" s="2"/>
      <c r="M1546" s="17"/>
      <c r="N1546" s="12"/>
      <c r="O1546" s="12"/>
      <c r="P1546" s="17"/>
      <c r="Q1546" s="14"/>
      <c r="R1546" s="20"/>
      <c r="S1546" s="14"/>
      <c r="T1546" s="4"/>
      <c r="U1546" s="29"/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</row>
    <row r="1547" spans="1:154" x14ac:dyDescent="0.15">
      <c r="A1547" s="88"/>
      <c r="B1547" s="89"/>
      <c r="C1547" s="14"/>
      <c r="D1547" s="62"/>
      <c r="E1547" s="60"/>
      <c r="F1547" s="14"/>
      <c r="G1547" s="91"/>
      <c r="H1547" s="91"/>
      <c r="I1547" s="14"/>
      <c r="J1547" s="13"/>
      <c r="K1547" s="29"/>
      <c r="L1547" s="2"/>
      <c r="M1547" s="17"/>
      <c r="N1547" s="12"/>
      <c r="O1547" s="12"/>
      <c r="P1547" s="17"/>
      <c r="Q1547" s="14"/>
      <c r="R1547" s="20"/>
      <c r="S1547" s="14"/>
      <c r="T1547" s="4"/>
      <c r="U1547" s="29"/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</row>
    <row r="1548" spans="1:154" x14ac:dyDescent="0.15">
      <c r="A1548" s="88"/>
      <c r="B1548" s="89"/>
      <c r="C1548" s="14"/>
      <c r="D1548" s="62"/>
      <c r="E1548" s="60"/>
      <c r="F1548" s="14"/>
      <c r="G1548" s="91"/>
      <c r="H1548" s="91"/>
      <c r="I1548" s="14"/>
      <c r="J1548" s="13"/>
      <c r="K1548" s="29"/>
      <c r="L1548" s="2"/>
      <c r="M1548" s="17"/>
      <c r="N1548" s="12"/>
      <c r="O1548" s="12"/>
      <c r="P1548" s="17"/>
      <c r="Q1548" s="14"/>
      <c r="R1548" s="20"/>
      <c r="S1548" s="14"/>
      <c r="T1548" s="4"/>
      <c r="U1548" s="29"/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</row>
    <row r="1549" spans="1:154" x14ac:dyDescent="0.15">
      <c r="A1549" s="88"/>
      <c r="B1549" s="89"/>
      <c r="C1549" s="14"/>
      <c r="D1549" s="62"/>
      <c r="E1549" s="60"/>
      <c r="F1549" s="14"/>
      <c r="G1549" s="91"/>
      <c r="H1549" s="91"/>
      <c r="I1549" s="14"/>
      <c r="J1549" s="13"/>
      <c r="K1549" s="29"/>
      <c r="L1549" s="2"/>
      <c r="M1549" s="17"/>
      <c r="N1549" s="12"/>
      <c r="O1549" s="12"/>
      <c r="P1549" s="17"/>
      <c r="Q1549" s="14"/>
      <c r="R1549" s="20"/>
      <c r="S1549" s="14"/>
      <c r="T1549" s="4"/>
      <c r="U1549" s="29"/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</row>
    <row r="1550" spans="1:154" x14ac:dyDescent="0.15">
      <c r="A1550" s="88"/>
      <c r="B1550" s="89"/>
      <c r="C1550" s="14"/>
      <c r="D1550" s="62"/>
      <c r="E1550" s="60"/>
      <c r="F1550" s="14"/>
      <c r="G1550" s="91"/>
      <c r="H1550" s="91"/>
      <c r="I1550" s="14"/>
      <c r="J1550" s="13"/>
      <c r="K1550" s="29"/>
      <c r="L1550" s="2"/>
      <c r="M1550" s="17"/>
      <c r="N1550" s="12"/>
      <c r="O1550" s="12"/>
      <c r="P1550" s="17"/>
      <c r="Q1550" s="14"/>
      <c r="R1550" s="20"/>
      <c r="S1550" s="14"/>
      <c r="T1550" s="4"/>
      <c r="U1550" s="29"/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</row>
    <row r="1551" spans="1:154" x14ac:dyDescent="0.15">
      <c r="A1551" s="88"/>
      <c r="B1551" s="89"/>
      <c r="C1551" s="14"/>
      <c r="D1551" s="62"/>
      <c r="E1551" s="60"/>
      <c r="F1551" s="14"/>
      <c r="G1551" s="91"/>
      <c r="H1551" s="91"/>
      <c r="I1551" s="14"/>
      <c r="J1551" s="13"/>
      <c r="K1551" s="29"/>
      <c r="L1551" s="2"/>
      <c r="M1551" s="17"/>
      <c r="N1551" s="12"/>
      <c r="O1551" s="12"/>
      <c r="P1551" s="17"/>
      <c r="Q1551" s="14"/>
      <c r="R1551" s="20"/>
      <c r="S1551" s="14"/>
      <c r="T1551" s="4"/>
      <c r="U1551" s="29"/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</row>
    <row r="1552" spans="1:154" x14ac:dyDescent="0.15">
      <c r="A1552" s="88"/>
      <c r="B1552" s="89"/>
      <c r="C1552" s="14"/>
      <c r="D1552" s="62"/>
      <c r="E1552" s="60"/>
      <c r="F1552" s="14"/>
      <c r="G1552" s="91"/>
      <c r="H1552" s="91"/>
      <c r="I1552" s="14"/>
      <c r="J1552" s="13"/>
      <c r="K1552" s="29"/>
      <c r="L1552" s="2"/>
      <c r="M1552" s="17"/>
      <c r="N1552" s="12"/>
      <c r="O1552" s="12"/>
      <c r="P1552" s="17"/>
      <c r="Q1552" s="14"/>
      <c r="R1552" s="20"/>
      <c r="S1552" s="14"/>
      <c r="T1552" s="4"/>
      <c r="U1552" s="29"/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</row>
    <row r="1553" spans="1:154" x14ac:dyDescent="0.15">
      <c r="A1553" s="88"/>
      <c r="B1553" s="89"/>
      <c r="C1553" s="14"/>
      <c r="D1553" s="62"/>
      <c r="E1553" s="60"/>
      <c r="F1553" s="14"/>
      <c r="G1553" s="91"/>
      <c r="H1553" s="91"/>
      <c r="I1553" s="14"/>
      <c r="J1553" s="13"/>
      <c r="K1553" s="29"/>
      <c r="L1553" s="2"/>
      <c r="M1553" s="17"/>
      <c r="N1553" s="12"/>
      <c r="O1553" s="12"/>
      <c r="P1553" s="17"/>
      <c r="Q1553" s="14"/>
      <c r="R1553" s="20"/>
      <c r="S1553" s="14"/>
      <c r="T1553" s="4"/>
      <c r="U1553" s="29"/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</row>
    <row r="1554" spans="1:154" x14ac:dyDescent="0.15">
      <c r="A1554" s="88"/>
      <c r="B1554" s="89"/>
      <c r="C1554" s="14"/>
      <c r="D1554" s="62"/>
      <c r="E1554" s="60"/>
      <c r="F1554" s="14"/>
      <c r="G1554" s="91"/>
      <c r="H1554" s="91"/>
      <c r="I1554" s="14"/>
      <c r="J1554" s="13"/>
      <c r="K1554" s="29"/>
      <c r="L1554" s="2"/>
      <c r="M1554" s="17"/>
      <c r="N1554" s="12"/>
      <c r="O1554" s="12"/>
      <c r="P1554" s="17"/>
      <c r="Q1554" s="14"/>
      <c r="R1554" s="20"/>
      <c r="S1554" s="14"/>
      <c r="T1554" s="4"/>
      <c r="U1554" s="29"/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</row>
    <row r="1555" spans="1:154" x14ac:dyDescent="0.15">
      <c r="A1555" s="88"/>
      <c r="B1555" s="89"/>
      <c r="C1555" s="14"/>
      <c r="D1555" s="62"/>
      <c r="E1555" s="60"/>
      <c r="F1555" s="14"/>
      <c r="G1555" s="91"/>
      <c r="H1555" s="91"/>
      <c r="I1555" s="14"/>
      <c r="J1555" s="13"/>
      <c r="K1555" s="29"/>
      <c r="L1555" s="2"/>
      <c r="M1555" s="17"/>
      <c r="N1555" s="12"/>
      <c r="O1555" s="12"/>
      <c r="P1555" s="17"/>
      <c r="Q1555" s="14"/>
      <c r="R1555" s="20"/>
      <c r="S1555" s="14"/>
      <c r="T1555" s="4"/>
      <c r="U1555" s="29"/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</row>
    <row r="1556" spans="1:154" x14ac:dyDescent="0.15">
      <c r="A1556" s="88"/>
      <c r="B1556" s="89"/>
      <c r="C1556" s="14"/>
      <c r="D1556" s="62"/>
      <c r="E1556" s="60"/>
      <c r="F1556" s="14"/>
      <c r="G1556" s="91"/>
      <c r="H1556" s="91"/>
      <c r="I1556" s="14"/>
      <c r="J1556" s="13"/>
      <c r="K1556" s="29"/>
      <c r="L1556" s="2"/>
      <c r="M1556" s="17"/>
      <c r="N1556" s="12"/>
      <c r="O1556" s="12"/>
      <c r="P1556" s="17"/>
      <c r="Q1556" s="14"/>
      <c r="R1556" s="20"/>
      <c r="S1556" s="14"/>
      <c r="T1556" s="4"/>
      <c r="U1556" s="29"/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</row>
    <row r="1557" spans="1:154" x14ac:dyDescent="0.15">
      <c r="A1557" s="88"/>
      <c r="B1557" s="89"/>
      <c r="C1557" s="14"/>
      <c r="D1557" s="62"/>
      <c r="E1557" s="60"/>
      <c r="F1557" s="14"/>
      <c r="G1557" s="91"/>
      <c r="H1557" s="91"/>
      <c r="I1557" s="14"/>
      <c r="J1557" s="13"/>
      <c r="K1557" s="29"/>
      <c r="L1557" s="2"/>
      <c r="M1557" s="17"/>
      <c r="N1557" s="12"/>
      <c r="O1557" s="12"/>
      <c r="P1557" s="17"/>
      <c r="Q1557" s="14"/>
      <c r="R1557" s="20"/>
      <c r="S1557" s="14"/>
      <c r="T1557" s="4"/>
      <c r="U1557" s="29"/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</row>
    <row r="1558" spans="1:154" x14ac:dyDescent="0.15">
      <c r="A1558" s="88"/>
      <c r="B1558" s="89"/>
      <c r="C1558" s="14"/>
      <c r="D1558" s="62"/>
      <c r="E1558" s="60"/>
      <c r="F1558" s="14"/>
      <c r="G1558" s="91"/>
      <c r="H1558" s="91"/>
      <c r="I1558" s="14"/>
      <c r="J1558" s="13"/>
      <c r="K1558" s="29"/>
      <c r="L1558" s="2"/>
      <c r="M1558" s="17"/>
      <c r="N1558" s="12"/>
      <c r="O1558" s="12"/>
      <c r="P1558" s="17"/>
      <c r="Q1558" s="14"/>
      <c r="R1558" s="20"/>
      <c r="S1558" s="14"/>
      <c r="T1558" s="4"/>
      <c r="U1558" s="29"/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</row>
    <row r="1559" spans="1:154" x14ac:dyDescent="0.15">
      <c r="A1559" s="88"/>
      <c r="B1559" s="89"/>
      <c r="C1559" s="14"/>
      <c r="D1559" s="62"/>
      <c r="E1559" s="60"/>
      <c r="F1559" s="14"/>
      <c r="G1559" s="91"/>
      <c r="H1559" s="91"/>
      <c r="I1559" s="14"/>
      <c r="J1559" s="13"/>
      <c r="K1559" s="29"/>
      <c r="L1559" s="2"/>
      <c r="M1559" s="17"/>
      <c r="N1559" s="12"/>
      <c r="O1559" s="12"/>
      <c r="P1559" s="17"/>
      <c r="Q1559" s="14"/>
      <c r="R1559" s="20"/>
      <c r="S1559" s="14"/>
      <c r="T1559" s="4"/>
      <c r="U1559" s="29"/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</row>
    <row r="1560" spans="1:154" x14ac:dyDescent="0.15">
      <c r="A1560" s="88"/>
      <c r="B1560" s="89"/>
      <c r="C1560" s="14"/>
      <c r="D1560" s="62"/>
      <c r="E1560" s="60"/>
      <c r="F1560" s="14"/>
      <c r="G1560" s="91"/>
      <c r="H1560" s="91"/>
      <c r="I1560" s="14"/>
      <c r="J1560" s="13"/>
      <c r="K1560" s="29"/>
      <c r="L1560" s="2"/>
      <c r="M1560" s="17"/>
      <c r="N1560" s="12"/>
      <c r="O1560" s="12"/>
      <c r="P1560" s="17"/>
      <c r="Q1560" s="14"/>
      <c r="R1560" s="20"/>
      <c r="S1560" s="14"/>
      <c r="T1560" s="4"/>
      <c r="U1560" s="29"/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</row>
    <row r="1561" spans="1:154" x14ac:dyDescent="0.15">
      <c r="A1561" s="88"/>
      <c r="B1561" s="89"/>
      <c r="C1561" s="14"/>
      <c r="D1561" s="62"/>
      <c r="E1561" s="60"/>
      <c r="F1561" s="14"/>
      <c r="G1561" s="91"/>
      <c r="H1561" s="91"/>
      <c r="I1561" s="14"/>
      <c r="J1561" s="13"/>
      <c r="K1561" s="29"/>
      <c r="L1561" s="2"/>
      <c r="M1561" s="17"/>
      <c r="N1561" s="12"/>
      <c r="O1561" s="12"/>
      <c r="P1561" s="17"/>
      <c r="Q1561" s="14"/>
      <c r="R1561" s="20"/>
      <c r="S1561" s="14"/>
      <c r="T1561" s="4"/>
      <c r="U1561" s="29"/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</row>
    <row r="1562" spans="1:154" x14ac:dyDescent="0.15">
      <c r="A1562" s="88"/>
      <c r="B1562" s="89"/>
      <c r="C1562" s="14"/>
      <c r="D1562" s="62"/>
      <c r="E1562" s="60"/>
      <c r="F1562" s="14"/>
      <c r="G1562" s="91"/>
      <c r="H1562" s="91"/>
      <c r="I1562" s="14"/>
      <c r="J1562" s="13"/>
      <c r="K1562" s="29"/>
      <c r="L1562" s="2"/>
      <c r="M1562" s="17"/>
      <c r="N1562" s="12"/>
      <c r="O1562" s="12"/>
      <c r="P1562" s="17"/>
      <c r="Q1562" s="14"/>
      <c r="R1562" s="20"/>
      <c r="S1562" s="14"/>
      <c r="T1562" s="4"/>
      <c r="U1562" s="29"/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</row>
    <row r="1563" spans="1:154" x14ac:dyDescent="0.15">
      <c r="A1563" s="88"/>
      <c r="B1563" s="89"/>
      <c r="C1563" s="14"/>
      <c r="D1563" s="62"/>
      <c r="E1563" s="60"/>
      <c r="F1563" s="14"/>
      <c r="G1563" s="91"/>
      <c r="H1563" s="91"/>
      <c r="I1563" s="14"/>
      <c r="J1563" s="13"/>
      <c r="K1563" s="29"/>
      <c r="L1563" s="2"/>
      <c r="M1563" s="17"/>
      <c r="N1563" s="12"/>
      <c r="O1563" s="12"/>
      <c r="P1563" s="17"/>
      <c r="Q1563" s="14"/>
      <c r="R1563" s="20"/>
      <c r="S1563" s="14"/>
      <c r="T1563" s="4"/>
      <c r="U1563" s="29"/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</row>
    <row r="1564" spans="1:154" x14ac:dyDescent="0.15">
      <c r="A1564" s="88"/>
      <c r="B1564" s="89"/>
      <c r="C1564" s="14"/>
      <c r="D1564" s="62"/>
      <c r="E1564" s="60"/>
      <c r="F1564" s="14"/>
      <c r="G1564" s="91"/>
      <c r="H1564" s="91"/>
      <c r="I1564" s="14"/>
      <c r="J1564" s="13"/>
      <c r="K1564" s="29"/>
      <c r="L1564" s="2"/>
      <c r="M1564" s="17"/>
      <c r="N1564" s="12"/>
      <c r="O1564" s="12"/>
      <c r="P1564" s="17"/>
      <c r="Q1564" s="14"/>
      <c r="R1564" s="20"/>
      <c r="S1564" s="14"/>
      <c r="T1564" s="4"/>
      <c r="U1564" s="29"/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</row>
    <row r="1565" spans="1:154" x14ac:dyDescent="0.15">
      <c r="A1565" s="88"/>
      <c r="B1565" s="89"/>
      <c r="C1565" s="14"/>
      <c r="D1565" s="62"/>
      <c r="E1565" s="60"/>
      <c r="F1565" s="14"/>
      <c r="G1565" s="91"/>
      <c r="H1565" s="91"/>
      <c r="I1565" s="14"/>
      <c r="J1565" s="13"/>
      <c r="K1565" s="29"/>
      <c r="L1565" s="2"/>
      <c r="M1565" s="17"/>
      <c r="N1565" s="12"/>
      <c r="O1565" s="12"/>
      <c r="P1565" s="17"/>
      <c r="Q1565" s="14"/>
      <c r="R1565" s="20"/>
      <c r="S1565" s="14"/>
      <c r="T1565" s="4"/>
      <c r="U1565" s="29"/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</row>
    <row r="1566" spans="1:154" x14ac:dyDescent="0.15">
      <c r="A1566" s="88"/>
      <c r="B1566" s="89"/>
      <c r="C1566" s="14"/>
      <c r="D1566" s="62"/>
      <c r="E1566" s="60"/>
      <c r="F1566" s="14"/>
      <c r="G1566" s="91"/>
      <c r="H1566" s="91"/>
      <c r="I1566" s="14"/>
      <c r="J1566" s="13"/>
      <c r="K1566" s="29"/>
      <c r="L1566" s="2"/>
      <c r="M1566" s="17"/>
      <c r="N1566" s="12"/>
      <c r="O1566" s="12"/>
      <c r="P1566" s="17"/>
      <c r="Q1566" s="14"/>
      <c r="R1566" s="20"/>
      <c r="S1566" s="14"/>
      <c r="T1566" s="4"/>
      <c r="U1566" s="29"/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</row>
    <row r="1567" spans="1:154" x14ac:dyDescent="0.15">
      <c r="A1567" s="88"/>
      <c r="B1567" s="89"/>
      <c r="C1567" s="14"/>
      <c r="D1567" s="62"/>
      <c r="E1567" s="60"/>
      <c r="F1567" s="14"/>
      <c r="G1567" s="91"/>
      <c r="H1567" s="91"/>
      <c r="I1567" s="14"/>
      <c r="J1567" s="13"/>
      <c r="K1567" s="29"/>
      <c r="L1567" s="2"/>
      <c r="M1567" s="17"/>
      <c r="N1567" s="12"/>
      <c r="O1567" s="12"/>
      <c r="P1567" s="17"/>
      <c r="Q1567" s="14"/>
      <c r="R1567" s="20"/>
      <c r="S1567" s="14"/>
      <c r="T1567" s="4"/>
      <c r="U1567" s="29"/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</row>
    <row r="1568" spans="1:154" x14ac:dyDescent="0.15">
      <c r="A1568" s="88"/>
      <c r="B1568" s="89"/>
      <c r="C1568" s="14"/>
      <c r="D1568" s="62"/>
      <c r="E1568" s="60"/>
      <c r="F1568" s="14"/>
      <c r="G1568" s="91"/>
      <c r="H1568" s="91"/>
      <c r="I1568" s="14"/>
      <c r="J1568" s="13"/>
      <c r="K1568" s="29"/>
      <c r="L1568" s="2"/>
      <c r="M1568" s="17"/>
      <c r="N1568" s="12"/>
      <c r="O1568" s="12"/>
      <c r="P1568" s="17"/>
      <c r="Q1568" s="14"/>
      <c r="R1568" s="20"/>
      <c r="S1568" s="14"/>
      <c r="T1568" s="4"/>
      <c r="U1568" s="29"/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</row>
    <row r="1569" spans="1:154" x14ac:dyDescent="0.15">
      <c r="A1569" s="88"/>
      <c r="B1569" s="89"/>
      <c r="C1569" s="14"/>
      <c r="D1569" s="62"/>
      <c r="E1569" s="60"/>
      <c r="F1569" s="14"/>
      <c r="G1569" s="91"/>
      <c r="H1569" s="91"/>
      <c r="I1569" s="14"/>
      <c r="J1569" s="13"/>
      <c r="K1569" s="29"/>
      <c r="L1569" s="2"/>
      <c r="M1569" s="17"/>
      <c r="N1569" s="12"/>
      <c r="O1569" s="12"/>
      <c r="P1569" s="17"/>
      <c r="Q1569" s="14"/>
      <c r="R1569" s="20"/>
      <c r="S1569" s="14"/>
      <c r="T1569" s="4"/>
      <c r="U1569" s="29"/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</row>
    <row r="1570" spans="1:154" x14ac:dyDescent="0.15">
      <c r="A1570" s="88"/>
      <c r="B1570" s="89"/>
      <c r="C1570" s="14"/>
      <c r="D1570" s="62"/>
      <c r="E1570" s="60"/>
      <c r="F1570" s="14"/>
      <c r="G1570" s="91"/>
      <c r="H1570" s="91"/>
      <c r="I1570" s="14"/>
      <c r="J1570" s="13"/>
      <c r="K1570" s="29"/>
      <c r="L1570" s="2"/>
      <c r="M1570" s="17"/>
      <c r="N1570" s="12"/>
      <c r="O1570" s="12"/>
      <c r="P1570" s="17"/>
      <c r="Q1570" s="14"/>
      <c r="R1570" s="20"/>
      <c r="S1570" s="14"/>
      <c r="T1570" s="4"/>
      <c r="U1570" s="29"/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</row>
    <row r="1571" spans="1:154" x14ac:dyDescent="0.15">
      <c r="A1571" s="88"/>
      <c r="B1571" s="89"/>
      <c r="C1571" s="14"/>
      <c r="D1571" s="62"/>
      <c r="E1571" s="60"/>
      <c r="F1571" s="14"/>
      <c r="G1571" s="91"/>
      <c r="H1571" s="91"/>
      <c r="I1571" s="14"/>
      <c r="J1571" s="13"/>
      <c r="K1571" s="29"/>
      <c r="L1571" s="2"/>
      <c r="M1571" s="17"/>
      <c r="N1571" s="12"/>
      <c r="O1571" s="12"/>
      <c r="P1571" s="17"/>
      <c r="Q1571" s="14"/>
      <c r="R1571" s="20"/>
      <c r="S1571" s="14"/>
      <c r="T1571" s="4"/>
      <c r="U1571" s="29"/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</row>
    <row r="1572" spans="1:154" x14ac:dyDescent="0.15">
      <c r="A1572" s="88"/>
      <c r="B1572" s="89"/>
      <c r="C1572" s="14"/>
      <c r="D1572" s="62"/>
      <c r="E1572" s="60"/>
      <c r="F1572" s="14"/>
      <c r="G1572" s="91"/>
      <c r="H1572" s="91"/>
      <c r="I1572" s="14"/>
      <c r="J1572" s="13"/>
      <c r="K1572" s="29"/>
      <c r="L1572" s="2"/>
      <c r="M1572" s="17"/>
      <c r="N1572" s="12"/>
      <c r="O1572" s="12"/>
      <c r="P1572" s="17"/>
      <c r="Q1572" s="14"/>
      <c r="R1572" s="20"/>
      <c r="S1572" s="14"/>
      <c r="T1572" s="4"/>
      <c r="U1572" s="29"/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</row>
    <row r="1573" spans="1:154" x14ac:dyDescent="0.15">
      <c r="A1573" s="88"/>
      <c r="B1573" s="89"/>
      <c r="C1573" s="14"/>
      <c r="D1573" s="62"/>
      <c r="E1573" s="60"/>
      <c r="F1573" s="14"/>
      <c r="G1573" s="91"/>
      <c r="H1573" s="91"/>
      <c r="I1573" s="14"/>
      <c r="J1573" s="13"/>
      <c r="K1573" s="29"/>
      <c r="L1573" s="2"/>
      <c r="M1573" s="17"/>
      <c r="N1573" s="12"/>
      <c r="O1573" s="12"/>
      <c r="P1573" s="17"/>
      <c r="Q1573" s="14"/>
      <c r="R1573" s="20"/>
      <c r="S1573" s="14"/>
      <c r="T1573" s="4"/>
      <c r="U1573" s="29"/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</row>
    <row r="1574" spans="1:154" x14ac:dyDescent="0.15">
      <c r="A1574" s="88"/>
      <c r="B1574" s="89"/>
      <c r="C1574" s="14"/>
      <c r="D1574" s="62"/>
      <c r="E1574" s="60"/>
      <c r="F1574" s="14"/>
      <c r="G1574" s="91"/>
      <c r="H1574" s="91"/>
      <c r="I1574" s="14"/>
      <c r="J1574" s="13"/>
      <c r="K1574" s="29"/>
      <c r="L1574" s="2"/>
      <c r="M1574" s="17"/>
      <c r="N1574" s="12"/>
      <c r="O1574" s="12"/>
      <c r="P1574" s="17"/>
      <c r="Q1574" s="14"/>
      <c r="R1574" s="20"/>
      <c r="S1574" s="14"/>
      <c r="T1574" s="4"/>
      <c r="U1574" s="29"/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</row>
    <row r="1575" spans="1:154" x14ac:dyDescent="0.15">
      <c r="A1575" s="88"/>
      <c r="B1575" s="89"/>
      <c r="C1575" s="14"/>
      <c r="D1575" s="62"/>
      <c r="E1575" s="60"/>
      <c r="F1575" s="14"/>
      <c r="G1575" s="91"/>
      <c r="H1575" s="91"/>
      <c r="I1575" s="14"/>
      <c r="J1575" s="13"/>
      <c r="K1575" s="29"/>
      <c r="L1575" s="2"/>
      <c r="M1575" s="17"/>
      <c r="N1575" s="12"/>
      <c r="O1575" s="12"/>
      <c r="P1575" s="17"/>
      <c r="Q1575" s="14"/>
      <c r="R1575" s="20"/>
      <c r="S1575" s="14"/>
      <c r="T1575" s="4"/>
      <c r="U1575" s="29"/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</row>
    <row r="1576" spans="1:154" x14ac:dyDescent="0.15">
      <c r="A1576" s="88"/>
      <c r="B1576" s="89"/>
      <c r="C1576" s="14"/>
      <c r="D1576" s="62"/>
      <c r="E1576" s="60"/>
      <c r="F1576" s="14"/>
      <c r="G1576" s="91"/>
      <c r="H1576" s="91"/>
      <c r="I1576" s="14"/>
      <c r="J1576" s="13"/>
      <c r="K1576" s="29"/>
      <c r="L1576" s="2"/>
      <c r="M1576" s="17"/>
      <c r="N1576" s="12"/>
      <c r="O1576" s="12"/>
      <c r="P1576" s="17"/>
      <c r="Q1576" s="14"/>
      <c r="R1576" s="20"/>
      <c r="S1576" s="14"/>
      <c r="T1576" s="4"/>
      <c r="U1576" s="29"/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</row>
    <row r="1577" spans="1:154" x14ac:dyDescent="0.15">
      <c r="A1577" s="88"/>
      <c r="B1577" s="89"/>
      <c r="C1577" s="14"/>
      <c r="D1577" s="62"/>
      <c r="E1577" s="60"/>
      <c r="F1577" s="14"/>
      <c r="G1577" s="91"/>
      <c r="H1577" s="91"/>
      <c r="I1577" s="14"/>
      <c r="J1577" s="13"/>
      <c r="K1577" s="29"/>
      <c r="L1577" s="2"/>
      <c r="M1577" s="17"/>
      <c r="N1577" s="12"/>
      <c r="O1577" s="12"/>
      <c r="P1577" s="17"/>
      <c r="Q1577" s="14"/>
      <c r="R1577" s="20"/>
      <c r="S1577" s="14"/>
      <c r="T1577" s="4"/>
      <c r="U1577" s="29"/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</row>
    <row r="1578" spans="1:154" x14ac:dyDescent="0.15">
      <c r="A1578" s="88"/>
      <c r="B1578" s="89"/>
      <c r="C1578" s="14"/>
      <c r="D1578" s="62"/>
      <c r="E1578" s="60"/>
      <c r="F1578" s="14"/>
      <c r="G1578" s="91"/>
      <c r="H1578" s="91"/>
      <c r="I1578" s="14"/>
      <c r="J1578" s="13"/>
      <c r="K1578" s="29"/>
      <c r="L1578" s="2"/>
      <c r="M1578" s="17"/>
      <c r="N1578" s="12"/>
      <c r="O1578" s="12"/>
      <c r="P1578" s="17"/>
      <c r="Q1578" s="14"/>
      <c r="R1578" s="20"/>
      <c r="S1578" s="14"/>
      <c r="T1578" s="4"/>
      <c r="U1578" s="29"/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</row>
    <row r="1579" spans="1:154" x14ac:dyDescent="0.15">
      <c r="A1579" s="88"/>
      <c r="B1579" s="89"/>
      <c r="C1579" s="14"/>
      <c r="D1579" s="62"/>
      <c r="E1579" s="60"/>
      <c r="F1579" s="14"/>
      <c r="G1579" s="91"/>
      <c r="H1579" s="91"/>
      <c r="I1579" s="14"/>
      <c r="J1579" s="13"/>
      <c r="K1579" s="29"/>
      <c r="L1579" s="2"/>
      <c r="M1579" s="17"/>
      <c r="N1579" s="12"/>
      <c r="O1579" s="12"/>
      <c r="P1579" s="17"/>
      <c r="Q1579" s="14"/>
      <c r="R1579" s="20"/>
      <c r="S1579" s="14"/>
      <c r="T1579" s="4"/>
      <c r="U1579" s="29"/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</row>
    <row r="1580" spans="1:154" x14ac:dyDescent="0.15">
      <c r="A1580" s="88"/>
      <c r="B1580" s="89"/>
      <c r="C1580" s="14"/>
      <c r="D1580" s="62"/>
      <c r="E1580" s="60"/>
      <c r="F1580" s="14"/>
      <c r="G1580" s="91"/>
      <c r="H1580" s="91"/>
      <c r="I1580" s="14"/>
      <c r="J1580" s="13"/>
      <c r="K1580" s="29"/>
      <c r="L1580" s="2"/>
      <c r="M1580" s="17"/>
      <c r="N1580" s="12"/>
      <c r="O1580" s="12"/>
      <c r="P1580" s="17"/>
      <c r="Q1580" s="14"/>
      <c r="R1580" s="20"/>
      <c r="S1580" s="14"/>
      <c r="T1580" s="4"/>
      <c r="U1580" s="29"/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</row>
    <row r="1581" spans="1:154" x14ac:dyDescent="0.15">
      <c r="A1581" s="88"/>
      <c r="B1581" s="89"/>
      <c r="C1581" s="14"/>
      <c r="D1581" s="62"/>
      <c r="E1581" s="60"/>
      <c r="F1581" s="14"/>
      <c r="G1581" s="91"/>
      <c r="H1581" s="91"/>
      <c r="I1581" s="14"/>
      <c r="J1581" s="13"/>
      <c r="K1581" s="29"/>
      <c r="L1581" s="2"/>
      <c r="M1581" s="17"/>
      <c r="N1581" s="12"/>
      <c r="O1581" s="12"/>
      <c r="P1581" s="17"/>
      <c r="Q1581" s="14"/>
      <c r="R1581" s="20"/>
      <c r="S1581" s="14"/>
      <c r="T1581" s="4"/>
      <c r="U1581" s="29"/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</row>
    <row r="1582" spans="1:154" x14ac:dyDescent="0.15">
      <c r="A1582" s="88"/>
      <c r="B1582" s="89"/>
      <c r="C1582" s="14"/>
      <c r="D1582" s="62"/>
      <c r="E1582" s="60"/>
      <c r="F1582" s="14"/>
      <c r="G1582" s="91"/>
      <c r="H1582" s="91"/>
      <c r="I1582" s="14"/>
      <c r="J1582" s="13"/>
      <c r="K1582" s="29"/>
      <c r="L1582" s="2"/>
      <c r="M1582" s="17"/>
      <c r="N1582" s="12"/>
      <c r="O1582" s="12"/>
      <c r="P1582" s="17"/>
      <c r="Q1582" s="14"/>
      <c r="R1582" s="20"/>
      <c r="S1582" s="14"/>
      <c r="T1582" s="4"/>
      <c r="U1582" s="29"/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</row>
    <row r="1583" spans="1:154" x14ac:dyDescent="0.15">
      <c r="A1583" s="88"/>
      <c r="B1583" s="89"/>
      <c r="C1583" s="14"/>
      <c r="D1583" s="62"/>
      <c r="E1583" s="60"/>
      <c r="F1583" s="14"/>
      <c r="G1583" s="91"/>
      <c r="H1583" s="91"/>
      <c r="I1583" s="14"/>
      <c r="J1583" s="13"/>
      <c r="K1583" s="29"/>
      <c r="L1583" s="2"/>
      <c r="M1583" s="17"/>
      <c r="N1583" s="12"/>
      <c r="O1583" s="12"/>
      <c r="P1583" s="17"/>
      <c r="Q1583" s="14"/>
      <c r="R1583" s="20"/>
      <c r="S1583" s="14"/>
      <c r="T1583" s="4"/>
      <c r="U1583" s="29"/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</row>
    <row r="1584" spans="1:154" x14ac:dyDescent="0.15">
      <c r="A1584" s="88"/>
      <c r="B1584" s="89"/>
      <c r="C1584" s="14"/>
      <c r="D1584" s="62"/>
      <c r="E1584" s="60"/>
      <c r="F1584" s="14"/>
      <c r="G1584" s="91"/>
      <c r="H1584" s="91"/>
      <c r="I1584" s="14"/>
      <c r="J1584" s="13"/>
      <c r="K1584" s="29"/>
      <c r="L1584" s="2"/>
      <c r="M1584" s="17"/>
      <c r="N1584" s="12"/>
      <c r="O1584" s="12"/>
      <c r="P1584" s="17"/>
      <c r="Q1584" s="14"/>
      <c r="R1584" s="20"/>
      <c r="S1584" s="14"/>
      <c r="T1584" s="4"/>
      <c r="U1584" s="29"/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</row>
    <row r="1585" spans="1:154" x14ac:dyDescent="0.15">
      <c r="A1585" s="88"/>
      <c r="B1585" s="89"/>
      <c r="C1585" s="14"/>
      <c r="D1585" s="62"/>
      <c r="E1585" s="60"/>
      <c r="F1585" s="14"/>
      <c r="G1585" s="91"/>
      <c r="H1585" s="91"/>
      <c r="I1585" s="14"/>
      <c r="J1585" s="13"/>
      <c r="K1585" s="29"/>
      <c r="L1585" s="2"/>
      <c r="M1585" s="17"/>
      <c r="N1585" s="12"/>
      <c r="O1585" s="12"/>
      <c r="P1585" s="17"/>
      <c r="Q1585" s="14"/>
      <c r="R1585" s="20"/>
      <c r="S1585" s="14"/>
      <c r="T1585" s="4"/>
      <c r="U1585" s="29"/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</row>
    <row r="1586" spans="1:154" x14ac:dyDescent="0.15">
      <c r="A1586" s="88"/>
      <c r="B1586" s="89"/>
      <c r="C1586" s="14"/>
      <c r="D1586" s="62"/>
      <c r="E1586" s="60"/>
      <c r="F1586" s="14"/>
      <c r="G1586" s="91"/>
      <c r="H1586" s="91"/>
      <c r="I1586" s="14"/>
      <c r="J1586" s="13"/>
      <c r="K1586" s="29"/>
      <c r="L1586" s="2"/>
      <c r="M1586" s="17"/>
      <c r="N1586" s="12"/>
      <c r="O1586" s="12"/>
      <c r="P1586" s="17"/>
      <c r="Q1586" s="14"/>
      <c r="R1586" s="20"/>
      <c r="S1586" s="14"/>
      <c r="T1586" s="4"/>
      <c r="U1586" s="29"/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</row>
    <row r="1587" spans="1:154" x14ac:dyDescent="0.15">
      <c r="A1587" s="88"/>
      <c r="B1587" s="89"/>
      <c r="C1587" s="14"/>
      <c r="D1587" s="62"/>
      <c r="E1587" s="60"/>
      <c r="F1587" s="14"/>
      <c r="G1587" s="91"/>
      <c r="H1587" s="91"/>
      <c r="I1587" s="14"/>
      <c r="J1587" s="13"/>
      <c r="K1587" s="29"/>
      <c r="L1587" s="2"/>
      <c r="M1587" s="17"/>
      <c r="N1587" s="12"/>
      <c r="O1587" s="12"/>
      <c r="P1587" s="17"/>
      <c r="Q1587" s="14"/>
      <c r="R1587" s="20"/>
      <c r="S1587" s="14"/>
      <c r="T1587" s="4"/>
      <c r="U1587" s="29"/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</row>
    <row r="1588" spans="1:154" x14ac:dyDescent="0.15">
      <c r="A1588" s="88"/>
      <c r="B1588" s="89"/>
      <c r="C1588" s="14"/>
      <c r="D1588" s="62"/>
      <c r="E1588" s="60"/>
      <c r="F1588" s="14"/>
      <c r="G1588" s="91"/>
      <c r="H1588" s="91"/>
      <c r="I1588" s="14"/>
      <c r="J1588" s="13"/>
      <c r="K1588" s="29"/>
      <c r="L1588" s="2"/>
      <c r="M1588" s="17"/>
      <c r="N1588" s="12"/>
      <c r="O1588" s="12"/>
      <c r="P1588" s="17"/>
      <c r="Q1588" s="14"/>
      <c r="R1588" s="20"/>
      <c r="S1588" s="14"/>
      <c r="T1588" s="4"/>
      <c r="U1588" s="29"/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</row>
    <row r="1589" spans="1:154" x14ac:dyDescent="0.15">
      <c r="A1589" s="88"/>
      <c r="B1589" s="89"/>
      <c r="C1589" s="14"/>
      <c r="D1589" s="62"/>
      <c r="E1589" s="60"/>
      <c r="F1589" s="14"/>
      <c r="G1589" s="91"/>
      <c r="H1589" s="91"/>
      <c r="I1589" s="14"/>
      <c r="J1589" s="13"/>
      <c r="K1589" s="29"/>
      <c r="L1589" s="2"/>
      <c r="M1589" s="17"/>
      <c r="N1589" s="12"/>
      <c r="O1589" s="12"/>
      <c r="P1589" s="17"/>
      <c r="Q1589" s="14"/>
      <c r="R1589" s="20"/>
      <c r="S1589" s="14"/>
      <c r="T1589" s="4"/>
      <c r="U1589" s="29"/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</row>
    <row r="1590" spans="1:154" x14ac:dyDescent="0.15">
      <c r="A1590" s="88"/>
      <c r="B1590" s="89"/>
      <c r="C1590" s="14"/>
      <c r="D1590" s="62"/>
      <c r="E1590" s="60"/>
      <c r="F1590" s="14"/>
      <c r="G1590" s="91"/>
      <c r="H1590" s="91"/>
      <c r="I1590" s="14"/>
      <c r="J1590" s="13"/>
      <c r="K1590" s="29"/>
      <c r="L1590" s="2"/>
      <c r="M1590" s="17"/>
      <c r="N1590" s="12"/>
      <c r="O1590" s="12"/>
      <c r="P1590" s="17"/>
      <c r="Q1590" s="14"/>
      <c r="R1590" s="20"/>
      <c r="S1590" s="14"/>
      <c r="T1590" s="4"/>
      <c r="U1590" s="29"/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</row>
    <row r="1591" spans="1:154" x14ac:dyDescent="0.15">
      <c r="A1591" s="88"/>
      <c r="B1591" s="89"/>
      <c r="C1591" s="14"/>
      <c r="D1591" s="62"/>
      <c r="E1591" s="60"/>
      <c r="F1591" s="14"/>
      <c r="G1591" s="91"/>
      <c r="H1591" s="91"/>
      <c r="I1591" s="14"/>
      <c r="J1591" s="13"/>
      <c r="K1591" s="29"/>
      <c r="L1591" s="2"/>
      <c r="M1591" s="17"/>
      <c r="N1591" s="12"/>
      <c r="O1591" s="12"/>
      <c r="P1591" s="17"/>
      <c r="Q1591" s="14"/>
      <c r="R1591" s="20"/>
      <c r="S1591" s="14"/>
      <c r="T1591" s="4"/>
      <c r="U1591" s="29"/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</row>
    <row r="1592" spans="1:154" x14ac:dyDescent="0.15">
      <c r="A1592" s="88"/>
      <c r="B1592" s="89"/>
      <c r="C1592" s="14"/>
      <c r="D1592" s="62"/>
      <c r="E1592" s="60"/>
      <c r="F1592" s="14"/>
      <c r="G1592" s="91"/>
      <c r="H1592" s="91"/>
      <c r="I1592" s="14"/>
      <c r="J1592" s="13"/>
      <c r="K1592" s="29"/>
      <c r="L1592" s="2"/>
      <c r="M1592" s="17"/>
      <c r="N1592" s="12"/>
      <c r="O1592" s="12"/>
      <c r="P1592" s="17"/>
      <c r="Q1592" s="14"/>
      <c r="R1592" s="20"/>
      <c r="S1592" s="14"/>
      <c r="T1592" s="4"/>
      <c r="U1592" s="29"/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</row>
    <row r="1593" spans="1:154" x14ac:dyDescent="0.15">
      <c r="A1593" s="88"/>
      <c r="B1593" s="89"/>
      <c r="C1593" s="14"/>
      <c r="D1593" s="62"/>
      <c r="E1593" s="60"/>
      <c r="F1593" s="14"/>
      <c r="G1593" s="91"/>
      <c r="H1593" s="91"/>
      <c r="I1593" s="14"/>
      <c r="J1593" s="13"/>
      <c r="K1593" s="29"/>
      <c r="L1593" s="2"/>
      <c r="M1593" s="17"/>
      <c r="N1593" s="12"/>
      <c r="O1593" s="12"/>
      <c r="P1593" s="17"/>
      <c r="Q1593" s="14"/>
      <c r="R1593" s="20"/>
      <c r="S1593" s="14"/>
      <c r="T1593" s="4"/>
      <c r="U1593" s="29"/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</row>
    <row r="1594" spans="1:154" x14ac:dyDescent="0.15">
      <c r="A1594" s="88"/>
      <c r="B1594" s="89"/>
      <c r="C1594" s="14"/>
      <c r="D1594" s="62"/>
      <c r="E1594" s="60"/>
      <c r="F1594" s="14"/>
      <c r="G1594" s="91"/>
      <c r="H1594" s="91"/>
      <c r="I1594" s="14"/>
      <c r="J1594" s="13"/>
      <c r="K1594" s="29"/>
      <c r="L1594" s="2"/>
      <c r="M1594" s="17"/>
      <c r="N1594" s="12"/>
      <c r="O1594" s="12"/>
      <c r="P1594" s="17"/>
      <c r="Q1594" s="14"/>
      <c r="R1594" s="20"/>
      <c r="S1594" s="14"/>
      <c r="T1594" s="4"/>
      <c r="U1594" s="29"/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</row>
    <row r="1595" spans="1:154" x14ac:dyDescent="0.15">
      <c r="A1595" s="88"/>
      <c r="B1595" s="89"/>
      <c r="C1595" s="14"/>
      <c r="D1595" s="62"/>
      <c r="E1595" s="60"/>
      <c r="F1595" s="14"/>
      <c r="G1595" s="91"/>
      <c r="H1595" s="91"/>
      <c r="I1595" s="14"/>
      <c r="J1595" s="13"/>
      <c r="K1595" s="29"/>
      <c r="L1595" s="2"/>
      <c r="M1595" s="17"/>
      <c r="N1595" s="12"/>
      <c r="O1595" s="12"/>
      <c r="P1595" s="17"/>
      <c r="Q1595" s="14"/>
      <c r="R1595" s="20"/>
      <c r="S1595" s="14"/>
      <c r="T1595" s="4"/>
      <c r="U1595" s="29"/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</row>
    <row r="1596" spans="1:154" x14ac:dyDescent="0.15">
      <c r="A1596" s="88"/>
      <c r="B1596" s="89"/>
      <c r="C1596" s="14"/>
      <c r="D1596" s="62"/>
      <c r="E1596" s="60"/>
      <c r="F1596" s="14"/>
      <c r="G1596" s="91"/>
      <c r="H1596" s="91"/>
      <c r="I1596" s="14"/>
      <c r="J1596" s="13"/>
      <c r="K1596" s="29"/>
      <c r="L1596" s="2"/>
      <c r="M1596" s="17"/>
      <c r="N1596" s="12"/>
      <c r="O1596" s="12"/>
      <c r="P1596" s="17"/>
      <c r="Q1596" s="14"/>
      <c r="R1596" s="20"/>
      <c r="S1596" s="14"/>
      <c r="T1596" s="4"/>
      <c r="U1596" s="29"/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</row>
    <row r="1597" spans="1:154" x14ac:dyDescent="0.15">
      <c r="A1597" s="88"/>
      <c r="B1597" s="89"/>
      <c r="C1597" s="14"/>
      <c r="D1597" s="62"/>
      <c r="E1597" s="60"/>
      <c r="F1597" s="14"/>
      <c r="G1597" s="91"/>
      <c r="H1597" s="91"/>
      <c r="I1597" s="14"/>
      <c r="J1597" s="13"/>
      <c r="K1597" s="29"/>
      <c r="L1597" s="2"/>
      <c r="M1597" s="17"/>
      <c r="N1597" s="12"/>
      <c r="O1597" s="12"/>
      <c r="P1597" s="17"/>
      <c r="Q1597" s="14"/>
      <c r="R1597" s="20"/>
      <c r="S1597" s="14"/>
      <c r="T1597" s="4"/>
      <c r="U1597" s="29"/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</row>
    <row r="1598" spans="1:154" x14ac:dyDescent="0.15">
      <c r="A1598" s="88"/>
      <c r="B1598" s="89"/>
      <c r="C1598" s="14"/>
      <c r="D1598" s="62"/>
      <c r="E1598" s="60"/>
      <c r="F1598" s="14"/>
      <c r="G1598" s="91"/>
      <c r="H1598" s="91"/>
      <c r="I1598" s="14"/>
      <c r="J1598" s="13"/>
      <c r="K1598" s="29"/>
      <c r="L1598" s="2"/>
      <c r="M1598" s="17"/>
      <c r="N1598" s="12"/>
      <c r="O1598" s="12"/>
      <c r="P1598" s="17"/>
      <c r="Q1598" s="14"/>
      <c r="R1598" s="20"/>
      <c r="S1598" s="14"/>
      <c r="T1598" s="4"/>
      <c r="U1598" s="29"/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</row>
    <row r="1599" spans="1:154" x14ac:dyDescent="0.15">
      <c r="A1599" s="88"/>
      <c r="B1599" s="89"/>
      <c r="C1599" s="14"/>
      <c r="D1599" s="62"/>
      <c r="E1599" s="60"/>
      <c r="F1599" s="14"/>
      <c r="G1599" s="91"/>
      <c r="H1599" s="91"/>
      <c r="I1599" s="14"/>
      <c r="J1599" s="13"/>
      <c r="K1599" s="29"/>
      <c r="L1599" s="2"/>
      <c r="M1599" s="17"/>
      <c r="N1599" s="12"/>
      <c r="O1599" s="12"/>
      <c r="P1599" s="17"/>
      <c r="Q1599" s="14"/>
      <c r="R1599" s="20"/>
      <c r="S1599" s="14"/>
      <c r="T1599" s="4"/>
      <c r="U1599" s="29"/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</row>
    <row r="1600" spans="1:154" x14ac:dyDescent="0.15">
      <c r="A1600" s="88"/>
      <c r="B1600" s="89"/>
      <c r="C1600" s="14"/>
      <c r="D1600" s="62"/>
      <c r="E1600" s="60"/>
      <c r="F1600" s="14"/>
      <c r="G1600" s="91"/>
      <c r="H1600" s="91"/>
      <c r="I1600" s="14"/>
      <c r="J1600" s="13"/>
      <c r="K1600" s="29"/>
      <c r="L1600" s="2"/>
      <c r="M1600" s="17"/>
      <c r="N1600" s="12"/>
      <c r="O1600" s="12"/>
      <c r="P1600" s="17"/>
      <c r="Q1600" s="14"/>
      <c r="R1600" s="20"/>
      <c r="S1600" s="14"/>
      <c r="T1600" s="4"/>
      <c r="U1600" s="29"/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</row>
    <row r="1601" spans="1:154" x14ac:dyDescent="0.15">
      <c r="A1601" s="88"/>
      <c r="B1601" s="89"/>
      <c r="C1601" s="14"/>
      <c r="D1601" s="62"/>
      <c r="E1601" s="60"/>
      <c r="F1601" s="14"/>
      <c r="G1601" s="91"/>
      <c r="H1601" s="91"/>
      <c r="I1601" s="14"/>
      <c r="J1601" s="13"/>
      <c r="K1601" s="29"/>
      <c r="L1601" s="2"/>
      <c r="M1601" s="17"/>
      <c r="N1601" s="12"/>
      <c r="O1601" s="12"/>
      <c r="P1601" s="17"/>
      <c r="Q1601" s="14"/>
      <c r="R1601" s="20"/>
      <c r="S1601" s="14"/>
      <c r="T1601" s="4"/>
      <c r="U1601" s="29"/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</row>
    <row r="1602" spans="1:154" x14ac:dyDescent="0.15">
      <c r="A1602" s="88"/>
      <c r="B1602" s="89"/>
      <c r="C1602" s="14"/>
      <c r="D1602" s="62"/>
      <c r="E1602" s="60"/>
      <c r="F1602" s="14"/>
      <c r="G1602" s="91"/>
      <c r="H1602" s="91"/>
      <c r="I1602" s="14"/>
      <c r="J1602" s="13"/>
      <c r="K1602" s="29"/>
      <c r="L1602" s="2"/>
      <c r="M1602" s="17"/>
      <c r="N1602" s="12"/>
      <c r="O1602" s="12"/>
      <c r="P1602" s="17"/>
      <c r="Q1602" s="14"/>
      <c r="R1602" s="20"/>
      <c r="S1602" s="14"/>
      <c r="T1602" s="4"/>
      <c r="U1602" s="29"/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</row>
    <row r="1603" spans="1:154" x14ac:dyDescent="0.15">
      <c r="A1603" s="88"/>
      <c r="B1603" s="89"/>
      <c r="C1603" s="14"/>
      <c r="D1603" s="62"/>
      <c r="E1603" s="60"/>
      <c r="F1603" s="14"/>
      <c r="G1603" s="91"/>
      <c r="H1603" s="91"/>
      <c r="I1603" s="14"/>
      <c r="J1603" s="13"/>
      <c r="K1603" s="29"/>
      <c r="L1603" s="2"/>
      <c r="M1603" s="17"/>
      <c r="N1603" s="12"/>
      <c r="O1603" s="12"/>
      <c r="P1603" s="17"/>
      <c r="Q1603" s="14"/>
      <c r="R1603" s="20"/>
      <c r="S1603" s="14"/>
      <c r="T1603" s="4"/>
      <c r="U1603" s="29"/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</row>
    <row r="1604" spans="1:154" x14ac:dyDescent="0.15">
      <c r="A1604" s="88"/>
      <c r="B1604" s="89"/>
      <c r="C1604" s="14"/>
      <c r="D1604" s="62"/>
      <c r="E1604" s="60"/>
      <c r="F1604" s="14"/>
      <c r="G1604" s="91"/>
      <c r="H1604" s="91"/>
      <c r="I1604" s="14"/>
      <c r="J1604" s="13"/>
      <c r="K1604" s="29"/>
      <c r="L1604" s="2"/>
      <c r="M1604" s="17"/>
      <c r="N1604" s="12"/>
      <c r="O1604" s="12"/>
      <c r="P1604" s="17"/>
      <c r="Q1604" s="14"/>
      <c r="R1604" s="20"/>
      <c r="S1604" s="14"/>
      <c r="T1604" s="4"/>
      <c r="U1604" s="29"/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</row>
    <row r="1605" spans="1:154" x14ac:dyDescent="0.15">
      <c r="A1605" s="88"/>
      <c r="B1605" s="89"/>
      <c r="C1605" s="14"/>
      <c r="D1605" s="62"/>
      <c r="E1605" s="60"/>
      <c r="F1605" s="14"/>
      <c r="G1605" s="91"/>
      <c r="H1605" s="91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</row>
    <row r="1606" spans="1:154" x14ac:dyDescent="0.15">
      <c r="A1606" s="88"/>
      <c r="B1606" s="89"/>
      <c r="C1606" s="14"/>
      <c r="D1606" s="62"/>
      <c r="E1606" s="60"/>
      <c r="F1606" s="14"/>
      <c r="G1606" s="91"/>
      <c r="H1606" s="91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</row>
    <row r="1607" spans="1:154" x14ac:dyDescent="0.15">
      <c r="A1607" s="88"/>
      <c r="B1607" s="89"/>
      <c r="C1607" s="14"/>
      <c r="D1607" s="62"/>
      <c r="E1607" s="60"/>
      <c r="F1607" s="14"/>
      <c r="G1607" s="91"/>
      <c r="H1607" s="91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</row>
    <row r="1608" spans="1:154" x14ac:dyDescent="0.15">
      <c r="A1608" s="88"/>
      <c r="B1608" s="89"/>
      <c r="C1608" s="14"/>
      <c r="D1608" s="62"/>
      <c r="E1608" s="60"/>
      <c r="F1608" s="14"/>
      <c r="G1608" s="91"/>
      <c r="H1608" s="91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</row>
    <row r="1609" spans="1:154" x14ac:dyDescent="0.15">
      <c r="A1609" s="88"/>
      <c r="B1609" s="89"/>
      <c r="C1609" s="14"/>
      <c r="D1609" s="62"/>
      <c r="E1609" s="60"/>
      <c r="F1609" s="14"/>
      <c r="G1609" s="91"/>
      <c r="H1609" s="91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</row>
    <row r="1610" spans="1:154" x14ac:dyDescent="0.15">
      <c r="A1610" s="88"/>
      <c r="B1610" s="89"/>
      <c r="C1610" s="14"/>
      <c r="D1610" s="62"/>
      <c r="E1610" s="60"/>
      <c r="F1610" s="14"/>
      <c r="G1610" s="91"/>
      <c r="H1610" s="91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</row>
    <row r="1611" spans="1:154" x14ac:dyDescent="0.15">
      <c r="A1611" s="88"/>
      <c r="B1611" s="89"/>
      <c r="C1611" s="14"/>
      <c r="D1611" s="62"/>
      <c r="E1611" s="60"/>
      <c r="F1611" s="14"/>
      <c r="G1611" s="91"/>
      <c r="H1611" s="91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</row>
    <row r="1612" spans="1:154" x14ac:dyDescent="0.15">
      <c r="A1612" s="88"/>
      <c r="B1612" s="89"/>
      <c r="C1612" s="14"/>
      <c r="D1612" s="62"/>
      <c r="E1612" s="60"/>
      <c r="F1612" s="14"/>
      <c r="G1612" s="91"/>
      <c r="H1612" s="91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</row>
    <row r="1613" spans="1:154" x14ac:dyDescent="0.15">
      <c r="A1613" s="88"/>
      <c r="B1613" s="89"/>
      <c r="C1613" s="14"/>
      <c r="D1613" s="62"/>
      <c r="E1613" s="60"/>
      <c r="F1613" s="14"/>
      <c r="G1613" s="91"/>
      <c r="H1613" s="91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</row>
    <row r="1614" spans="1:154" x14ac:dyDescent="0.15">
      <c r="A1614" s="88"/>
      <c r="B1614" s="89"/>
      <c r="C1614" s="14"/>
      <c r="D1614" s="62"/>
      <c r="E1614" s="60"/>
      <c r="F1614" s="14"/>
      <c r="G1614" s="91"/>
      <c r="H1614" s="91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</row>
    <row r="1615" spans="1:154" x14ac:dyDescent="0.15">
      <c r="A1615" s="88"/>
      <c r="B1615" s="89"/>
      <c r="C1615" s="14"/>
      <c r="D1615" s="62"/>
      <c r="E1615" s="60"/>
      <c r="F1615" s="14"/>
      <c r="G1615" s="91"/>
      <c r="H1615" s="91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</row>
    <row r="1616" spans="1:154" x14ac:dyDescent="0.15">
      <c r="A1616" s="88"/>
      <c r="B1616" s="89"/>
      <c r="C1616" s="14"/>
      <c r="D1616" s="62"/>
      <c r="E1616" s="60"/>
      <c r="F1616" s="14"/>
      <c r="G1616" s="91"/>
      <c r="H1616" s="91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</row>
    <row r="1617" spans="1:154" x14ac:dyDescent="0.15">
      <c r="A1617" s="88"/>
      <c r="B1617" s="89"/>
      <c r="C1617" s="14"/>
      <c r="D1617" s="62"/>
      <c r="E1617" s="60"/>
      <c r="F1617" s="14"/>
      <c r="G1617" s="91"/>
      <c r="H1617" s="91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</row>
    <row r="1618" spans="1:154" x14ac:dyDescent="0.15">
      <c r="A1618" s="88"/>
      <c r="B1618" s="89"/>
      <c r="C1618" s="14"/>
      <c r="D1618" s="62"/>
      <c r="E1618" s="60"/>
      <c r="F1618" s="14"/>
      <c r="G1618" s="91"/>
      <c r="H1618" s="91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</row>
    <row r="1619" spans="1:154" x14ac:dyDescent="0.15">
      <c r="A1619" s="88"/>
      <c r="B1619" s="89"/>
      <c r="C1619" s="14"/>
      <c r="D1619" s="62"/>
      <c r="E1619" s="60"/>
      <c r="F1619" s="14"/>
      <c r="G1619" s="91"/>
      <c r="H1619" s="91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</row>
    <row r="1620" spans="1:154" x14ac:dyDescent="0.15">
      <c r="A1620" s="88"/>
      <c r="B1620" s="89"/>
      <c r="C1620" s="14"/>
      <c r="D1620" s="62"/>
      <c r="E1620" s="60"/>
      <c r="F1620" s="14"/>
      <c r="G1620" s="91"/>
      <c r="H1620" s="91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</row>
    <row r="1621" spans="1:154" x14ac:dyDescent="0.15">
      <c r="A1621" s="88"/>
      <c r="B1621" s="89"/>
      <c r="C1621" s="14"/>
      <c r="D1621" s="62"/>
      <c r="E1621" s="60"/>
      <c r="F1621" s="14"/>
      <c r="G1621" s="91"/>
      <c r="H1621" s="91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</row>
    <row r="1622" spans="1:154" x14ac:dyDescent="0.15">
      <c r="A1622" s="88"/>
      <c r="B1622" s="89"/>
      <c r="C1622" s="14"/>
      <c r="D1622" s="62"/>
      <c r="E1622" s="60"/>
      <c r="F1622" s="14"/>
      <c r="G1622" s="91"/>
      <c r="H1622" s="91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</row>
    <row r="1623" spans="1:154" x14ac:dyDescent="0.15">
      <c r="A1623" s="88"/>
      <c r="B1623" s="89"/>
      <c r="C1623" s="14"/>
      <c r="D1623" s="62"/>
      <c r="E1623" s="60"/>
      <c r="F1623" s="14"/>
      <c r="G1623" s="91"/>
      <c r="H1623" s="91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</row>
    <row r="1624" spans="1:154" x14ac:dyDescent="0.15">
      <c r="A1624" s="88"/>
      <c r="B1624" s="89"/>
      <c r="C1624" s="14"/>
      <c r="D1624" s="62"/>
      <c r="E1624" s="60"/>
      <c r="F1624" s="14"/>
      <c r="G1624" s="91"/>
      <c r="H1624" s="91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</row>
    <row r="1625" spans="1:154" x14ac:dyDescent="0.15">
      <c r="A1625" s="88"/>
      <c r="B1625" s="89"/>
      <c r="C1625" s="14"/>
      <c r="D1625" s="62"/>
      <c r="E1625" s="60"/>
      <c r="F1625" s="14"/>
      <c r="G1625" s="91"/>
      <c r="H1625" s="91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</row>
    <row r="1626" spans="1:154" x14ac:dyDescent="0.15">
      <c r="A1626" s="88"/>
      <c r="B1626" s="89"/>
      <c r="C1626" s="14"/>
      <c r="D1626" s="62"/>
      <c r="E1626" s="60"/>
      <c r="F1626" s="14"/>
      <c r="G1626" s="91"/>
      <c r="H1626" s="91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</row>
    <row r="1627" spans="1:154" x14ac:dyDescent="0.15">
      <c r="A1627" s="88"/>
      <c r="B1627" s="89"/>
      <c r="C1627" s="14"/>
      <c r="D1627" s="62"/>
      <c r="E1627" s="60"/>
      <c r="F1627" s="14"/>
      <c r="G1627" s="91"/>
      <c r="H1627" s="91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</row>
    <row r="1628" spans="1:154" x14ac:dyDescent="0.15">
      <c r="A1628" s="88"/>
      <c r="B1628" s="89"/>
      <c r="C1628" s="14"/>
      <c r="D1628" s="62"/>
      <c r="E1628" s="60"/>
      <c r="F1628" s="14"/>
      <c r="G1628" s="91"/>
      <c r="H1628" s="91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</row>
    <row r="1629" spans="1:154" x14ac:dyDescent="0.15">
      <c r="A1629" s="88"/>
      <c r="B1629" s="89"/>
      <c r="C1629" s="14"/>
      <c r="D1629" s="62"/>
      <c r="E1629" s="60"/>
      <c r="F1629" s="14"/>
      <c r="G1629" s="91"/>
      <c r="H1629" s="91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</row>
    <row r="1630" spans="1:154" x14ac:dyDescent="0.15">
      <c r="A1630" s="88"/>
      <c r="B1630" s="89"/>
      <c r="C1630" s="14"/>
      <c r="D1630" s="62"/>
      <c r="E1630" s="60"/>
      <c r="F1630" s="14"/>
      <c r="G1630" s="91"/>
      <c r="H1630" s="91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</row>
    <row r="1631" spans="1:154" x14ac:dyDescent="0.15">
      <c r="A1631" s="88"/>
      <c r="B1631" s="89"/>
      <c r="C1631" s="14"/>
      <c r="D1631" s="62"/>
      <c r="E1631" s="60"/>
      <c r="F1631" s="14"/>
      <c r="G1631" s="91"/>
      <c r="H1631" s="91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</row>
    <row r="1632" spans="1:154" x14ac:dyDescent="0.15">
      <c r="A1632" s="88"/>
      <c r="B1632" s="89"/>
      <c r="C1632" s="14"/>
      <c r="D1632" s="62"/>
      <c r="E1632" s="60"/>
      <c r="F1632" s="14"/>
      <c r="G1632" s="91"/>
      <c r="H1632" s="91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</row>
    <row r="1633" spans="1:154" x14ac:dyDescent="0.15">
      <c r="A1633" s="88"/>
      <c r="B1633" s="89"/>
      <c r="C1633" s="14"/>
      <c r="D1633" s="62"/>
      <c r="E1633" s="60"/>
      <c r="F1633" s="14"/>
      <c r="G1633" s="91"/>
      <c r="H1633" s="91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</row>
    <row r="1634" spans="1:154" x14ac:dyDescent="0.15">
      <c r="A1634" s="88"/>
      <c r="B1634" s="89"/>
      <c r="C1634" s="14"/>
      <c r="D1634" s="62"/>
      <c r="E1634" s="60"/>
      <c r="F1634" s="14"/>
      <c r="G1634" s="91"/>
      <c r="H1634" s="91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</row>
    <row r="1635" spans="1:154" x14ac:dyDescent="0.15">
      <c r="A1635" s="88"/>
      <c r="B1635" s="89"/>
      <c r="C1635" s="14"/>
      <c r="D1635" s="62"/>
      <c r="E1635" s="60"/>
      <c r="F1635" s="14"/>
      <c r="G1635" s="91"/>
      <c r="H1635" s="91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</row>
    <row r="1636" spans="1:154" x14ac:dyDescent="0.15">
      <c r="A1636" s="88"/>
      <c r="B1636" s="89"/>
      <c r="C1636" s="14"/>
      <c r="D1636" s="62"/>
      <c r="E1636" s="60"/>
      <c r="F1636" s="14"/>
      <c r="G1636" s="91"/>
      <c r="H1636" s="91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</row>
    <row r="1637" spans="1:154" x14ac:dyDescent="0.15">
      <c r="A1637" s="88"/>
      <c r="B1637" s="89"/>
      <c r="C1637" s="14"/>
      <c r="D1637" s="62"/>
      <c r="E1637" s="60"/>
      <c r="F1637" s="14"/>
      <c r="G1637" s="91"/>
      <c r="H1637" s="91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</row>
    <row r="1638" spans="1:154" x14ac:dyDescent="0.15">
      <c r="A1638" s="88"/>
      <c r="B1638" s="89"/>
      <c r="C1638" s="14"/>
      <c r="D1638" s="62"/>
      <c r="E1638" s="60"/>
      <c r="F1638" s="14"/>
      <c r="G1638" s="91"/>
      <c r="H1638" s="91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</row>
    <row r="1639" spans="1:154" x14ac:dyDescent="0.15">
      <c r="A1639" s="88"/>
      <c r="B1639" s="89"/>
      <c r="C1639" s="14"/>
      <c r="D1639" s="62"/>
      <c r="E1639" s="60"/>
      <c r="F1639" s="14"/>
      <c r="G1639" s="91"/>
      <c r="H1639" s="91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</row>
    <row r="1640" spans="1:154" x14ac:dyDescent="0.15">
      <c r="A1640" s="88"/>
      <c r="B1640" s="89"/>
      <c r="C1640" s="14"/>
      <c r="D1640" s="62"/>
      <c r="E1640" s="60"/>
      <c r="F1640" s="14"/>
      <c r="G1640" s="91"/>
      <c r="H1640" s="91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</row>
    <row r="1641" spans="1:154" x14ac:dyDescent="0.15">
      <c r="A1641" s="88"/>
      <c r="B1641" s="89"/>
      <c r="C1641" s="14"/>
      <c r="D1641" s="62"/>
      <c r="E1641" s="60"/>
      <c r="F1641" s="14"/>
      <c r="G1641" s="91"/>
      <c r="H1641" s="91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</row>
    <row r="1642" spans="1:154" x14ac:dyDescent="0.15">
      <c r="A1642" s="88"/>
      <c r="B1642" s="89"/>
      <c r="C1642" s="14"/>
      <c r="D1642" s="62"/>
      <c r="E1642" s="60"/>
      <c r="F1642" s="14"/>
      <c r="G1642" s="91"/>
      <c r="H1642" s="91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</row>
    <row r="1643" spans="1:154" x14ac:dyDescent="0.15">
      <c r="A1643" s="88"/>
      <c r="B1643" s="89"/>
      <c r="C1643" s="14"/>
      <c r="D1643" s="62"/>
      <c r="E1643" s="60"/>
      <c r="F1643" s="14"/>
      <c r="G1643" s="91"/>
      <c r="H1643" s="91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</row>
    <row r="1644" spans="1:154" x14ac:dyDescent="0.15">
      <c r="A1644" s="88"/>
      <c r="B1644" s="89"/>
      <c r="C1644" s="14"/>
      <c r="D1644" s="62"/>
      <c r="E1644" s="60"/>
      <c r="F1644" s="14"/>
      <c r="G1644" s="91"/>
      <c r="H1644" s="91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</row>
    <row r="1645" spans="1:154" x14ac:dyDescent="0.15">
      <c r="A1645" s="88"/>
      <c r="B1645" s="89"/>
      <c r="C1645" s="14"/>
      <c r="D1645" s="62"/>
      <c r="E1645" s="60"/>
      <c r="F1645" s="14"/>
      <c r="G1645" s="91"/>
      <c r="H1645" s="91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</row>
    <row r="1646" spans="1:154" x14ac:dyDescent="0.15">
      <c r="A1646" s="88"/>
      <c r="B1646" s="89"/>
      <c r="C1646" s="14"/>
      <c r="D1646" s="62"/>
      <c r="E1646" s="60"/>
      <c r="F1646" s="14"/>
      <c r="G1646" s="91"/>
      <c r="H1646" s="91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</row>
    <row r="1647" spans="1:154" x14ac:dyDescent="0.15">
      <c r="A1647" s="88"/>
      <c r="B1647" s="89"/>
      <c r="C1647" s="14"/>
      <c r="D1647" s="62"/>
      <c r="E1647" s="60"/>
      <c r="F1647" s="14"/>
      <c r="G1647" s="91"/>
      <c r="H1647" s="91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</row>
    <row r="1648" spans="1:154" x14ac:dyDescent="0.15">
      <c r="A1648" s="88"/>
      <c r="B1648" s="89"/>
      <c r="C1648" s="14"/>
      <c r="D1648" s="62"/>
      <c r="E1648" s="60"/>
      <c r="F1648" s="14"/>
      <c r="G1648" s="91"/>
      <c r="H1648" s="91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</row>
    <row r="1649" spans="1:154" x14ac:dyDescent="0.15">
      <c r="A1649" s="88"/>
      <c r="B1649" s="89"/>
      <c r="C1649" s="14"/>
      <c r="D1649" s="62"/>
      <c r="E1649" s="60"/>
      <c r="F1649" s="14"/>
      <c r="G1649" s="91"/>
      <c r="H1649" s="91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</row>
    <row r="1650" spans="1:154" x14ac:dyDescent="0.15">
      <c r="A1650" s="88"/>
      <c r="B1650" s="89"/>
      <c r="C1650" s="14"/>
      <c r="D1650" s="62"/>
      <c r="E1650" s="60"/>
      <c r="F1650" s="14"/>
      <c r="G1650" s="91"/>
      <c r="H1650" s="91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</row>
    <row r="1651" spans="1:154" x14ac:dyDescent="0.15">
      <c r="A1651" s="88"/>
      <c r="B1651" s="89"/>
      <c r="C1651" s="14"/>
      <c r="D1651" s="62"/>
      <c r="E1651" s="60"/>
      <c r="F1651" s="14"/>
      <c r="G1651" s="91"/>
      <c r="H1651" s="91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</row>
    <row r="1652" spans="1:154" x14ac:dyDescent="0.15">
      <c r="A1652" s="88"/>
      <c r="B1652" s="89"/>
      <c r="C1652" s="14"/>
      <c r="D1652" s="62"/>
      <c r="E1652" s="60"/>
      <c r="F1652" s="14"/>
      <c r="G1652" s="91"/>
      <c r="H1652" s="91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</row>
    <row r="1653" spans="1:154" x14ac:dyDescent="0.15">
      <c r="A1653" s="88"/>
      <c r="B1653" s="89"/>
      <c r="C1653" s="14"/>
      <c r="D1653" s="62"/>
      <c r="E1653" s="60"/>
      <c r="F1653" s="14"/>
      <c r="G1653" s="91"/>
      <c r="H1653" s="91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</row>
    <row r="1654" spans="1:154" x14ac:dyDescent="0.15">
      <c r="A1654" s="88"/>
      <c r="B1654" s="89"/>
      <c r="C1654" s="14"/>
      <c r="D1654" s="62"/>
      <c r="E1654" s="60"/>
      <c r="F1654" s="14"/>
      <c r="G1654" s="91"/>
      <c r="H1654" s="91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</row>
    <row r="1655" spans="1:154" x14ac:dyDescent="0.15">
      <c r="A1655" s="88"/>
      <c r="B1655" s="89"/>
      <c r="C1655" s="14"/>
      <c r="D1655" s="62"/>
      <c r="E1655" s="60"/>
      <c r="F1655" s="14"/>
      <c r="G1655" s="91"/>
      <c r="H1655" s="91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</row>
    <row r="1656" spans="1:154" x14ac:dyDescent="0.15">
      <c r="A1656" s="88"/>
      <c r="B1656" s="89"/>
      <c r="C1656" s="14"/>
      <c r="D1656" s="62"/>
      <c r="E1656" s="60"/>
      <c r="F1656" s="14"/>
      <c r="G1656" s="91"/>
      <c r="H1656" s="91"/>
      <c r="I1656" s="14"/>
      <c r="J1656" s="13"/>
      <c r="K1656" s="29"/>
      <c r="L1656" s="2"/>
      <c r="M1656" s="17"/>
      <c r="N1656" s="12"/>
      <c r="O1656" s="12"/>
      <c r="P1656" s="17"/>
      <c r="Q1656" s="14"/>
      <c r="R1656" s="20"/>
      <c r="S1656" s="14"/>
      <c r="T1656" s="4"/>
      <c r="U1656" s="29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</row>
    <row r="1657" spans="1:154" x14ac:dyDescent="0.15">
      <c r="A1657" s="88"/>
      <c r="B1657" s="89"/>
      <c r="C1657" s="14"/>
      <c r="D1657" s="62"/>
      <c r="E1657" s="60"/>
      <c r="F1657" s="14"/>
      <c r="G1657" s="91"/>
      <c r="H1657" s="91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</row>
    <row r="1658" spans="1:154" x14ac:dyDescent="0.15">
      <c r="A1658" s="88"/>
      <c r="B1658" s="89"/>
      <c r="C1658" s="14"/>
      <c r="D1658" s="62"/>
      <c r="E1658" s="60"/>
      <c r="F1658" s="14"/>
      <c r="G1658" s="91"/>
      <c r="H1658" s="91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</row>
    <row r="1659" spans="1:154" x14ac:dyDescent="0.15">
      <c r="A1659" s="88"/>
      <c r="B1659" s="89"/>
      <c r="C1659" s="14"/>
      <c r="D1659" s="62"/>
      <c r="E1659" s="60"/>
      <c r="F1659" s="14"/>
      <c r="G1659" s="91"/>
      <c r="H1659" s="91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</row>
    <row r="1660" spans="1:154" x14ac:dyDescent="0.15">
      <c r="A1660" s="88"/>
      <c r="B1660" s="89"/>
      <c r="C1660" s="14"/>
      <c r="D1660" s="62"/>
      <c r="E1660" s="60"/>
      <c r="F1660" s="14"/>
      <c r="G1660" s="91"/>
      <c r="H1660" s="91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</row>
    <row r="1661" spans="1:154" x14ac:dyDescent="0.15">
      <c r="A1661" s="88"/>
      <c r="B1661" s="89"/>
      <c r="C1661" s="14"/>
      <c r="D1661" s="62"/>
      <c r="E1661" s="60"/>
      <c r="F1661" s="14"/>
      <c r="G1661" s="91"/>
      <c r="H1661" s="91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</row>
    <row r="1662" spans="1:154" x14ac:dyDescent="0.15">
      <c r="A1662" s="88"/>
      <c r="B1662" s="89"/>
      <c r="C1662" s="14"/>
      <c r="D1662" s="62"/>
      <c r="E1662" s="60"/>
      <c r="F1662" s="14"/>
      <c r="G1662" s="91"/>
      <c r="H1662" s="91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</row>
    <row r="1663" spans="1:154" x14ac:dyDescent="0.15">
      <c r="A1663" s="88"/>
      <c r="B1663" s="89"/>
      <c r="C1663" s="14"/>
      <c r="D1663" s="62"/>
      <c r="E1663" s="60"/>
      <c r="F1663" s="14"/>
      <c r="G1663" s="91"/>
      <c r="H1663" s="91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</row>
    <row r="1664" spans="1:154" x14ac:dyDescent="0.15">
      <c r="A1664" s="88"/>
      <c r="B1664" s="89"/>
      <c r="C1664" s="14"/>
      <c r="D1664" s="62"/>
      <c r="E1664" s="60"/>
      <c r="F1664" s="14"/>
      <c r="G1664" s="91"/>
      <c r="H1664" s="91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</row>
    <row r="1665" spans="1:154" x14ac:dyDescent="0.15">
      <c r="A1665" s="88"/>
      <c r="B1665" s="89"/>
      <c r="C1665" s="14"/>
      <c r="D1665" s="62"/>
      <c r="E1665" s="60"/>
      <c r="F1665" s="14"/>
      <c r="G1665" s="91"/>
      <c r="H1665" s="91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</row>
    <row r="1666" spans="1:154" x14ac:dyDescent="0.15">
      <c r="A1666" s="88"/>
      <c r="B1666" s="89"/>
      <c r="C1666" s="14"/>
      <c r="D1666" s="62"/>
      <c r="E1666" s="60"/>
      <c r="F1666" s="14"/>
      <c r="G1666" s="91"/>
      <c r="H1666" s="91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</row>
    <row r="1667" spans="1:154" x14ac:dyDescent="0.15">
      <c r="A1667" s="88"/>
      <c r="B1667" s="89"/>
      <c r="C1667" s="14"/>
      <c r="D1667" s="62"/>
      <c r="E1667" s="60"/>
      <c r="F1667" s="14"/>
      <c r="G1667" s="91"/>
      <c r="H1667" s="91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</row>
    <row r="1668" spans="1:154" x14ac:dyDescent="0.15">
      <c r="A1668" s="88"/>
      <c r="B1668" s="89"/>
      <c r="C1668" s="14"/>
      <c r="D1668" s="62"/>
      <c r="E1668" s="60"/>
      <c r="F1668" s="14"/>
      <c r="G1668" s="91"/>
      <c r="H1668" s="91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</row>
    <row r="1669" spans="1:154" x14ac:dyDescent="0.15">
      <c r="A1669" s="88"/>
      <c r="B1669" s="89"/>
      <c r="C1669" s="14"/>
      <c r="D1669" s="62"/>
      <c r="E1669" s="60"/>
      <c r="F1669" s="14"/>
      <c r="G1669" s="91"/>
      <c r="H1669" s="91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</row>
    <row r="1670" spans="1:154" x14ac:dyDescent="0.15">
      <c r="A1670" s="88"/>
      <c r="B1670" s="89"/>
      <c r="C1670" s="14"/>
      <c r="D1670" s="62"/>
      <c r="E1670" s="60"/>
      <c r="F1670" s="14"/>
      <c r="G1670" s="91"/>
      <c r="H1670" s="91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</row>
    <row r="1671" spans="1:154" x14ac:dyDescent="0.15">
      <c r="A1671" s="88"/>
      <c r="B1671" s="89"/>
      <c r="C1671" s="14"/>
      <c r="D1671" s="62"/>
      <c r="E1671" s="60"/>
      <c r="F1671" s="14"/>
      <c r="G1671" s="91"/>
      <c r="H1671" s="91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</row>
    <row r="1672" spans="1:154" x14ac:dyDescent="0.15">
      <c r="A1672" s="88"/>
      <c r="B1672" s="89"/>
      <c r="C1672" s="14"/>
      <c r="D1672" s="62"/>
      <c r="E1672" s="60"/>
      <c r="F1672" s="14"/>
      <c r="G1672" s="91"/>
      <c r="H1672" s="91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</row>
    <row r="1673" spans="1:154" x14ac:dyDescent="0.15">
      <c r="A1673" s="88"/>
      <c r="B1673" s="89"/>
      <c r="C1673" s="14"/>
      <c r="D1673" s="62"/>
      <c r="E1673" s="60"/>
      <c r="F1673" s="14"/>
      <c r="G1673" s="91"/>
      <c r="H1673" s="91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</row>
    <row r="1674" spans="1:154" x14ac:dyDescent="0.15">
      <c r="A1674" s="88"/>
      <c r="B1674" s="89"/>
      <c r="C1674" s="14"/>
      <c r="D1674" s="62"/>
      <c r="E1674" s="60"/>
      <c r="F1674" s="14"/>
      <c r="G1674" s="91"/>
      <c r="H1674" s="91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</row>
    <row r="1675" spans="1:154" x14ac:dyDescent="0.15">
      <c r="A1675" s="88"/>
      <c r="B1675" s="89"/>
      <c r="C1675" s="14"/>
      <c r="D1675" s="62"/>
      <c r="E1675" s="60"/>
      <c r="F1675" s="14"/>
      <c r="G1675" s="91"/>
      <c r="H1675" s="91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</row>
    <row r="1676" spans="1:154" x14ac:dyDescent="0.15">
      <c r="A1676" s="88"/>
      <c r="B1676" s="89"/>
      <c r="C1676" s="14"/>
      <c r="D1676" s="62"/>
      <c r="E1676" s="60"/>
      <c r="F1676" s="14"/>
      <c r="G1676" s="91"/>
      <c r="H1676" s="91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</row>
    <row r="1677" spans="1:154" x14ac:dyDescent="0.15">
      <c r="A1677" s="88"/>
      <c r="B1677" s="89"/>
      <c r="C1677" s="14"/>
      <c r="D1677" s="62"/>
      <c r="E1677" s="60"/>
      <c r="F1677" s="14"/>
      <c r="G1677" s="91"/>
      <c r="H1677" s="91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</row>
    <row r="1678" spans="1:154" x14ac:dyDescent="0.15">
      <c r="A1678" s="88"/>
      <c r="B1678" s="89"/>
      <c r="C1678" s="14"/>
      <c r="D1678" s="62"/>
      <c r="E1678" s="60"/>
      <c r="F1678" s="14"/>
      <c r="G1678" s="91"/>
      <c r="H1678" s="91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</row>
    <row r="1679" spans="1:154" x14ac:dyDescent="0.15">
      <c r="A1679" s="88"/>
      <c r="B1679" s="89"/>
      <c r="C1679" s="14"/>
      <c r="D1679" s="62"/>
      <c r="E1679" s="60"/>
      <c r="F1679" s="14"/>
      <c r="G1679" s="91"/>
      <c r="H1679" s="91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</row>
    <row r="1680" spans="1:154" x14ac:dyDescent="0.15">
      <c r="A1680" s="88"/>
      <c r="B1680" s="89"/>
      <c r="C1680" s="14"/>
      <c r="D1680" s="62"/>
      <c r="E1680" s="60"/>
      <c r="F1680" s="14"/>
      <c r="G1680" s="91"/>
      <c r="H1680" s="91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</row>
    <row r="1681" spans="1:154" x14ac:dyDescent="0.15">
      <c r="A1681" s="88"/>
      <c r="B1681" s="89"/>
      <c r="C1681" s="14"/>
      <c r="D1681" s="62"/>
      <c r="E1681" s="60"/>
      <c r="F1681" s="14"/>
      <c r="G1681" s="91"/>
      <c r="H1681" s="91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</row>
    <row r="1682" spans="1:154" x14ac:dyDescent="0.15">
      <c r="A1682" s="88"/>
      <c r="B1682" s="89"/>
      <c r="C1682" s="14"/>
      <c r="D1682" s="62"/>
      <c r="E1682" s="60"/>
      <c r="F1682" s="14"/>
      <c r="G1682" s="91"/>
      <c r="H1682" s="91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</row>
    <row r="1683" spans="1:154" x14ac:dyDescent="0.15">
      <c r="A1683" s="88"/>
      <c r="B1683" s="89"/>
      <c r="C1683" s="14"/>
      <c r="D1683" s="62"/>
      <c r="E1683" s="60"/>
      <c r="F1683" s="14"/>
      <c r="G1683" s="91"/>
      <c r="H1683" s="91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</row>
    <row r="1684" spans="1:154" x14ac:dyDescent="0.15">
      <c r="A1684" s="88"/>
      <c r="B1684" s="89"/>
      <c r="C1684" s="14"/>
      <c r="D1684" s="62"/>
      <c r="E1684" s="60"/>
      <c r="F1684" s="14"/>
      <c r="G1684" s="91"/>
      <c r="H1684" s="91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</row>
    <row r="1685" spans="1:154" x14ac:dyDescent="0.15">
      <c r="A1685" s="88"/>
      <c r="B1685" s="89"/>
      <c r="C1685" s="14"/>
      <c r="D1685" s="62"/>
      <c r="E1685" s="60"/>
      <c r="F1685" s="14"/>
      <c r="G1685" s="91"/>
      <c r="H1685" s="91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</row>
    <row r="1686" spans="1:154" x14ac:dyDescent="0.15">
      <c r="A1686" s="88"/>
      <c r="B1686" s="89"/>
      <c r="C1686" s="14"/>
      <c r="D1686" s="62"/>
      <c r="E1686" s="60"/>
      <c r="F1686" s="14"/>
      <c r="G1686" s="91"/>
      <c r="H1686" s="91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</row>
    <row r="1687" spans="1:154" x14ac:dyDescent="0.15">
      <c r="A1687" s="88"/>
      <c r="B1687" s="89"/>
      <c r="C1687" s="14"/>
      <c r="D1687" s="62"/>
      <c r="E1687" s="60"/>
      <c r="F1687" s="14"/>
      <c r="G1687" s="91"/>
      <c r="H1687" s="91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</row>
    <row r="1688" spans="1:154" x14ac:dyDescent="0.15">
      <c r="A1688" s="88"/>
      <c r="B1688" s="89"/>
      <c r="C1688" s="14"/>
      <c r="D1688" s="62"/>
      <c r="E1688" s="60"/>
      <c r="F1688" s="14"/>
      <c r="G1688" s="91"/>
      <c r="H1688" s="91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</row>
    <row r="1689" spans="1:154" x14ac:dyDescent="0.15">
      <c r="A1689" s="88"/>
      <c r="B1689" s="89"/>
      <c r="C1689" s="14"/>
      <c r="D1689" s="62"/>
      <c r="E1689" s="60"/>
      <c r="F1689" s="14"/>
      <c r="G1689" s="91"/>
      <c r="H1689" s="91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</row>
    <row r="1690" spans="1:154" x14ac:dyDescent="0.15">
      <c r="A1690" s="88"/>
      <c r="B1690" s="89"/>
      <c r="C1690" s="14"/>
      <c r="D1690" s="62"/>
      <c r="E1690" s="60"/>
      <c r="F1690" s="14"/>
      <c r="G1690" s="91"/>
      <c r="H1690" s="91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</row>
    <row r="1691" spans="1:154" x14ac:dyDescent="0.15">
      <c r="A1691" s="88"/>
      <c r="B1691" s="89"/>
      <c r="C1691" s="14"/>
      <c r="D1691" s="62"/>
      <c r="E1691" s="60"/>
      <c r="F1691" s="14"/>
      <c r="G1691" s="91"/>
      <c r="H1691" s="91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</row>
    <row r="1692" spans="1:154" x14ac:dyDescent="0.15">
      <c r="A1692" s="88"/>
      <c r="B1692" s="89"/>
      <c r="C1692" s="14"/>
      <c r="D1692" s="62"/>
      <c r="E1692" s="60"/>
      <c r="F1692" s="14"/>
      <c r="G1692" s="91"/>
      <c r="H1692" s="91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</row>
    <row r="1693" spans="1:154" x14ac:dyDescent="0.15">
      <c r="A1693" s="88"/>
      <c r="B1693" s="89"/>
      <c r="C1693" s="14"/>
      <c r="D1693" s="62"/>
      <c r="E1693" s="60"/>
      <c r="F1693" s="14"/>
      <c r="G1693" s="91"/>
      <c r="H1693" s="91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</row>
    <row r="1694" spans="1:154" x14ac:dyDescent="0.15">
      <c r="A1694" s="88"/>
      <c r="B1694" s="89"/>
      <c r="C1694" s="14"/>
      <c r="D1694" s="62"/>
      <c r="E1694" s="60"/>
      <c r="F1694" s="14"/>
      <c r="G1694" s="91"/>
      <c r="H1694" s="91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</row>
    <row r="1695" spans="1:154" x14ac:dyDescent="0.15">
      <c r="A1695" s="88"/>
      <c r="B1695" s="89"/>
      <c r="C1695" s="14"/>
      <c r="D1695" s="62"/>
      <c r="E1695" s="60"/>
      <c r="F1695" s="14"/>
      <c r="G1695" s="91"/>
      <c r="H1695" s="91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</row>
    <row r="1696" spans="1:154" x14ac:dyDescent="0.15">
      <c r="A1696" s="88"/>
      <c r="B1696" s="89"/>
      <c r="C1696" s="14"/>
      <c r="D1696" s="62"/>
      <c r="E1696" s="60"/>
      <c r="F1696" s="14"/>
      <c r="G1696" s="91"/>
      <c r="H1696" s="91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</row>
    <row r="1697" spans="1:154" x14ac:dyDescent="0.15">
      <c r="A1697" s="88"/>
      <c r="B1697" s="89"/>
      <c r="C1697" s="14"/>
      <c r="D1697" s="62"/>
      <c r="E1697" s="60"/>
      <c r="F1697" s="14"/>
      <c r="G1697" s="91"/>
      <c r="H1697" s="91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</row>
    <row r="1698" spans="1:154" x14ac:dyDescent="0.15">
      <c r="A1698" s="88"/>
      <c r="B1698" s="89"/>
      <c r="C1698" s="14"/>
      <c r="D1698" s="62"/>
      <c r="E1698" s="60"/>
      <c r="F1698" s="14"/>
      <c r="G1698" s="91"/>
      <c r="H1698" s="91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</row>
    <row r="1699" spans="1:154" x14ac:dyDescent="0.15">
      <c r="A1699" s="88"/>
      <c r="B1699" s="89"/>
      <c r="C1699" s="14"/>
      <c r="D1699" s="62"/>
      <c r="E1699" s="60"/>
      <c r="F1699" s="14"/>
      <c r="G1699" s="91"/>
      <c r="H1699" s="91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</row>
    <row r="1700" spans="1:154" x14ac:dyDescent="0.15">
      <c r="A1700" s="88"/>
      <c r="B1700" s="89"/>
      <c r="C1700" s="14"/>
      <c r="D1700" s="62"/>
      <c r="E1700" s="60"/>
      <c r="F1700" s="14"/>
      <c r="G1700" s="91"/>
      <c r="H1700" s="91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</row>
    <row r="1701" spans="1:154" x14ac:dyDescent="0.15">
      <c r="A1701" s="88"/>
      <c r="B1701" s="89"/>
      <c r="C1701" s="14"/>
      <c r="D1701" s="62"/>
      <c r="E1701" s="60"/>
      <c r="F1701" s="14"/>
      <c r="G1701" s="91"/>
      <c r="H1701" s="91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</row>
    <row r="1702" spans="1:154" x14ac:dyDescent="0.15">
      <c r="A1702" s="88"/>
      <c r="B1702" s="89"/>
      <c r="C1702" s="14"/>
      <c r="D1702" s="62"/>
      <c r="E1702" s="60"/>
      <c r="F1702" s="14"/>
      <c r="G1702" s="91"/>
      <c r="H1702" s="91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</row>
    <row r="1703" spans="1:154" x14ac:dyDescent="0.15">
      <c r="A1703" s="88"/>
      <c r="B1703" s="89"/>
      <c r="C1703" s="14"/>
      <c r="D1703" s="62"/>
      <c r="E1703" s="60"/>
      <c r="F1703" s="14"/>
      <c r="G1703" s="91"/>
      <c r="H1703" s="91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</row>
    <row r="1704" spans="1:154" x14ac:dyDescent="0.15">
      <c r="A1704" s="88"/>
      <c r="B1704" s="89"/>
      <c r="C1704" s="14"/>
      <c r="D1704" s="62"/>
      <c r="E1704" s="60"/>
      <c r="F1704" s="14"/>
      <c r="G1704" s="91"/>
      <c r="H1704" s="91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</row>
    <row r="1705" spans="1:154" x14ac:dyDescent="0.15">
      <c r="A1705" s="88"/>
      <c r="B1705" s="89"/>
      <c r="C1705" s="14"/>
      <c r="D1705" s="62"/>
      <c r="E1705" s="60"/>
      <c r="F1705" s="14"/>
      <c r="G1705" s="91"/>
      <c r="H1705" s="91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</row>
    <row r="1706" spans="1:154" x14ac:dyDescent="0.15">
      <c r="A1706" s="88"/>
      <c r="B1706" s="89"/>
      <c r="C1706" s="14"/>
      <c r="D1706" s="62"/>
      <c r="E1706" s="60"/>
      <c r="F1706" s="14"/>
      <c r="G1706" s="91"/>
      <c r="H1706" s="91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</row>
    <row r="1707" spans="1:154" x14ac:dyDescent="0.15">
      <c r="A1707" s="88"/>
      <c r="B1707" s="89"/>
      <c r="C1707" s="14"/>
      <c r="D1707" s="62"/>
      <c r="E1707" s="60"/>
      <c r="F1707" s="14"/>
      <c r="G1707" s="91"/>
      <c r="H1707" s="91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</row>
    <row r="1708" spans="1:154" x14ac:dyDescent="0.15">
      <c r="A1708" s="88"/>
      <c r="B1708" s="89"/>
      <c r="C1708" s="14"/>
      <c r="D1708" s="62"/>
      <c r="E1708" s="60"/>
      <c r="F1708" s="14"/>
      <c r="G1708" s="91"/>
      <c r="H1708" s="91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</row>
    <row r="1709" spans="1:154" x14ac:dyDescent="0.15">
      <c r="A1709" s="88"/>
      <c r="B1709" s="89"/>
      <c r="C1709" s="14"/>
      <c r="D1709" s="62"/>
      <c r="E1709" s="60"/>
      <c r="F1709" s="14"/>
      <c r="G1709" s="91"/>
      <c r="H1709" s="91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</row>
    <row r="1710" spans="1:154" x14ac:dyDescent="0.15">
      <c r="A1710" s="88"/>
      <c r="B1710" s="89"/>
      <c r="C1710" s="14"/>
      <c r="D1710" s="62"/>
      <c r="E1710" s="60"/>
      <c r="F1710" s="14"/>
      <c r="G1710" s="91"/>
      <c r="H1710" s="91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</row>
    <row r="1711" spans="1:154" x14ac:dyDescent="0.15">
      <c r="A1711" s="88"/>
      <c r="B1711" s="89"/>
      <c r="C1711" s="14"/>
      <c r="D1711" s="62"/>
      <c r="E1711" s="60"/>
      <c r="F1711" s="14"/>
      <c r="G1711" s="91"/>
      <c r="H1711" s="91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</row>
    <row r="1712" spans="1:154" x14ac:dyDescent="0.15">
      <c r="A1712" s="88"/>
      <c r="B1712" s="89"/>
      <c r="C1712" s="14"/>
      <c r="D1712" s="62"/>
      <c r="E1712" s="60"/>
      <c r="F1712" s="14"/>
      <c r="G1712" s="91"/>
      <c r="H1712" s="91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</row>
    <row r="1713" spans="1:154" x14ac:dyDescent="0.15">
      <c r="A1713" s="88"/>
      <c r="B1713" s="89"/>
      <c r="C1713" s="14"/>
      <c r="D1713" s="62"/>
      <c r="E1713" s="60"/>
      <c r="F1713" s="14"/>
      <c r="G1713" s="91"/>
      <c r="H1713" s="91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</row>
    <row r="1714" spans="1:154" x14ac:dyDescent="0.15">
      <c r="A1714" s="88"/>
      <c r="B1714" s="89"/>
      <c r="C1714" s="14"/>
      <c r="D1714" s="62"/>
      <c r="E1714" s="60"/>
      <c r="F1714" s="14"/>
      <c r="G1714" s="91"/>
      <c r="H1714" s="91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</row>
    <row r="1715" spans="1:154" x14ac:dyDescent="0.15">
      <c r="A1715" s="88"/>
      <c r="B1715" s="89"/>
      <c r="C1715" s="14"/>
      <c r="D1715" s="62"/>
      <c r="E1715" s="60"/>
      <c r="F1715" s="14"/>
      <c r="G1715" s="91"/>
      <c r="H1715" s="91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</row>
    <row r="1716" spans="1:154" x14ac:dyDescent="0.15">
      <c r="A1716" s="88"/>
      <c r="B1716" s="89"/>
      <c r="C1716" s="14"/>
      <c r="D1716" s="62"/>
      <c r="E1716" s="60"/>
      <c r="F1716" s="14"/>
      <c r="G1716" s="91"/>
      <c r="H1716" s="91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</row>
    <row r="1717" spans="1:154" x14ac:dyDescent="0.15">
      <c r="A1717" s="88"/>
      <c r="B1717" s="89"/>
      <c r="C1717" s="14"/>
      <c r="D1717" s="62"/>
      <c r="E1717" s="60"/>
      <c r="F1717" s="14"/>
      <c r="G1717" s="91"/>
      <c r="H1717" s="91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</row>
    <row r="1718" spans="1:154" x14ac:dyDescent="0.15">
      <c r="A1718" s="88"/>
      <c r="B1718" s="89"/>
      <c r="C1718" s="14"/>
      <c r="D1718" s="62"/>
      <c r="E1718" s="60"/>
      <c r="F1718" s="14"/>
      <c r="G1718" s="91"/>
      <c r="H1718" s="91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</row>
    <row r="1719" spans="1:154" x14ac:dyDescent="0.15">
      <c r="A1719" s="88"/>
      <c r="B1719" s="89"/>
      <c r="C1719" s="14"/>
      <c r="D1719" s="62"/>
      <c r="E1719" s="60"/>
      <c r="F1719" s="14"/>
      <c r="G1719" s="91"/>
      <c r="H1719" s="91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</row>
    <row r="1720" spans="1:154" x14ac:dyDescent="0.15">
      <c r="A1720" s="88"/>
      <c r="B1720" s="89"/>
      <c r="C1720" s="14"/>
      <c r="D1720" s="62"/>
      <c r="E1720" s="60"/>
      <c r="F1720" s="14"/>
      <c r="G1720" s="91"/>
      <c r="H1720" s="91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</row>
    <row r="1721" spans="1:154" x14ac:dyDescent="0.15">
      <c r="A1721" s="88"/>
      <c r="B1721" s="89"/>
      <c r="C1721" s="14"/>
      <c r="D1721" s="62"/>
      <c r="E1721" s="60"/>
      <c r="F1721" s="14"/>
      <c r="G1721" s="91"/>
      <c r="H1721" s="91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</row>
    <row r="1722" spans="1:154" x14ac:dyDescent="0.15">
      <c r="A1722" s="88"/>
      <c r="B1722" s="89"/>
      <c r="C1722" s="14"/>
      <c r="D1722" s="62"/>
      <c r="E1722" s="60"/>
      <c r="F1722" s="14"/>
      <c r="G1722" s="91"/>
      <c r="H1722" s="91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</row>
    <row r="1723" spans="1:154" x14ac:dyDescent="0.15">
      <c r="A1723" s="88"/>
      <c r="B1723" s="89"/>
      <c r="C1723" s="14"/>
      <c r="D1723" s="62"/>
      <c r="E1723" s="60"/>
      <c r="F1723" s="14"/>
      <c r="G1723" s="91"/>
      <c r="H1723" s="91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</row>
    <row r="1724" spans="1:154" x14ac:dyDescent="0.15">
      <c r="A1724" s="88"/>
      <c r="B1724" s="89"/>
      <c r="C1724" s="14"/>
      <c r="D1724" s="62"/>
      <c r="E1724" s="60"/>
      <c r="F1724" s="14"/>
      <c r="G1724" s="91"/>
      <c r="H1724" s="91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</row>
    <row r="1725" spans="1:154" x14ac:dyDescent="0.15">
      <c r="A1725" s="88"/>
      <c r="B1725" s="89"/>
      <c r="C1725" s="14"/>
      <c r="D1725" s="62"/>
      <c r="E1725" s="60"/>
      <c r="F1725" s="14"/>
      <c r="G1725" s="91"/>
      <c r="H1725" s="91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</row>
    <row r="1726" spans="1:154" x14ac:dyDescent="0.15">
      <c r="A1726" s="88"/>
      <c r="B1726" s="89"/>
      <c r="C1726" s="14"/>
      <c r="D1726" s="62"/>
      <c r="E1726" s="60"/>
      <c r="F1726" s="14"/>
      <c r="G1726" s="91"/>
      <c r="H1726" s="91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</row>
    <row r="1727" spans="1:154" x14ac:dyDescent="0.15">
      <c r="A1727" s="88"/>
      <c r="B1727" s="89"/>
      <c r="C1727" s="14"/>
      <c r="D1727" s="62"/>
      <c r="E1727" s="60"/>
      <c r="F1727" s="14"/>
      <c r="G1727" s="91"/>
      <c r="H1727" s="91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</row>
    <row r="1728" spans="1:154" x14ac:dyDescent="0.15">
      <c r="A1728" s="88"/>
      <c r="B1728" s="89"/>
      <c r="C1728" s="14"/>
      <c r="D1728" s="62"/>
      <c r="E1728" s="60"/>
      <c r="F1728" s="14"/>
      <c r="G1728" s="91"/>
      <c r="H1728" s="91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</row>
    <row r="1729" spans="1:154" x14ac:dyDescent="0.15">
      <c r="A1729" s="88"/>
      <c r="B1729" s="89"/>
      <c r="C1729" s="14"/>
      <c r="D1729" s="62"/>
      <c r="E1729" s="60"/>
      <c r="F1729" s="14"/>
      <c r="G1729" s="91"/>
      <c r="H1729" s="91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</row>
    <row r="1730" spans="1:154" x14ac:dyDescent="0.15">
      <c r="A1730" s="88"/>
      <c r="B1730" s="89"/>
      <c r="C1730" s="14"/>
      <c r="D1730" s="62"/>
      <c r="E1730" s="60"/>
      <c r="F1730" s="14"/>
      <c r="G1730" s="91"/>
      <c r="H1730" s="91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</row>
    <row r="1731" spans="1:154" x14ac:dyDescent="0.15">
      <c r="A1731" s="88"/>
      <c r="B1731" s="89"/>
      <c r="C1731" s="14"/>
      <c r="D1731" s="62"/>
      <c r="E1731" s="60"/>
      <c r="F1731" s="14"/>
      <c r="G1731" s="91"/>
      <c r="H1731" s="91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</row>
    <row r="1732" spans="1:154" x14ac:dyDescent="0.15">
      <c r="A1732" s="88"/>
      <c r="B1732" s="89"/>
      <c r="C1732" s="14"/>
      <c r="D1732" s="62"/>
      <c r="E1732" s="60"/>
      <c r="F1732" s="14"/>
      <c r="G1732" s="91"/>
      <c r="H1732" s="91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</row>
    <row r="1733" spans="1:154" x14ac:dyDescent="0.15">
      <c r="A1733" s="88"/>
      <c r="B1733" s="89"/>
      <c r="C1733" s="14"/>
      <c r="D1733" s="62"/>
      <c r="E1733" s="60"/>
      <c r="F1733" s="14"/>
      <c r="G1733" s="91"/>
      <c r="H1733" s="91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</row>
    <row r="1734" spans="1:154" x14ac:dyDescent="0.15">
      <c r="A1734" s="88"/>
      <c r="B1734" s="89"/>
      <c r="C1734" s="14"/>
      <c r="D1734" s="62"/>
      <c r="E1734" s="60"/>
      <c r="F1734" s="14"/>
      <c r="G1734" s="91"/>
      <c r="H1734" s="91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</row>
    <row r="1735" spans="1:154" x14ac:dyDescent="0.15">
      <c r="A1735" s="88"/>
      <c r="B1735" s="89"/>
      <c r="C1735" s="14"/>
      <c r="D1735" s="62"/>
      <c r="E1735" s="60"/>
      <c r="F1735" s="14"/>
      <c r="G1735" s="91"/>
      <c r="H1735" s="91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</row>
    <row r="1736" spans="1:154" x14ac:dyDescent="0.15">
      <c r="A1736" s="88"/>
      <c r="B1736" s="89"/>
      <c r="C1736" s="14"/>
      <c r="D1736" s="62"/>
      <c r="E1736" s="60"/>
      <c r="F1736" s="14"/>
      <c r="G1736" s="91"/>
      <c r="H1736" s="91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</row>
    <row r="1737" spans="1:154" x14ac:dyDescent="0.15">
      <c r="A1737" s="88"/>
      <c r="B1737" s="89"/>
      <c r="C1737" s="14"/>
      <c r="D1737" s="62"/>
      <c r="E1737" s="60"/>
      <c r="F1737" s="14"/>
      <c r="G1737" s="91"/>
      <c r="H1737" s="91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</row>
    <row r="1738" spans="1:154" x14ac:dyDescent="0.15">
      <c r="A1738" s="88"/>
      <c r="B1738" s="89"/>
      <c r="C1738" s="14"/>
      <c r="D1738" s="62"/>
      <c r="E1738" s="60"/>
      <c r="F1738" s="14"/>
      <c r="G1738" s="91"/>
      <c r="H1738" s="91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</row>
    <row r="1739" spans="1:154" x14ac:dyDescent="0.15">
      <c r="A1739" s="88"/>
      <c r="B1739" s="89"/>
      <c r="C1739" s="14"/>
      <c r="D1739" s="62"/>
      <c r="E1739" s="60"/>
      <c r="F1739" s="14"/>
      <c r="G1739" s="91"/>
      <c r="H1739" s="91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</row>
    <row r="1740" spans="1:154" x14ac:dyDescent="0.15">
      <c r="A1740" s="88"/>
      <c r="B1740" s="89"/>
      <c r="C1740" s="14"/>
      <c r="D1740" s="62"/>
      <c r="E1740" s="60"/>
      <c r="F1740" s="14"/>
      <c r="G1740" s="91"/>
      <c r="H1740" s="91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</row>
    <row r="1741" spans="1:154" x14ac:dyDescent="0.15">
      <c r="A1741" s="88"/>
      <c r="B1741" s="89"/>
      <c r="C1741" s="14"/>
      <c r="D1741" s="62"/>
      <c r="E1741" s="60"/>
      <c r="F1741" s="14"/>
      <c r="G1741" s="91"/>
      <c r="H1741" s="91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</row>
    <row r="1742" spans="1:154" x14ac:dyDescent="0.15">
      <c r="A1742" s="88"/>
      <c r="B1742" s="89"/>
      <c r="C1742" s="14"/>
      <c r="D1742" s="62"/>
      <c r="E1742" s="60"/>
      <c r="F1742" s="14"/>
      <c r="G1742" s="91"/>
      <c r="H1742" s="91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</row>
    <row r="1743" spans="1:154" x14ac:dyDescent="0.15">
      <c r="A1743" s="88"/>
      <c r="B1743" s="89"/>
      <c r="C1743" s="14"/>
      <c r="D1743" s="62"/>
      <c r="E1743" s="60"/>
      <c r="F1743" s="14"/>
      <c r="G1743" s="91"/>
      <c r="H1743" s="91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</row>
    <row r="1744" spans="1:154" x14ac:dyDescent="0.15">
      <c r="A1744" s="88"/>
      <c r="B1744" s="89"/>
      <c r="C1744" s="14"/>
      <c r="D1744" s="62"/>
      <c r="E1744" s="60"/>
      <c r="F1744" s="14"/>
      <c r="G1744" s="91"/>
      <c r="H1744" s="91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</row>
    <row r="1745" spans="1:154" x14ac:dyDescent="0.15">
      <c r="A1745" s="88"/>
      <c r="B1745" s="89"/>
      <c r="C1745" s="14"/>
      <c r="D1745" s="62"/>
      <c r="E1745" s="60"/>
      <c r="F1745" s="14"/>
      <c r="G1745" s="91"/>
      <c r="H1745" s="91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</row>
    <row r="1746" spans="1:154" x14ac:dyDescent="0.15">
      <c r="A1746" s="88"/>
      <c r="B1746" s="89"/>
      <c r="C1746" s="14"/>
      <c r="D1746" s="62"/>
      <c r="E1746" s="60"/>
      <c r="F1746" s="14"/>
      <c r="G1746" s="91"/>
      <c r="H1746" s="91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</row>
    <row r="1747" spans="1:154" x14ac:dyDescent="0.15">
      <c r="A1747" s="88"/>
      <c r="B1747" s="89"/>
      <c r="C1747" s="14"/>
      <c r="D1747" s="62"/>
      <c r="E1747" s="60"/>
      <c r="F1747" s="14"/>
      <c r="G1747" s="91"/>
      <c r="H1747" s="91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</row>
    <row r="1748" spans="1:154" x14ac:dyDescent="0.15">
      <c r="A1748" s="88"/>
      <c r="B1748" s="89"/>
      <c r="C1748" s="14"/>
      <c r="D1748" s="62"/>
      <c r="E1748" s="60"/>
      <c r="F1748" s="14"/>
      <c r="G1748" s="91"/>
      <c r="H1748" s="91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</row>
    <row r="1749" spans="1:154" x14ac:dyDescent="0.15">
      <c r="A1749" s="88"/>
      <c r="B1749" s="89"/>
      <c r="C1749" s="14"/>
      <c r="D1749" s="62"/>
      <c r="E1749" s="60"/>
      <c r="F1749" s="14"/>
      <c r="G1749" s="91"/>
      <c r="H1749" s="91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</row>
    <row r="1750" spans="1:154" x14ac:dyDescent="0.15">
      <c r="A1750" s="88"/>
      <c r="B1750" s="89"/>
      <c r="C1750" s="14"/>
      <c r="D1750" s="62"/>
      <c r="E1750" s="60"/>
      <c r="F1750" s="14"/>
      <c r="G1750" s="91"/>
      <c r="H1750" s="91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</row>
    <row r="1751" spans="1:154" x14ac:dyDescent="0.15">
      <c r="A1751" s="88"/>
      <c r="B1751" s="89"/>
      <c r="C1751" s="14"/>
      <c r="D1751" s="62"/>
      <c r="E1751" s="60"/>
      <c r="F1751" s="14"/>
      <c r="G1751" s="91"/>
      <c r="H1751" s="91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</row>
    <row r="1752" spans="1:154" x14ac:dyDescent="0.15">
      <c r="A1752" s="88"/>
      <c r="B1752" s="89"/>
      <c r="C1752" s="14"/>
      <c r="D1752" s="62"/>
      <c r="E1752" s="60"/>
      <c r="F1752" s="14"/>
      <c r="G1752" s="91"/>
      <c r="H1752" s="91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</row>
    <row r="1753" spans="1:154" x14ac:dyDescent="0.15">
      <c r="A1753" s="88"/>
      <c r="B1753" s="89"/>
      <c r="C1753" s="14"/>
      <c r="D1753" s="62"/>
      <c r="E1753" s="60"/>
      <c r="F1753" s="14"/>
      <c r="G1753" s="91"/>
      <c r="H1753" s="91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</row>
    <row r="1754" spans="1:154" x14ac:dyDescent="0.15">
      <c r="A1754" s="88"/>
      <c r="B1754" s="89"/>
      <c r="C1754" s="14"/>
      <c r="D1754" s="62"/>
      <c r="E1754" s="60"/>
      <c r="F1754" s="14"/>
      <c r="G1754" s="91"/>
      <c r="H1754" s="91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</row>
    <row r="1755" spans="1:154" x14ac:dyDescent="0.15">
      <c r="A1755" s="88"/>
      <c r="B1755" s="89"/>
      <c r="C1755" s="14"/>
      <c r="D1755" s="62"/>
      <c r="E1755" s="60"/>
      <c r="F1755" s="14"/>
      <c r="G1755" s="91"/>
      <c r="H1755" s="91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</row>
    <row r="1756" spans="1:154" x14ac:dyDescent="0.15">
      <c r="A1756" s="88"/>
      <c r="B1756" s="89"/>
      <c r="C1756" s="14"/>
      <c r="D1756" s="62"/>
      <c r="E1756" s="60"/>
      <c r="F1756" s="14"/>
      <c r="G1756" s="91"/>
      <c r="H1756" s="91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</row>
    <row r="1757" spans="1:154" x14ac:dyDescent="0.15">
      <c r="A1757" s="88"/>
      <c r="B1757" s="89"/>
      <c r="C1757" s="14"/>
      <c r="D1757" s="62"/>
      <c r="E1757" s="60"/>
      <c r="F1757" s="14"/>
      <c r="G1757" s="91"/>
      <c r="H1757" s="91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</row>
    <row r="1758" spans="1:154" x14ac:dyDescent="0.15">
      <c r="A1758" s="88"/>
      <c r="B1758" s="89"/>
      <c r="C1758" s="14"/>
      <c r="D1758" s="62"/>
      <c r="E1758" s="60"/>
      <c r="F1758" s="14"/>
      <c r="G1758" s="91"/>
      <c r="H1758" s="91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</row>
    <row r="1759" spans="1:154" x14ac:dyDescent="0.15">
      <c r="A1759" s="88"/>
      <c r="B1759" s="89"/>
      <c r="C1759" s="14"/>
      <c r="D1759" s="62"/>
      <c r="E1759" s="60"/>
      <c r="F1759" s="14"/>
      <c r="G1759" s="91"/>
      <c r="H1759" s="91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</row>
    <row r="1760" spans="1:154" x14ac:dyDescent="0.15">
      <c r="A1760" s="88"/>
      <c r="B1760" s="89"/>
      <c r="C1760" s="14"/>
      <c r="D1760" s="62"/>
      <c r="E1760" s="60"/>
      <c r="F1760" s="14"/>
      <c r="G1760" s="91"/>
      <c r="H1760" s="91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</row>
    <row r="1761" spans="1:154" x14ac:dyDescent="0.15">
      <c r="A1761" s="88"/>
      <c r="B1761" s="89"/>
      <c r="C1761" s="14"/>
      <c r="D1761" s="62"/>
      <c r="E1761" s="60"/>
      <c r="F1761" s="14"/>
      <c r="G1761" s="91"/>
      <c r="H1761" s="91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</row>
    <row r="1762" spans="1:154" x14ac:dyDescent="0.15">
      <c r="A1762" s="88"/>
      <c r="B1762" s="89"/>
      <c r="C1762" s="14"/>
      <c r="D1762" s="62"/>
      <c r="E1762" s="60"/>
      <c r="F1762" s="14"/>
      <c r="G1762" s="91"/>
      <c r="H1762" s="91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</row>
    <row r="1763" spans="1:154" x14ac:dyDescent="0.15">
      <c r="A1763" s="88"/>
      <c r="B1763" s="89"/>
      <c r="C1763" s="14"/>
      <c r="D1763" s="62"/>
      <c r="E1763" s="60"/>
      <c r="F1763" s="14"/>
      <c r="G1763" s="91"/>
      <c r="H1763" s="91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</row>
    <row r="1764" spans="1:154" x14ac:dyDescent="0.15">
      <c r="A1764" s="88"/>
      <c r="B1764" s="89"/>
      <c r="C1764" s="14"/>
      <c r="D1764" s="62"/>
      <c r="E1764" s="60"/>
      <c r="F1764" s="14"/>
      <c r="G1764" s="91"/>
      <c r="H1764" s="91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</row>
    <row r="1765" spans="1:154" x14ac:dyDescent="0.15">
      <c r="A1765" s="88"/>
      <c r="B1765" s="89"/>
      <c r="C1765" s="14"/>
      <c r="D1765" s="62"/>
      <c r="E1765" s="60"/>
      <c r="F1765" s="14"/>
      <c r="G1765" s="91"/>
      <c r="H1765" s="91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</row>
    <row r="1766" spans="1:154" x14ac:dyDescent="0.15">
      <c r="A1766" s="88"/>
      <c r="B1766" s="89"/>
      <c r="C1766" s="14"/>
      <c r="D1766" s="62"/>
      <c r="E1766" s="60"/>
      <c r="F1766" s="14"/>
      <c r="G1766" s="91"/>
      <c r="H1766" s="91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</row>
    <row r="1767" spans="1:154" x14ac:dyDescent="0.15">
      <c r="A1767" s="88"/>
      <c r="B1767" s="89"/>
      <c r="C1767" s="14"/>
      <c r="D1767" s="62"/>
      <c r="E1767" s="60"/>
      <c r="F1767" s="14"/>
      <c r="G1767" s="91"/>
      <c r="H1767" s="91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</row>
    <row r="1768" spans="1:154" x14ac:dyDescent="0.15">
      <c r="A1768" s="88"/>
      <c r="B1768" s="89"/>
      <c r="C1768" s="14"/>
      <c r="D1768" s="62"/>
      <c r="E1768" s="60"/>
      <c r="F1768" s="14"/>
      <c r="G1768" s="91"/>
      <c r="H1768" s="91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</row>
    <row r="1769" spans="1:154" x14ac:dyDescent="0.15">
      <c r="A1769" s="88"/>
      <c r="B1769" s="89"/>
      <c r="C1769" s="14"/>
      <c r="D1769" s="62"/>
      <c r="E1769" s="60"/>
      <c r="F1769" s="14"/>
      <c r="G1769" s="91"/>
      <c r="H1769" s="91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</row>
    <row r="1770" spans="1:154" x14ac:dyDescent="0.15">
      <c r="A1770" s="88"/>
      <c r="B1770" s="89"/>
      <c r="C1770" s="14"/>
      <c r="D1770" s="62"/>
      <c r="E1770" s="60"/>
      <c r="F1770" s="14"/>
      <c r="G1770" s="91"/>
      <c r="H1770" s="91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</row>
    <row r="1771" spans="1:154" x14ac:dyDescent="0.15">
      <c r="A1771" s="88"/>
      <c r="B1771" s="89"/>
      <c r="C1771" s="14"/>
      <c r="D1771" s="62"/>
      <c r="E1771" s="60"/>
      <c r="F1771" s="14"/>
      <c r="G1771" s="91"/>
      <c r="H1771" s="91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</row>
    <row r="1772" spans="1:154" x14ac:dyDescent="0.15">
      <c r="A1772" s="88"/>
      <c r="B1772" s="89"/>
      <c r="C1772" s="14"/>
      <c r="D1772" s="62"/>
      <c r="E1772" s="60"/>
      <c r="F1772" s="14"/>
      <c r="G1772" s="91"/>
      <c r="H1772" s="91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</row>
    <row r="1773" spans="1:154" x14ac:dyDescent="0.15">
      <c r="A1773" s="88"/>
      <c r="B1773" s="89"/>
      <c r="C1773" s="14"/>
      <c r="D1773" s="62"/>
      <c r="E1773" s="60"/>
      <c r="F1773" s="14"/>
      <c r="G1773" s="91"/>
      <c r="H1773" s="91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</row>
    <row r="1774" spans="1:154" x14ac:dyDescent="0.15">
      <c r="A1774" s="88"/>
      <c r="B1774" s="89"/>
      <c r="C1774" s="14"/>
      <c r="D1774" s="62"/>
      <c r="E1774" s="60"/>
      <c r="F1774" s="14"/>
      <c r="G1774" s="91"/>
      <c r="H1774" s="91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</row>
    <row r="1775" spans="1:154" x14ac:dyDescent="0.15">
      <c r="A1775" s="88"/>
      <c r="B1775" s="89"/>
      <c r="C1775" s="14"/>
      <c r="D1775" s="62"/>
      <c r="E1775" s="60"/>
      <c r="F1775" s="14"/>
      <c r="G1775" s="91"/>
      <c r="H1775" s="91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</row>
    <row r="1776" spans="1:154" x14ac:dyDescent="0.15">
      <c r="A1776" s="88"/>
      <c r="B1776" s="89"/>
      <c r="C1776" s="14"/>
      <c r="D1776" s="62"/>
      <c r="E1776" s="60"/>
      <c r="F1776" s="14"/>
      <c r="G1776" s="91"/>
      <c r="H1776" s="91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</row>
    <row r="1777" spans="1:154" x14ac:dyDescent="0.15">
      <c r="A1777" s="88"/>
      <c r="B1777" s="89"/>
      <c r="C1777" s="14"/>
      <c r="D1777" s="62"/>
      <c r="E1777" s="60"/>
      <c r="F1777" s="14"/>
      <c r="G1777" s="91"/>
      <c r="H1777" s="91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</row>
    <row r="1778" spans="1:154" x14ac:dyDescent="0.15">
      <c r="A1778" s="88"/>
      <c r="B1778" s="89"/>
      <c r="C1778" s="14"/>
      <c r="D1778" s="62"/>
      <c r="E1778" s="60"/>
      <c r="F1778" s="14"/>
      <c r="G1778" s="91"/>
      <c r="H1778" s="91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</row>
    <row r="1779" spans="1:154" x14ac:dyDescent="0.15">
      <c r="A1779" s="88"/>
      <c r="B1779" s="89"/>
      <c r="C1779" s="14"/>
      <c r="D1779" s="62"/>
      <c r="E1779" s="60"/>
      <c r="F1779" s="14"/>
      <c r="G1779" s="91"/>
      <c r="H1779" s="91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</row>
    <row r="1780" spans="1:154" x14ac:dyDescent="0.15">
      <c r="A1780" s="88"/>
      <c r="B1780" s="89"/>
      <c r="C1780" s="14"/>
      <c r="D1780" s="62"/>
      <c r="E1780" s="60"/>
      <c r="F1780" s="14"/>
      <c r="G1780" s="91"/>
      <c r="H1780" s="91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</row>
    <row r="1781" spans="1:154" x14ac:dyDescent="0.15">
      <c r="A1781" s="88"/>
      <c r="B1781" s="89"/>
      <c r="C1781" s="14"/>
      <c r="D1781" s="62"/>
      <c r="E1781" s="60"/>
      <c r="F1781" s="14"/>
      <c r="G1781" s="91"/>
      <c r="H1781" s="91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</row>
    <row r="1782" spans="1:154" x14ac:dyDescent="0.15">
      <c r="A1782" s="88"/>
      <c r="B1782" s="89"/>
      <c r="C1782" s="14"/>
      <c r="D1782" s="62"/>
      <c r="E1782" s="60"/>
      <c r="F1782" s="14"/>
      <c r="G1782" s="91"/>
      <c r="H1782" s="91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</row>
    <row r="1783" spans="1:154" x14ac:dyDescent="0.15">
      <c r="A1783" s="88"/>
      <c r="B1783" s="89"/>
      <c r="C1783" s="14"/>
      <c r="D1783" s="62"/>
      <c r="E1783" s="60"/>
      <c r="F1783" s="14"/>
      <c r="G1783" s="91"/>
      <c r="H1783" s="91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</row>
    <row r="1784" spans="1:154" x14ac:dyDescent="0.15">
      <c r="A1784" s="88"/>
      <c r="B1784" s="89"/>
      <c r="C1784" s="14"/>
      <c r="D1784" s="62"/>
      <c r="E1784" s="60"/>
      <c r="F1784" s="14"/>
      <c r="G1784" s="91"/>
      <c r="H1784" s="91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</row>
    <row r="1785" spans="1:154" x14ac:dyDescent="0.15">
      <c r="A1785" s="88"/>
      <c r="B1785" s="89"/>
      <c r="C1785" s="14"/>
      <c r="D1785" s="62"/>
      <c r="E1785" s="60"/>
      <c r="F1785" s="14"/>
      <c r="G1785" s="91"/>
      <c r="H1785" s="91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</row>
    <row r="1786" spans="1:154" x14ac:dyDescent="0.15">
      <c r="A1786" s="88"/>
      <c r="B1786" s="89"/>
      <c r="C1786" s="14"/>
      <c r="D1786" s="62"/>
      <c r="E1786" s="60"/>
      <c r="F1786" s="14"/>
      <c r="G1786" s="91"/>
      <c r="H1786" s="91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</row>
    <row r="1787" spans="1:154" x14ac:dyDescent="0.15">
      <c r="A1787" s="88"/>
      <c r="B1787" s="89"/>
      <c r="C1787" s="14"/>
      <c r="D1787" s="62"/>
      <c r="E1787" s="60"/>
      <c r="F1787" s="14"/>
      <c r="G1787" s="91"/>
      <c r="H1787" s="91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</row>
    <row r="1788" spans="1:154" x14ac:dyDescent="0.15">
      <c r="A1788" s="88"/>
      <c r="B1788" s="89"/>
      <c r="C1788" s="14"/>
      <c r="D1788" s="62"/>
      <c r="E1788" s="60"/>
      <c r="F1788" s="14"/>
      <c r="G1788" s="91"/>
      <c r="H1788" s="91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</row>
    <row r="1789" spans="1:154" x14ac:dyDescent="0.15">
      <c r="A1789" s="88"/>
      <c r="B1789" s="89"/>
      <c r="C1789" s="14"/>
      <c r="D1789" s="62"/>
      <c r="E1789" s="60"/>
      <c r="F1789" s="14"/>
      <c r="G1789" s="91"/>
      <c r="H1789" s="91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</row>
    <row r="1790" spans="1:154" x14ac:dyDescent="0.15">
      <c r="A1790" s="88"/>
      <c r="B1790" s="89"/>
      <c r="C1790" s="14"/>
      <c r="D1790" s="62"/>
      <c r="E1790" s="60"/>
      <c r="F1790" s="14"/>
      <c r="G1790" s="91"/>
      <c r="H1790" s="91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</row>
    <row r="1791" spans="1:154" x14ac:dyDescent="0.15">
      <c r="A1791" s="88"/>
      <c r="B1791" s="89"/>
      <c r="C1791" s="14"/>
      <c r="D1791" s="62"/>
      <c r="E1791" s="60"/>
      <c r="F1791" s="14"/>
      <c r="G1791" s="91"/>
      <c r="H1791" s="91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</row>
    <row r="1792" spans="1:154" x14ac:dyDescent="0.15">
      <c r="A1792" s="88"/>
      <c r="B1792" s="89"/>
      <c r="C1792" s="14"/>
      <c r="D1792" s="62"/>
      <c r="E1792" s="60"/>
      <c r="F1792" s="14"/>
      <c r="G1792" s="91"/>
      <c r="H1792" s="91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</row>
    <row r="1793" spans="1:154" x14ac:dyDescent="0.15">
      <c r="A1793" s="88"/>
      <c r="B1793" s="89"/>
      <c r="C1793" s="14"/>
      <c r="D1793" s="62"/>
      <c r="E1793" s="60"/>
      <c r="F1793" s="14"/>
      <c r="G1793" s="91"/>
      <c r="H1793" s="91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</row>
    <row r="1794" spans="1:154" x14ac:dyDescent="0.15">
      <c r="A1794" s="88"/>
      <c r="B1794" s="89"/>
      <c r="C1794" s="14"/>
      <c r="D1794" s="62"/>
      <c r="E1794" s="60"/>
      <c r="F1794" s="14"/>
      <c r="G1794" s="91"/>
      <c r="H1794" s="91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</row>
    <row r="1795" spans="1:154" x14ac:dyDescent="0.15">
      <c r="A1795" s="88"/>
      <c r="B1795" s="89"/>
      <c r="C1795" s="14"/>
      <c r="D1795" s="62"/>
      <c r="E1795" s="60"/>
      <c r="F1795" s="14"/>
      <c r="G1795" s="91"/>
      <c r="H1795" s="91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</row>
    <row r="1796" spans="1:154" x14ac:dyDescent="0.15">
      <c r="A1796" s="88"/>
      <c r="B1796" s="89"/>
      <c r="C1796" s="14"/>
      <c r="D1796" s="62"/>
      <c r="E1796" s="60"/>
      <c r="F1796" s="14"/>
      <c r="G1796" s="91"/>
      <c r="H1796" s="91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</row>
    <row r="1797" spans="1:154" x14ac:dyDescent="0.15">
      <c r="A1797" s="88"/>
      <c r="B1797" s="89"/>
      <c r="C1797" s="14"/>
      <c r="D1797" s="62"/>
      <c r="E1797" s="60"/>
      <c r="F1797" s="14"/>
      <c r="G1797" s="91"/>
      <c r="H1797" s="91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</row>
    <row r="1798" spans="1:154" x14ac:dyDescent="0.15">
      <c r="A1798" s="88"/>
      <c r="B1798" s="89"/>
      <c r="C1798" s="14"/>
      <c r="D1798" s="62"/>
      <c r="E1798" s="60"/>
      <c r="F1798" s="14"/>
      <c r="G1798" s="91"/>
      <c r="H1798" s="91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</row>
    <row r="1799" spans="1:154" x14ac:dyDescent="0.15">
      <c r="A1799" s="88"/>
      <c r="B1799" s="89"/>
      <c r="C1799" s="14"/>
      <c r="D1799" s="62"/>
      <c r="E1799" s="60"/>
      <c r="F1799" s="14"/>
      <c r="G1799" s="91"/>
      <c r="H1799" s="91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</row>
    <row r="1800" spans="1:154" x14ac:dyDescent="0.15">
      <c r="A1800" s="88"/>
      <c r="B1800" s="89"/>
      <c r="C1800" s="14"/>
      <c r="D1800" s="62"/>
      <c r="E1800" s="60"/>
      <c r="F1800" s="14"/>
      <c r="G1800" s="91"/>
      <c r="H1800" s="91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</row>
    <row r="1801" spans="1:154" x14ac:dyDescent="0.15">
      <c r="A1801" s="88"/>
      <c r="B1801" s="89"/>
      <c r="C1801" s="14"/>
      <c r="D1801" s="62"/>
      <c r="E1801" s="60"/>
      <c r="F1801" s="14"/>
      <c r="G1801" s="91"/>
      <c r="H1801" s="91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</row>
    <row r="1802" spans="1:154" x14ac:dyDescent="0.15">
      <c r="A1802" s="88"/>
      <c r="B1802" s="89"/>
      <c r="C1802" s="14"/>
      <c r="D1802" s="62"/>
      <c r="E1802" s="60"/>
      <c r="F1802" s="14"/>
      <c r="G1802" s="91"/>
      <c r="H1802" s="91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</row>
    <row r="1803" spans="1:154" x14ac:dyDescent="0.15">
      <c r="A1803" s="88"/>
      <c r="B1803" s="89"/>
      <c r="C1803" s="14"/>
      <c r="D1803" s="62"/>
      <c r="E1803" s="60"/>
      <c r="F1803" s="14"/>
      <c r="G1803" s="91"/>
      <c r="H1803" s="91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</row>
    <row r="1804" spans="1:154" x14ac:dyDescent="0.15">
      <c r="A1804" s="88"/>
      <c r="B1804" s="89"/>
      <c r="C1804" s="14"/>
      <c r="D1804" s="62"/>
      <c r="E1804" s="60"/>
      <c r="F1804" s="14"/>
      <c r="G1804" s="91"/>
      <c r="H1804" s="91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</row>
    <row r="1805" spans="1:154" x14ac:dyDescent="0.15">
      <c r="A1805" s="88"/>
      <c r="B1805" s="89"/>
      <c r="C1805" s="14"/>
      <c r="D1805" s="62"/>
      <c r="E1805" s="60"/>
      <c r="F1805" s="14"/>
      <c r="G1805" s="91"/>
      <c r="H1805" s="91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</row>
    <row r="1806" spans="1:154" x14ac:dyDescent="0.15">
      <c r="A1806" s="88"/>
      <c r="B1806" s="89"/>
      <c r="C1806" s="14"/>
      <c r="D1806" s="62"/>
      <c r="E1806" s="60"/>
      <c r="F1806" s="14"/>
      <c r="G1806" s="91"/>
      <c r="H1806" s="91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</row>
    <row r="1807" spans="1:154" x14ac:dyDescent="0.15">
      <c r="A1807" s="88"/>
      <c r="B1807" s="89"/>
      <c r="C1807" s="14"/>
      <c r="D1807" s="62"/>
      <c r="E1807" s="60"/>
      <c r="F1807" s="14"/>
      <c r="G1807" s="91"/>
      <c r="H1807" s="91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</row>
    <row r="1808" spans="1:154" x14ac:dyDescent="0.15">
      <c r="A1808" s="88"/>
      <c r="B1808" s="89"/>
      <c r="C1808" s="14"/>
      <c r="D1808" s="62"/>
      <c r="E1808" s="60"/>
      <c r="F1808" s="14"/>
      <c r="G1808" s="91"/>
      <c r="H1808" s="91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</row>
    <row r="1809" spans="1:154" x14ac:dyDescent="0.15">
      <c r="A1809" s="88"/>
      <c r="B1809" s="89"/>
      <c r="C1809" s="14"/>
      <c r="D1809" s="62"/>
      <c r="E1809" s="60"/>
      <c r="F1809" s="14"/>
      <c r="G1809" s="91"/>
      <c r="H1809" s="91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</row>
    <row r="1810" spans="1:154" x14ac:dyDescent="0.15">
      <c r="A1810" s="88"/>
      <c r="B1810" s="89"/>
      <c r="C1810" s="14"/>
      <c r="D1810" s="62"/>
      <c r="E1810" s="60"/>
      <c r="F1810" s="14"/>
      <c r="G1810" s="91"/>
      <c r="H1810" s="91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</row>
    <row r="1811" spans="1:154" x14ac:dyDescent="0.15">
      <c r="A1811" s="88"/>
      <c r="B1811" s="89"/>
      <c r="C1811" s="14"/>
      <c r="D1811" s="62"/>
      <c r="E1811" s="60"/>
      <c r="F1811" s="14"/>
      <c r="G1811" s="91"/>
      <c r="H1811" s="91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</row>
    <row r="1812" spans="1:154" x14ac:dyDescent="0.15">
      <c r="A1812" s="88"/>
      <c r="B1812" s="89"/>
      <c r="C1812" s="14"/>
      <c r="D1812" s="62"/>
      <c r="E1812" s="60"/>
      <c r="F1812" s="14"/>
      <c r="G1812" s="91"/>
      <c r="H1812" s="91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</row>
    <row r="1813" spans="1:154" x14ac:dyDescent="0.15">
      <c r="A1813" s="88"/>
      <c r="B1813" s="89"/>
      <c r="C1813" s="14"/>
      <c r="D1813" s="62"/>
      <c r="E1813" s="60"/>
      <c r="F1813" s="14"/>
      <c r="G1813" s="91"/>
      <c r="H1813" s="91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</row>
    <row r="1814" spans="1:154" x14ac:dyDescent="0.15">
      <c r="A1814" s="88"/>
      <c r="B1814" s="89"/>
      <c r="C1814" s="14"/>
      <c r="D1814" s="62"/>
      <c r="E1814" s="60"/>
      <c r="F1814" s="14"/>
      <c r="G1814" s="91"/>
      <c r="H1814" s="91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</row>
    <row r="1815" spans="1:154" x14ac:dyDescent="0.15">
      <c r="A1815" s="88"/>
      <c r="B1815" s="89"/>
      <c r="C1815" s="14"/>
      <c r="D1815" s="62"/>
      <c r="E1815" s="60"/>
      <c r="F1815" s="14"/>
      <c r="G1815" s="91"/>
      <c r="H1815" s="91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</row>
    <row r="1816" spans="1:154" x14ac:dyDescent="0.15">
      <c r="A1816" s="88"/>
      <c r="B1816" s="89"/>
      <c r="C1816" s="14"/>
      <c r="D1816" s="62"/>
      <c r="E1816" s="60"/>
      <c r="F1816" s="14"/>
      <c r="G1816" s="91"/>
      <c r="H1816" s="91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</row>
    <row r="1817" spans="1:154" x14ac:dyDescent="0.15">
      <c r="A1817" s="88"/>
      <c r="B1817" s="89"/>
      <c r="C1817" s="14"/>
      <c r="D1817" s="62"/>
      <c r="E1817" s="60"/>
      <c r="F1817" s="14"/>
      <c r="G1817" s="91"/>
      <c r="H1817" s="91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</row>
    <row r="1818" spans="1:154" x14ac:dyDescent="0.15">
      <c r="A1818" s="88"/>
      <c r="B1818" s="89"/>
      <c r="C1818" s="14"/>
      <c r="D1818" s="62"/>
      <c r="E1818" s="60"/>
      <c r="F1818" s="14"/>
      <c r="G1818" s="91"/>
      <c r="H1818" s="91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</row>
    <row r="1819" spans="1:154" x14ac:dyDescent="0.15">
      <c r="A1819" s="88"/>
      <c r="B1819" s="89"/>
      <c r="C1819" s="14"/>
      <c r="D1819" s="62"/>
      <c r="E1819" s="60"/>
      <c r="F1819" s="14"/>
      <c r="G1819" s="91"/>
      <c r="H1819" s="91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</row>
    <row r="1820" spans="1:154" x14ac:dyDescent="0.15">
      <c r="A1820" s="88"/>
      <c r="B1820" s="89"/>
      <c r="C1820" s="14"/>
      <c r="D1820" s="62"/>
      <c r="E1820" s="60"/>
      <c r="F1820" s="14"/>
      <c r="G1820" s="91"/>
      <c r="H1820" s="91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</row>
    <row r="1821" spans="1:154" x14ac:dyDescent="0.15">
      <c r="A1821" s="88"/>
      <c r="B1821" s="89"/>
      <c r="C1821" s="14"/>
      <c r="D1821" s="62"/>
      <c r="E1821" s="60"/>
      <c r="F1821" s="14"/>
      <c r="G1821" s="91"/>
      <c r="H1821" s="91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</row>
    <row r="1822" spans="1:154" x14ac:dyDescent="0.15">
      <c r="A1822" s="88"/>
      <c r="B1822" s="89"/>
      <c r="C1822" s="14"/>
      <c r="D1822" s="62"/>
      <c r="E1822" s="60"/>
      <c r="F1822" s="14"/>
      <c r="G1822" s="91"/>
      <c r="H1822" s="91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</row>
    <row r="1823" spans="1:154" x14ac:dyDescent="0.15">
      <c r="A1823" s="88"/>
      <c r="B1823" s="89"/>
      <c r="C1823" s="14"/>
      <c r="D1823" s="62"/>
      <c r="E1823" s="60"/>
      <c r="F1823" s="14"/>
      <c r="G1823" s="91"/>
      <c r="H1823" s="91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</row>
    <row r="1824" spans="1:154" x14ac:dyDescent="0.15">
      <c r="A1824" s="88"/>
      <c r="B1824" s="89"/>
      <c r="C1824" s="14"/>
      <c r="D1824" s="62"/>
      <c r="E1824" s="60"/>
      <c r="F1824" s="14"/>
      <c r="G1824" s="91"/>
      <c r="H1824" s="91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</row>
    <row r="1825" spans="1:154" x14ac:dyDescent="0.15">
      <c r="A1825" s="88"/>
      <c r="B1825" s="89"/>
      <c r="C1825" s="14"/>
      <c r="D1825" s="62"/>
      <c r="E1825" s="60"/>
      <c r="F1825" s="14"/>
      <c r="G1825" s="91"/>
      <c r="H1825" s="91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</row>
    <row r="1826" spans="1:154" x14ac:dyDescent="0.15">
      <c r="A1826" s="88"/>
      <c r="B1826" s="89"/>
      <c r="C1826" s="14"/>
      <c r="D1826" s="62"/>
      <c r="E1826" s="60"/>
      <c r="F1826" s="14"/>
      <c r="G1826" s="91"/>
      <c r="H1826" s="91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</row>
    <row r="1827" spans="1:154" x14ac:dyDescent="0.15">
      <c r="A1827" s="88"/>
      <c r="B1827" s="89"/>
      <c r="C1827" s="14"/>
      <c r="D1827" s="62"/>
      <c r="E1827" s="60"/>
      <c r="F1827" s="14"/>
      <c r="G1827" s="91"/>
      <c r="H1827" s="91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</row>
    <row r="1828" spans="1:154" x14ac:dyDescent="0.15">
      <c r="A1828" s="88"/>
      <c r="B1828" s="89"/>
      <c r="C1828" s="14"/>
      <c r="D1828" s="62"/>
      <c r="E1828" s="60"/>
      <c r="F1828" s="14"/>
      <c r="G1828" s="91"/>
      <c r="H1828" s="91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</row>
    <row r="1829" spans="1:154" x14ac:dyDescent="0.15">
      <c r="A1829" s="88"/>
      <c r="B1829" s="89"/>
      <c r="C1829" s="14"/>
      <c r="D1829" s="62"/>
      <c r="E1829" s="60"/>
      <c r="F1829" s="14"/>
      <c r="G1829" s="91"/>
      <c r="H1829" s="91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</row>
    <row r="1830" spans="1:154" x14ac:dyDescent="0.15">
      <c r="A1830" s="88"/>
      <c r="B1830" s="89"/>
      <c r="C1830" s="14"/>
      <c r="D1830" s="62"/>
      <c r="E1830" s="60"/>
      <c r="F1830" s="14"/>
      <c r="G1830" s="91"/>
      <c r="H1830" s="91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</row>
    <row r="1831" spans="1:154" x14ac:dyDescent="0.15">
      <c r="A1831" s="88"/>
      <c r="B1831" s="89"/>
      <c r="C1831" s="14"/>
      <c r="D1831" s="62"/>
      <c r="E1831" s="60"/>
      <c r="F1831" s="14"/>
      <c r="G1831" s="91"/>
      <c r="H1831" s="91"/>
      <c r="I1831" s="14"/>
      <c r="J1831" s="13"/>
      <c r="K1831" s="29"/>
      <c r="L1831" s="2"/>
      <c r="M1831" s="17"/>
      <c r="N1831" s="12"/>
      <c r="O1831" s="12"/>
      <c r="P1831" s="17"/>
      <c r="Q1831" s="14"/>
      <c r="R1831" s="20"/>
      <c r="S1831" s="14"/>
      <c r="T1831" s="4"/>
      <c r="U1831" s="29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</row>
    <row r="1832" spans="1:154" x14ac:dyDescent="0.15">
      <c r="A1832" s="88"/>
      <c r="B1832" s="89"/>
      <c r="C1832" s="14"/>
      <c r="D1832" s="62"/>
      <c r="E1832" s="60"/>
      <c r="F1832" s="14"/>
      <c r="G1832" s="91"/>
      <c r="H1832" s="91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</row>
    <row r="1833" spans="1:154" x14ac:dyDescent="0.15">
      <c r="A1833" s="88"/>
      <c r="B1833" s="89"/>
      <c r="C1833" s="14"/>
      <c r="D1833" s="62"/>
      <c r="E1833" s="60"/>
      <c r="F1833" s="14"/>
      <c r="G1833" s="91"/>
      <c r="H1833" s="91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</row>
    <row r="1834" spans="1:154" x14ac:dyDescent="0.15">
      <c r="A1834" s="88"/>
      <c r="B1834" s="89"/>
      <c r="C1834" s="14"/>
      <c r="D1834" s="62"/>
      <c r="E1834" s="60"/>
      <c r="F1834" s="14"/>
      <c r="G1834" s="91"/>
      <c r="H1834" s="91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</row>
    <row r="1835" spans="1:154" x14ac:dyDescent="0.15">
      <c r="A1835" s="88"/>
      <c r="B1835" s="89"/>
      <c r="C1835" s="14"/>
      <c r="D1835" s="62"/>
      <c r="E1835" s="60"/>
      <c r="F1835" s="14"/>
      <c r="G1835" s="91"/>
      <c r="H1835" s="91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</row>
    <row r="1836" spans="1:154" x14ac:dyDescent="0.15">
      <c r="A1836" s="88"/>
      <c r="B1836" s="89"/>
      <c r="C1836" s="14"/>
      <c r="D1836" s="62"/>
      <c r="E1836" s="60"/>
      <c r="F1836" s="14"/>
      <c r="G1836" s="91"/>
      <c r="H1836" s="91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</row>
    <row r="1837" spans="1:154" x14ac:dyDescent="0.15">
      <c r="A1837" s="88"/>
      <c r="B1837" s="89"/>
      <c r="C1837" s="14"/>
      <c r="D1837" s="62"/>
      <c r="E1837" s="60"/>
      <c r="F1837" s="14"/>
      <c r="G1837" s="91"/>
      <c r="H1837" s="91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</row>
    <row r="1838" spans="1:154" x14ac:dyDescent="0.15">
      <c r="A1838" s="88"/>
      <c r="B1838" s="89"/>
      <c r="C1838" s="14"/>
      <c r="D1838" s="62"/>
      <c r="E1838" s="60"/>
      <c r="F1838" s="14"/>
      <c r="G1838" s="91"/>
      <c r="H1838" s="91"/>
      <c r="I1838" s="14"/>
      <c r="J1838" s="13"/>
      <c r="K1838" s="29"/>
      <c r="L1838" s="2"/>
      <c r="M1838" s="17"/>
      <c r="N1838" s="12"/>
      <c r="O1838" s="12"/>
      <c r="P1838" s="17"/>
      <c r="Q1838" s="14"/>
      <c r="R1838" s="20"/>
      <c r="S1838" s="14"/>
      <c r="T1838" s="4"/>
      <c r="U1838" s="29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</row>
    <row r="1839" spans="1:154" x14ac:dyDescent="0.15">
      <c r="A1839" s="88"/>
      <c r="B1839" s="89"/>
      <c r="C1839" s="14"/>
      <c r="D1839" s="62"/>
      <c r="E1839" s="60"/>
      <c r="F1839" s="14"/>
      <c r="G1839" s="91"/>
      <c r="H1839" s="91"/>
      <c r="I1839" s="14"/>
      <c r="J1839" s="13"/>
      <c r="K1839" s="29"/>
      <c r="L1839" s="2"/>
      <c r="M1839" s="17"/>
      <c r="N1839" s="12"/>
      <c r="O1839" s="12"/>
      <c r="P1839" s="17"/>
      <c r="Q1839" s="14"/>
      <c r="R1839" s="20"/>
      <c r="S1839" s="14"/>
      <c r="T1839" s="4"/>
      <c r="U1839" s="29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</row>
    <row r="1840" spans="1:154" x14ac:dyDescent="0.15">
      <c r="A1840" s="88"/>
      <c r="B1840" s="89"/>
      <c r="C1840" s="14"/>
      <c r="D1840" s="62"/>
      <c r="E1840" s="60"/>
      <c r="F1840" s="14"/>
      <c r="G1840" s="91"/>
      <c r="H1840" s="91"/>
      <c r="I1840" s="14"/>
      <c r="J1840" s="13"/>
      <c r="K1840" s="29"/>
      <c r="L1840" s="2"/>
      <c r="M1840" s="17"/>
      <c r="N1840" s="12"/>
      <c r="O1840" s="12"/>
      <c r="P1840" s="17"/>
      <c r="Q1840" s="14"/>
      <c r="R1840" s="20"/>
      <c r="S1840" s="14"/>
      <c r="T1840" s="4"/>
      <c r="U1840" s="29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</row>
    <row r="1841" spans="1:154" x14ac:dyDescent="0.15">
      <c r="A1841" s="88"/>
      <c r="B1841" s="89"/>
      <c r="C1841" s="14"/>
      <c r="D1841" s="62"/>
      <c r="E1841" s="60"/>
      <c r="F1841" s="14"/>
      <c r="G1841" s="91"/>
      <c r="H1841" s="91"/>
      <c r="I1841" s="14"/>
      <c r="J1841" s="13"/>
      <c r="K1841" s="29"/>
      <c r="L1841" s="2"/>
      <c r="M1841" s="17"/>
      <c r="N1841" s="12"/>
      <c r="O1841" s="12"/>
      <c r="P1841" s="17"/>
      <c r="Q1841" s="14"/>
      <c r="R1841" s="20"/>
      <c r="S1841" s="14"/>
      <c r="T1841" s="4"/>
      <c r="U1841" s="29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</row>
    <row r="1842" spans="1:154" x14ac:dyDescent="0.15">
      <c r="A1842" s="88"/>
      <c r="B1842" s="89"/>
      <c r="C1842" s="14"/>
      <c r="D1842" s="62"/>
      <c r="E1842" s="60"/>
      <c r="F1842" s="14"/>
      <c r="G1842" s="91"/>
      <c r="H1842" s="91"/>
      <c r="I1842" s="14"/>
      <c r="J1842" s="13"/>
      <c r="K1842" s="29"/>
      <c r="L1842" s="2"/>
      <c r="M1842" s="17"/>
      <c r="N1842" s="12"/>
      <c r="O1842" s="12"/>
      <c r="P1842" s="17"/>
      <c r="Q1842" s="14"/>
      <c r="R1842" s="20"/>
      <c r="S1842" s="14"/>
      <c r="T1842" s="4"/>
      <c r="U1842" s="29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</row>
    <row r="1843" spans="1:154" x14ac:dyDescent="0.15">
      <c r="A1843" s="88"/>
      <c r="B1843" s="89"/>
      <c r="C1843" s="14"/>
      <c r="D1843" s="62"/>
      <c r="E1843" s="60"/>
      <c r="F1843" s="14"/>
      <c r="G1843" s="91"/>
      <c r="H1843" s="91"/>
      <c r="I1843" s="14"/>
      <c r="J1843" s="13"/>
      <c r="K1843" s="29"/>
      <c r="L1843" s="2"/>
      <c r="M1843" s="17"/>
      <c r="N1843" s="12"/>
      <c r="O1843" s="12"/>
      <c r="P1843" s="17"/>
      <c r="Q1843" s="14"/>
      <c r="R1843" s="20"/>
      <c r="S1843" s="14"/>
      <c r="T1843" s="4"/>
      <c r="U1843" s="29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</row>
    <row r="1844" spans="1:154" x14ac:dyDescent="0.15">
      <c r="A1844" s="88"/>
      <c r="B1844" s="89"/>
      <c r="C1844" s="14"/>
      <c r="D1844" s="62"/>
      <c r="E1844" s="60"/>
      <c r="F1844" s="14"/>
      <c r="G1844" s="91"/>
      <c r="H1844" s="91"/>
      <c r="I1844" s="14"/>
      <c r="J1844" s="13"/>
      <c r="K1844" s="29"/>
      <c r="L1844" s="2"/>
      <c r="M1844" s="17"/>
      <c r="N1844" s="12"/>
      <c r="O1844" s="12"/>
      <c r="P1844" s="17"/>
      <c r="Q1844" s="14"/>
      <c r="R1844" s="20"/>
      <c r="S1844" s="14"/>
      <c r="T1844" s="4"/>
      <c r="U1844" s="29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</row>
    <row r="1845" spans="1:154" x14ac:dyDescent="0.15">
      <c r="A1845" s="88"/>
      <c r="B1845" s="89"/>
      <c r="C1845" s="14"/>
      <c r="D1845" s="62"/>
      <c r="E1845" s="60"/>
      <c r="F1845" s="14"/>
      <c r="G1845" s="91"/>
      <c r="H1845" s="91"/>
      <c r="I1845" s="14"/>
      <c r="J1845" s="13"/>
      <c r="K1845" s="29"/>
      <c r="L1845" s="2"/>
      <c r="M1845" s="17"/>
      <c r="N1845" s="12"/>
      <c r="O1845" s="12"/>
      <c r="P1845" s="17"/>
      <c r="Q1845" s="14"/>
      <c r="R1845" s="20"/>
      <c r="S1845" s="14"/>
      <c r="T1845" s="4"/>
      <c r="U1845" s="29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</row>
    <row r="1846" spans="1:154" x14ac:dyDescent="0.15">
      <c r="A1846" s="88"/>
      <c r="B1846" s="89"/>
      <c r="C1846" s="14"/>
      <c r="D1846" s="62"/>
      <c r="E1846" s="60"/>
      <c r="F1846" s="14"/>
      <c r="G1846" s="91"/>
      <c r="H1846" s="91"/>
      <c r="I1846" s="14"/>
      <c r="J1846" s="13"/>
      <c r="K1846" s="29"/>
      <c r="L1846" s="2"/>
      <c r="M1846" s="17"/>
      <c r="N1846" s="12"/>
      <c r="O1846" s="12"/>
      <c r="P1846" s="17"/>
      <c r="Q1846" s="14"/>
      <c r="R1846" s="20"/>
      <c r="S1846" s="14"/>
      <c r="T1846" s="4"/>
      <c r="U1846" s="29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</row>
    <row r="1847" spans="1:154" x14ac:dyDescent="0.15">
      <c r="A1847" s="88"/>
      <c r="B1847" s="89"/>
      <c r="C1847" s="14"/>
      <c r="D1847" s="62"/>
      <c r="E1847" s="60"/>
      <c r="F1847" s="14"/>
      <c r="G1847" s="91"/>
      <c r="H1847" s="91"/>
      <c r="I1847" s="14"/>
      <c r="J1847" s="13"/>
      <c r="K1847" s="29"/>
      <c r="L1847" s="2"/>
      <c r="M1847" s="17"/>
      <c r="N1847" s="12"/>
      <c r="O1847" s="12"/>
      <c r="P1847" s="17"/>
      <c r="Q1847" s="14"/>
      <c r="R1847" s="20"/>
      <c r="S1847" s="14"/>
      <c r="T1847" s="4"/>
      <c r="U1847" s="29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</row>
    <row r="1848" spans="1:154" x14ac:dyDescent="0.15">
      <c r="A1848" s="88"/>
      <c r="B1848" s="89"/>
      <c r="C1848" s="14"/>
      <c r="D1848" s="62"/>
      <c r="E1848" s="60"/>
      <c r="F1848" s="14"/>
      <c r="G1848" s="91"/>
      <c r="H1848" s="91"/>
      <c r="I1848" s="14"/>
      <c r="J1848" s="13"/>
      <c r="K1848" s="29"/>
      <c r="L1848" s="2"/>
      <c r="M1848" s="17"/>
      <c r="N1848" s="12"/>
      <c r="O1848" s="12"/>
      <c r="P1848" s="17"/>
      <c r="Q1848" s="14"/>
      <c r="R1848" s="20"/>
      <c r="S1848" s="14"/>
      <c r="T1848" s="4"/>
      <c r="U1848" s="29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</row>
    <row r="1849" spans="1:154" x14ac:dyDescent="0.15">
      <c r="A1849" s="88"/>
      <c r="B1849" s="89"/>
      <c r="C1849" s="14"/>
      <c r="D1849" s="62"/>
      <c r="E1849" s="60"/>
      <c r="F1849" s="14"/>
      <c r="G1849" s="91"/>
      <c r="H1849" s="91"/>
      <c r="I1849" s="14"/>
      <c r="J1849" s="13"/>
      <c r="K1849" s="29"/>
      <c r="L1849" s="2"/>
      <c r="M1849" s="17"/>
      <c r="N1849" s="12"/>
      <c r="O1849" s="12"/>
      <c r="P1849" s="17"/>
      <c r="Q1849" s="14"/>
      <c r="R1849" s="20"/>
      <c r="S1849" s="14"/>
      <c r="T1849" s="4"/>
      <c r="U1849" s="29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</row>
    <row r="1850" spans="1:154" x14ac:dyDescent="0.15">
      <c r="A1850" s="88"/>
      <c r="B1850" s="89"/>
      <c r="C1850" s="14"/>
      <c r="D1850" s="62"/>
      <c r="E1850" s="60"/>
      <c r="F1850" s="14"/>
      <c r="G1850" s="91"/>
      <c r="H1850" s="91"/>
      <c r="I1850" s="14"/>
      <c r="J1850" s="13"/>
      <c r="K1850" s="29"/>
      <c r="L1850" s="2"/>
      <c r="M1850" s="17"/>
      <c r="N1850" s="12"/>
      <c r="O1850" s="12"/>
      <c r="P1850" s="17"/>
      <c r="Q1850" s="14"/>
      <c r="R1850" s="20"/>
      <c r="S1850" s="14"/>
      <c r="T1850" s="4"/>
      <c r="U1850" s="29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</row>
    <row r="1851" spans="1:154" x14ac:dyDescent="0.15">
      <c r="A1851" s="88"/>
      <c r="B1851" s="89"/>
      <c r="C1851" s="14"/>
      <c r="D1851" s="62"/>
      <c r="E1851" s="60"/>
      <c r="F1851" s="14"/>
      <c r="G1851" s="91"/>
      <c r="H1851" s="91"/>
      <c r="I1851" s="14"/>
      <c r="J1851" s="13"/>
      <c r="K1851" s="29"/>
      <c r="L1851" s="2"/>
      <c r="M1851" s="17"/>
      <c r="N1851" s="12"/>
      <c r="O1851" s="12"/>
      <c r="P1851" s="17"/>
      <c r="Q1851" s="14"/>
      <c r="R1851" s="20"/>
      <c r="S1851" s="14"/>
      <c r="T1851" s="4"/>
      <c r="U1851" s="29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</row>
    <row r="1852" spans="1:154" x14ac:dyDescent="0.15">
      <c r="A1852" s="88"/>
      <c r="B1852" s="89"/>
      <c r="C1852" s="14"/>
      <c r="D1852" s="62"/>
      <c r="E1852" s="60"/>
      <c r="F1852" s="14"/>
      <c r="G1852" s="91"/>
      <c r="H1852" s="91"/>
      <c r="I1852" s="14"/>
      <c r="J1852" s="13"/>
      <c r="K1852" s="29"/>
      <c r="L1852" s="2"/>
      <c r="M1852" s="17"/>
      <c r="N1852" s="12"/>
      <c r="O1852" s="12"/>
      <c r="P1852" s="17"/>
      <c r="Q1852" s="14"/>
      <c r="R1852" s="20"/>
      <c r="S1852" s="14"/>
      <c r="T1852" s="4"/>
      <c r="U1852" s="29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</row>
    <row r="1853" spans="1:154" x14ac:dyDescent="0.15">
      <c r="A1853" s="88"/>
      <c r="B1853" s="89"/>
      <c r="C1853" s="14"/>
      <c r="D1853" s="62"/>
      <c r="E1853" s="60"/>
      <c r="F1853" s="14"/>
      <c r="G1853" s="91"/>
      <c r="H1853" s="91"/>
      <c r="I1853" s="14"/>
      <c r="J1853" s="13"/>
      <c r="K1853" s="29"/>
      <c r="L1853" s="2"/>
      <c r="M1853" s="17"/>
      <c r="N1853" s="12"/>
      <c r="O1853" s="12"/>
      <c r="P1853" s="17"/>
      <c r="Q1853" s="14"/>
      <c r="R1853" s="20"/>
      <c r="S1853" s="14"/>
      <c r="T1853" s="4"/>
      <c r="U1853" s="29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</row>
    <row r="1854" spans="1:154" x14ac:dyDescent="0.15">
      <c r="A1854" s="88"/>
      <c r="B1854" s="89"/>
      <c r="C1854" s="14"/>
      <c r="D1854" s="62"/>
      <c r="E1854" s="60"/>
      <c r="F1854" s="14"/>
      <c r="G1854" s="91"/>
      <c r="H1854" s="91"/>
      <c r="I1854" s="14"/>
      <c r="J1854" s="13"/>
      <c r="K1854" s="29"/>
      <c r="L1854" s="2"/>
      <c r="M1854" s="17"/>
      <c r="N1854" s="12"/>
      <c r="O1854" s="12"/>
      <c r="P1854" s="17"/>
      <c r="Q1854" s="14"/>
      <c r="R1854" s="20"/>
      <c r="S1854" s="14"/>
      <c r="T1854" s="4"/>
      <c r="U1854" s="29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</row>
    <row r="1855" spans="1:154" x14ac:dyDescent="0.15">
      <c r="A1855" s="88"/>
      <c r="B1855" s="89"/>
      <c r="C1855" s="14"/>
      <c r="D1855" s="62"/>
      <c r="E1855" s="60"/>
      <c r="F1855" s="14"/>
      <c r="G1855" s="91"/>
      <c r="H1855" s="91"/>
      <c r="I1855" s="14"/>
      <c r="J1855" s="13"/>
      <c r="K1855" s="29"/>
      <c r="L1855" s="2"/>
      <c r="M1855" s="17"/>
      <c r="N1855" s="12"/>
      <c r="O1855" s="12"/>
      <c r="P1855" s="17"/>
      <c r="Q1855" s="14"/>
      <c r="R1855" s="20"/>
      <c r="S1855" s="14"/>
      <c r="T1855" s="4"/>
      <c r="U1855" s="29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</row>
    <row r="1856" spans="1:154" x14ac:dyDescent="0.15">
      <c r="A1856" s="88"/>
      <c r="B1856" s="89"/>
      <c r="C1856" s="14"/>
      <c r="D1856" s="62"/>
      <c r="E1856" s="60"/>
      <c r="F1856" s="14"/>
      <c r="G1856" s="91"/>
      <c r="H1856" s="91"/>
      <c r="I1856" s="14"/>
      <c r="J1856" s="13"/>
      <c r="K1856" s="29"/>
      <c r="L1856" s="2"/>
      <c r="M1856" s="17"/>
      <c r="N1856" s="12"/>
      <c r="O1856" s="12"/>
      <c r="P1856" s="17"/>
      <c r="Q1856" s="14"/>
      <c r="R1856" s="20"/>
      <c r="S1856" s="14"/>
      <c r="T1856" s="4"/>
      <c r="U1856" s="29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</row>
    <row r="1857" spans="1:154" x14ac:dyDescent="0.15">
      <c r="A1857" s="88"/>
      <c r="B1857" s="89"/>
      <c r="C1857" s="14"/>
      <c r="D1857" s="62"/>
      <c r="E1857" s="60"/>
      <c r="F1857" s="14"/>
      <c r="G1857" s="91"/>
      <c r="H1857" s="91"/>
      <c r="I1857" s="14"/>
      <c r="J1857" s="13"/>
      <c r="K1857" s="29"/>
      <c r="L1857" s="2"/>
      <c r="M1857" s="17"/>
      <c r="N1857" s="12"/>
      <c r="O1857" s="12"/>
      <c r="P1857" s="17"/>
      <c r="Q1857" s="14"/>
      <c r="R1857" s="20"/>
      <c r="S1857" s="14"/>
      <c r="T1857" s="4"/>
      <c r="U1857" s="29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</row>
    <row r="1858" spans="1:154" x14ac:dyDescent="0.15">
      <c r="A1858" s="88"/>
      <c r="B1858" s="89"/>
      <c r="C1858" s="14"/>
      <c r="D1858" s="62"/>
      <c r="E1858" s="60"/>
      <c r="F1858" s="14"/>
      <c r="G1858" s="91"/>
      <c r="H1858" s="91"/>
      <c r="I1858" s="14"/>
      <c r="J1858" s="13"/>
      <c r="K1858" s="29"/>
      <c r="L1858" s="2"/>
      <c r="M1858" s="17"/>
      <c r="N1858" s="12"/>
      <c r="O1858" s="12"/>
      <c r="P1858" s="17"/>
      <c r="Q1858" s="14"/>
      <c r="R1858" s="20"/>
      <c r="S1858" s="14"/>
      <c r="T1858" s="4"/>
      <c r="U1858" s="29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</row>
    <row r="1859" spans="1:154" x14ac:dyDescent="0.15">
      <c r="A1859" s="88"/>
      <c r="B1859" s="89"/>
      <c r="C1859" s="14"/>
      <c r="D1859" s="62"/>
      <c r="E1859" s="60"/>
      <c r="F1859" s="14"/>
      <c r="G1859" s="91"/>
      <c r="H1859" s="91"/>
      <c r="I1859" s="14"/>
      <c r="J1859" s="13"/>
      <c r="K1859" s="29"/>
      <c r="L1859" s="2"/>
      <c r="M1859" s="17"/>
      <c r="N1859" s="12"/>
      <c r="O1859" s="12"/>
      <c r="P1859" s="17"/>
      <c r="Q1859" s="14"/>
      <c r="R1859" s="20"/>
      <c r="S1859" s="14"/>
      <c r="T1859" s="4"/>
      <c r="U1859" s="29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</row>
    <row r="1860" spans="1:154" x14ac:dyDescent="0.15">
      <c r="A1860" s="88"/>
      <c r="B1860" s="89"/>
      <c r="C1860" s="14"/>
      <c r="D1860" s="62"/>
      <c r="E1860" s="60"/>
      <c r="F1860" s="14"/>
      <c r="G1860" s="91"/>
      <c r="H1860" s="91"/>
      <c r="I1860" s="14"/>
      <c r="J1860" s="13"/>
      <c r="K1860" s="29"/>
      <c r="L1860" s="2"/>
      <c r="M1860" s="17"/>
      <c r="N1860" s="12"/>
      <c r="O1860" s="12"/>
      <c r="P1860" s="17"/>
      <c r="Q1860" s="14"/>
      <c r="R1860" s="20"/>
      <c r="S1860" s="14"/>
      <c r="T1860" s="4"/>
      <c r="U1860" s="29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</row>
    <row r="1861" spans="1:154" x14ac:dyDescent="0.15">
      <c r="A1861" s="88"/>
      <c r="B1861" s="89"/>
      <c r="C1861" s="14"/>
      <c r="D1861" s="62"/>
      <c r="E1861" s="60"/>
      <c r="F1861" s="14"/>
      <c r="G1861" s="91"/>
      <c r="H1861" s="91"/>
      <c r="I1861" s="14"/>
      <c r="J1861" s="13"/>
      <c r="K1861" s="29"/>
      <c r="L1861" s="2"/>
      <c r="M1861" s="17"/>
      <c r="N1861" s="12"/>
      <c r="O1861" s="12"/>
      <c r="P1861" s="17"/>
      <c r="Q1861" s="14"/>
      <c r="R1861" s="20"/>
      <c r="S1861" s="14"/>
      <c r="T1861" s="4"/>
      <c r="U1861" s="29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</row>
    <row r="1862" spans="1:154" x14ac:dyDescent="0.15">
      <c r="A1862" s="88"/>
      <c r="B1862" s="89"/>
      <c r="C1862" s="14"/>
      <c r="D1862" s="62"/>
      <c r="E1862" s="60"/>
      <c r="F1862" s="14"/>
      <c r="G1862" s="91"/>
      <c r="H1862" s="91"/>
      <c r="I1862" s="14"/>
      <c r="J1862" s="13"/>
      <c r="K1862" s="29"/>
      <c r="L1862" s="2"/>
      <c r="M1862" s="17"/>
      <c r="N1862" s="12"/>
      <c r="O1862" s="12"/>
      <c r="P1862" s="17"/>
      <c r="Q1862" s="14"/>
      <c r="R1862" s="20"/>
      <c r="S1862" s="14"/>
      <c r="T1862" s="4"/>
      <c r="U1862" s="29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</row>
    <row r="1863" spans="1:154" x14ac:dyDescent="0.15">
      <c r="A1863" s="88"/>
      <c r="B1863" s="89"/>
      <c r="C1863" s="14"/>
      <c r="D1863" s="62"/>
      <c r="E1863" s="60"/>
      <c r="F1863" s="14"/>
      <c r="G1863" s="91"/>
      <c r="H1863" s="91"/>
      <c r="I1863" s="14"/>
      <c r="J1863" s="13"/>
      <c r="K1863" s="29"/>
      <c r="L1863" s="2"/>
      <c r="M1863" s="17"/>
      <c r="N1863" s="12"/>
      <c r="O1863" s="12"/>
      <c r="P1863" s="17"/>
      <c r="Q1863" s="14"/>
      <c r="R1863" s="20"/>
      <c r="S1863" s="14"/>
      <c r="T1863" s="4"/>
      <c r="U1863" s="29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</row>
    <row r="1864" spans="1:154" x14ac:dyDescent="0.15">
      <c r="A1864" s="88"/>
      <c r="B1864" s="89"/>
      <c r="C1864" s="14"/>
      <c r="D1864" s="62"/>
      <c r="E1864" s="60"/>
      <c r="F1864" s="14"/>
      <c r="G1864" s="91"/>
      <c r="H1864" s="91"/>
      <c r="I1864" s="14"/>
      <c r="J1864" s="13"/>
      <c r="K1864" s="29"/>
      <c r="L1864" s="2"/>
      <c r="M1864" s="17"/>
      <c r="N1864" s="12"/>
      <c r="O1864" s="12"/>
      <c r="P1864" s="17"/>
      <c r="Q1864" s="14"/>
      <c r="R1864" s="20"/>
      <c r="S1864" s="14"/>
      <c r="T1864" s="4"/>
      <c r="U1864" s="29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</row>
    <row r="1865" spans="1:154" x14ac:dyDescent="0.15">
      <c r="A1865" s="88"/>
      <c r="B1865" s="89"/>
      <c r="C1865" s="14"/>
      <c r="D1865" s="62"/>
      <c r="E1865" s="60"/>
      <c r="F1865" s="14"/>
      <c r="G1865" s="91"/>
      <c r="H1865" s="91"/>
      <c r="I1865" s="14"/>
      <c r="J1865" s="13"/>
      <c r="K1865" s="29"/>
      <c r="L1865" s="2"/>
      <c r="M1865" s="17"/>
      <c r="N1865" s="12"/>
      <c r="O1865" s="12"/>
      <c r="P1865" s="17"/>
      <c r="Q1865" s="14"/>
      <c r="R1865" s="20"/>
      <c r="S1865" s="14"/>
      <c r="T1865" s="4"/>
      <c r="U1865" s="29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</row>
    <row r="1866" spans="1:154" x14ac:dyDescent="0.15">
      <c r="A1866" s="88"/>
      <c r="B1866" s="89"/>
      <c r="C1866" s="14"/>
      <c r="D1866" s="62"/>
      <c r="E1866" s="60"/>
      <c r="F1866" s="14"/>
      <c r="G1866" s="91"/>
      <c r="H1866" s="91"/>
      <c r="I1866" s="14"/>
      <c r="J1866" s="13"/>
      <c r="K1866" s="29"/>
      <c r="L1866" s="2"/>
      <c r="M1866" s="17"/>
      <c r="N1866" s="12"/>
      <c r="O1866" s="12"/>
      <c r="P1866" s="17"/>
      <c r="Q1866" s="14"/>
      <c r="R1866" s="20"/>
      <c r="S1866" s="14"/>
      <c r="T1866" s="4"/>
      <c r="U1866" s="29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</row>
    <row r="1867" spans="1:154" x14ac:dyDescent="0.15">
      <c r="A1867" s="88"/>
      <c r="B1867" s="89"/>
      <c r="C1867" s="14"/>
      <c r="D1867" s="62"/>
      <c r="E1867" s="60"/>
      <c r="F1867" s="14"/>
      <c r="G1867" s="91"/>
      <c r="H1867" s="91"/>
      <c r="I1867" s="14"/>
      <c r="J1867" s="13"/>
      <c r="K1867" s="29"/>
      <c r="L1867" s="2"/>
      <c r="M1867" s="17"/>
      <c r="N1867" s="12"/>
      <c r="O1867" s="12"/>
      <c r="P1867" s="17"/>
      <c r="Q1867" s="14"/>
      <c r="R1867" s="20"/>
      <c r="S1867" s="14"/>
      <c r="T1867" s="4"/>
      <c r="U1867" s="29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</row>
    <row r="1868" spans="1:154" x14ac:dyDescent="0.15">
      <c r="A1868" s="88"/>
      <c r="B1868" s="89"/>
      <c r="C1868" s="14"/>
      <c r="D1868" s="62"/>
      <c r="E1868" s="60"/>
      <c r="F1868" s="14"/>
      <c r="G1868" s="91"/>
      <c r="H1868" s="91"/>
      <c r="I1868" s="14"/>
      <c r="J1868" s="13"/>
      <c r="K1868" s="29"/>
      <c r="L1868" s="2"/>
      <c r="M1868" s="17"/>
      <c r="N1868" s="12"/>
      <c r="O1868" s="12"/>
      <c r="P1868" s="17"/>
      <c r="Q1868" s="14"/>
      <c r="R1868" s="20"/>
      <c r="S1868" s="14"/>
      <c r="T1868" s="4"/>
      <c r="U1868" s="29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</row>
    <row r="1869" spans="1:154" x14ac:dyDescent="0.15">
      <c r="A1869" s="88"/>
      <c r="B1869" s="89"/>
      <c r="C1869" s="14"/>
      <c r="D1869" s="62"/>
      <c r="E1869" s="60"/>
      <c r="F1869" s="14"/>
      <c r="G1869" s="91"/>
      <c r="H1869" s="91"/>
      <c r="I1869" s="14"/>
      <c r="J1869" s="13"/>
      <c r="K1869" s="29"/>
      <c r="L1869" s="2"/>
      <c r="M1869" s="17"/>
      <c r="N1869" s="12"/>
      <c r="O1869" s="12"/>
      <c r="P1869" s="17"/>
      <c r="Q1869" s="14"/>
      <c r="R1869" s="20"/>
      <c r="S1869" s="14"/>
      <c r="T1869" s="4"/>
      <c r="U1869" s="29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</row>
    <row r="1870" spans="1:154" x14ac:dyDescent="0.15">
      <c r="A1870" s="88"/>
      <c r="B1870" s="89"/>
      <c r="C1870" s="14"/>
      <c r="D1870" s="62"/>
      <c r="E1870" s="60"/>
      <c r="F1870" s="14"/>
      <c r="G1870" s="91"/>
      <c r="H1870" s="91"/>
      <c r="I1870" s="14"/>
      <c r="J1870" s="13"/>
      <c r="K1870" s="29"/>
      <c r="L1870" s="2"/>
      <c r="M1870" s="17"/>
      <c r="N1870" s="12"/>
      <c r="O1870" s="12"/>
      <c r="P1870" s="17"/>
      <c r="Q1870" s="14"/>
      <c r="R1870" s="20"/>
      <c r="S1870" s="14"/>
      <c r="T1870" s="4"/>
      <c r="U1870" s="29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</row>
    <row r="1871" spans="1:154" x14ac:dyDescent="0.15">
      <c r="A1871" s="88"/>
      <c r="B1871" s="89"/>
      <c r="C1871" s="14"/>
      <c r="D1871" s="62"/>
      <c r="E1871" s="60"/>
      <c r="F1871" s="14"/>
      <c r="G1871" s="91"/>
      <c r="H1871" s="91"/>
      <c r="I1871" s="14"/>
      <c r="J1871" s="13"/>
      <c r="K1871" s="29"/>
      <c r="L1871" s="2"/>
      <c r="M1871" s="17"/>
      <c r="N1871" s="12"/>
      <c r="O1871" s="12"/>
      <c r="P1871" s="17"/>
      <c r="Q1871" s="14"/>
      <c r="R1871" s="20"/>
      <c r="S1871" s="14"/>
      <c r="T1871" s="4"/>
      <c r="U1871" s="29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</row>
    <row r="1872" spans="1:154" x14ac:dyDescent="0.15">
      <c r="A1872" s="88"/>
      <c r="B1872" s="89"/>
      <c r="C1872" s="14"/>
      <c r="D1872" s="62"/>
      <c r="E1872" s="60"/>
      <c r="F1872" s="14"/>
      <c r="G1872" s="91"/>
      <c r="H1872" s="91"/>
      <c r="I1872" s="14"/>
      <c r="J1872" s="13"/>
      <c r="K1872" s="29"/>
      <c r="L1872" s="2"/>
      <c r="M1872" s="17"/>
      <c r="N1872" s="12"/>
      <c r="O1872" s="12"/>
      <c r="P1872" s="17"/>
      <c r="Q1872" s="14"/>
      <c r="R1872" s="20"/>
      <c r="S1872" s="14"/>
      <c r="T1872" s="4"/>
      <c r="U1872" s="29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</row>
    <row r="1873" spans="1:154" x14ac:dyDescent="0.15">
      <c r="A1873" s="88"/>
      <c r="B1873" s="89"/>
      <c r="C1873" s="14"/>
      <c r="D1873" s="62"/>
      <c r="E1873" s="60"/>
      <c r="F1873" s="14"/>
      <c r="G1873" s="91"/>
      <c r="H1873" s="91"/>
      <c r="I1873" s="14"/>
      <c r="J1873" s="13"/>
      <c r="K1873" s="29"/>
      <c r="L1873" s="2"/>
      <c r="M1873" s="17"/>
      <c r="N1873" s="12"/>
      <c r="O1873" s="12"/>
      <c r="P1873" s="17"/>
      <c r="Q1873" s="14"/>
      <c r="R1873" s="20"/>
      <c r="S1873" s="14"/>
      <c r="T1873" s="4"/>
      <c r="U1873" s="29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</row>
    <row r="1874" spans="1:154" x14ac:dyDescent="0.15">
      <c r="A1874" s="88"/>
      <c r="B1874" s="89"/>
      <c r="C1874" s="14"/>
      <c r="D1874" s="62"/>
      <c r="E1874" s="60"/>
      <c r="F1874" s="14"/>
      <c r="G1874" s="91"/>
      <c r="H1874" s="91"/>
      <c r="I1874" s="14"/>
      <c r="J1874" s="13"/>
      <c r="K1874" s="29"/>
      <c r="L1874" s="2"/>
      <c r="M1874" s="17"/>
      <c r="N1874" s="12"/>
      <c r="O1874" s="12"/>
      <c r="P1874" s="17"/>
      <c r="Q1874" s="14"/>
      <c r="R1874" s="20"/>
      <c r="S1874" s="14"/>
      <c r="T1874" s="4"/>
      <c r="U1874" s="29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</row>
    <row r="1875" spans="1:154" x14ac:dyDescent="0.15">
      <c r="A1875" s="88"/>
      <c r="B1875" s="89"/>
      <c r="C1875" s="14"/>
      <c r="D1875" s="62"/>
      <c r="E1875" s="60"/>
      <c r="F1875" s="14"/>
      <c r="G1875" s="91"/>
      <c r="H1875" s="91"/>
      <c r="I1875" s="14"/>
      <c r="J1875" s="13"/>
      <c r="K1875" s="29"/>
      <c r="L1875" s="2"/>
      <c r="M1875" s="17"/>
      <c r="N1875" s="12"/>
      <c r="O1875" s="12"/>
      <c r="P1875" s="17"/>
      <c r="Q1875" s="14"/>
      <c r="R1875" s="20"/>
      <c r="S1875" s="14"/>
      <c r="T1875" s="4"/>
      <c r="U1875" s="29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</row>
    <row r="1876" spans="1:154" x14ac:dyDescent="0.15">
      <c r="A1876" s="88"/>
      <c r="B1876" s="89"/>
      <c r="C1876" s="14"/>
      <c r="D1876" s="62"/>
      <c r="E1876" s="60"/>
      <c r="F1876" s="14"/>
      <c r="G1876" s="91"/>
      <c r="H1876" s="91"/>
      <c r="I1876" s="14"/>
      <c r="J1876" s="13"/>
      <c r="K1876" s="29"/>
      <c r="L1876" s="2"/>
      <c r="M1876" s="17"/>
      <c r="N1876" s="12"/>
      <c r="O1876" s="12"/>
      <c r="P1876" s="17"/>
      <c r="Q1876" s="14"/>
      <c r="R1876" s="20"/>
      <c r="S1876" s="14"/>
      <c r="T1876" s="4"/>
      <c r="U1876" s="29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</row>
    <row r="1877" spans="1:154" x14ac:dyDescent="0.15">
      <c r="A1877" s="88"/>
      <c r="B1877" s="89"/>
      <c r="C1877" s="14"/>
      <c r="D1877" s="62"/>
      <c r="E1877" s="60"/>
      <c r="F1877" s="14"/>
      <c r="G1877" s="91"/>
      <c r="H1877" s="91"/>
      <c r="I1877" s="14"/>
      <c r="J1877" s="13"/>
      <c r="K1877" s="29"/>
      <c r="L1877" s="2"/>
      <c r="M1877" s="17"/>
      <c r="N1877" s="12"/>
      <c r="O1877" s="12"/>
      <c r="P1877" s="17"/>
      <c r="Q1877" s="14"/>
      <c r="R1877" s="20"/>
      <c r="S1877" s="14"/>
      <c r="T1877" s="4"/>
      <c r="U1877" s="29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</row>
    <row r="1878" spans="1:154" x14ac:dyDescent="0.15">
      <c r="A1878" s="88"/>
      <c r="B1878" s="89"/>
      <c r="C1878" s="14"/>
      <c r="D1878" s="62"/>
      <c r="E1878" s="60"/>
      <c r="F1878" s="14"/>
      <c r="G1878" s="91"/>
      <c r="H1878" s="91"/>
      <c r="I1878" s="14"/>
      <c r="J1878" s="13"/>
      <c r="K1878" s="29"/>
      <c r="L1878" s="2"/>
      <c r="M1878" s="17"/>
      <c r="N1878" s="12"/>
      <c r="O1878" s="12"/>
      <c r="P1878" s="17"/>
      <c r="Q1878" s="14"/>
      <c r="R1878" s="20"/>
      <c r="S1878" s="14"/>
      <c r="T1878" s="4"/>
      <c r="U1878" s="29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</row>
    <row r="1879" spans="1:154" x14ac:dyDescent="0.15">
      <c r="A1879" s="88"/>
      <c r="B1879" s="89"/>
      <c r="C1879" s="14"/>
      <c r="D1879" s="62"/>
      <c r="E1879" s="60"/>
      <c r="F1879" s="14"/>
      <c r="G1879" s="91"/>
      <c r="H1879" s="91"/>
      <c r="I1879" s="14"/>
      <c r="J1879" s="13"/>
      <c r="K1879" s="29"/>
      <c r="L1879" s="2"/>
      <c r="M1879" s="17"/>
      <c r="N1879" s="12"/>
      <c r="O1879" s="12"/>
      <c r="P1879" s="17"/>
      <c r="Q1879" s="14"/>
      <c r="R1879" s="20"/>
      <c r="S1879" s="14"/>
      <c r="T1879" s="4"/>
      <c r="U1879" s="29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</row>
    <row r="1880" spans="1:154" x14ac:dyDescent="0.15">
      <c r="A1880" s="88"/>
      <c r="B1880" s="89"/>
      <c r="C1880" s="14"/>
      <c r="D1880" s="62"/>
      <c r="E1880" s="60"/>
      <c r="F1880" s="14"/>
      <c r="G1880" s="91"/>
      <c r="H1880" s="91"/>
      <c r="I1880" s="14"/>
      <c r="J1880" s="13"/>
      <c r="K1880" s="29"/>
      <c r="L1880" s="2"/>
      <c r="M1880" s="17"/>
      <c r="N1880" s="12"/>
      <c r="O1880" s="12"/>
      <c r="P1880" s="17"/>
      <c r="Q1880" s="14"/>
      <c r="R1880" s="20"/>
      <c r="S1880" s="14"/>
      <c r="T1880" s="4"/>
      <c r="U1880" s="29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</row>
    <row r="1881" spans="1:154" x14ac:dyDescent="0.15">
      <c r="A1881" s="88"/>
      <c r="B1881" s="89"/>
      <c r="C1881" s="14"/>
      <c r="D1881" s="62"/>
      <c r="E1881" s="60"/>
      <c r="F1881" s="14"/>
      <c r="G1881" s="91"/>
      <c r="H1881" s="91"/>
      <c r="I1881" s="14"/>
      <c r="J1881" s="13"/>
      <c r="K1881" s="29"/>
      <c r="L1881" s="2"/>
      <c r="M1881" s="17"/>
      <c r="N1881" s="12"/>
      <c r="O1881" s="12"/>
      <c r="P1881" s="17"/>
      <c r="Q1881" s="14"/>
      <c r="R1881" s="20"/>
      <c r="S1881" s="14"/>
      <c r="T1881" s="4"/>
      <c r="U1881" s="29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</row>
    <row r="1882" spans="1:154" x14ac:dyDescent="0.15">
      <c r="A1882" s="88"/>
      <c r="B1882" s="89"/>
      <c r="C1882" s="14"/>
      <c r="D1882" s="62"/>
      <c r="E1882" s="60"/>
      <c r="F1882" s="14"/>
      <c r="G1882" s="91"/>
      <c r="H1882" s="91"/>
      <c r="I1882" s="14"/>
      <c r="J1882" s="13"/>
      <c r="K1882" s="29"/>
      <c r="L1882" s="2"/>
      <c r="M1882" s="17"/>
      <c r="N1882" s="12"/>
      <c r="O1882" s="12"/>
      <c r="P1882" s="17"/>
      <c r="Q1882" s="14"/>
      <c r="R1882" s="20"/>
      <c r="S1882" s="14"/>
      <c r="T1882" s="4"/>
      <c r="U1882" s="29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</row>
    <row r="1883" spans="1:154" x14ac:dyDescent="0.15">
      <c r="A1883" s="88"/>
      <c r="B1883" s="89"/>
      <c r="C1883" s="14"/>
      <c r="D1883" s="62"/>
      <c r="E1883" s="60"/>
      <c r="F1883" s="14"/>
      <c r="G1883" s="91"/>
      <c r="H1883" s="91"/>
      <c r="I1883" s="14"/>
      <c r="J1883" s="13"/>
      <c r="K1883" s="29"/>
      <c r="L1883" s="2"/>
      <c r="M1883" s="17"/>
      <c r="N1883" s="12"/>
      <c r="O1883" s="12"/>
      <c r="P1883" s="17"/>
      <c r="Q1883" s="14"/>
      <c r="R1883" s="20"/>
      <c r="S1883" s="14"/>
      <c r="T1883" s="4"/>
      <c r="U1883" s="29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</row>
    <row r="1884" spans="1:154" x14ac:dyDescent="0.15">
      <c r="A1884" s="88"/>
      <c r="B1884" s="89"/>
      <c r="C1884" s="14"/>
      <c r="D1884" s="62"/>
      <c r="E1884" s="60"/>
      <c r="F1884" s="14"/>
      <c r="G1884" s="91"/>
      <c r="H1884" s="91"/>
      <c r="I1884" s="14"/>
      <c r="J1884" s="13"/>
      <c r="K1884" s="29"/>
      <c r="L1884" s="2"/>
      <c r="M1884" s="17"/>
      <c r="N1884" s="12"/>
      <c r="O1884" s="12"/>
      <c r="P1884" s="17"/>
      <c r="Q1884" s="14"/>
      <c r="R1884" s="20"/>
      <c r="S1884" s="14"/>
      <c r="T1884" s="4"/>
      <c r="U1884" s="29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</row>
    <row r="1885" spans="1:154" x14ac:dyDescent="0.15">
      <c r="A1885" s="88"/>
      <c r="B1885" s="89"/>
      <c r="C1885" s="14"/>
      <c r="D1885" s="62"/>
      <c r="E1885" s="60"/>
      <c r="F1885" s="14"/>
      <c r="G1885" s="91"/>
      <c r="H1885" s="91"/>
      <c r="I1885" s="14"/>
      <c r="J1885" s="13"/>
      <c r="K1885" s="29"/>
      <c r="L1885" s="2"/>
      <c r="M1885" s="17"/>
      <c r="N1885" s="12"/>
      <c r="O1885" s="12"/>
      <c r="P1885" s="17"/>
      <c r="Q1885" s="14"/>
      <c r="R1885" s="20"/>
      <c r="S1885" s="14"/>
      <c r="T1885" s="4"/>
      <c r="U1885" s="29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</row>
    <row r="1886" spans="1:154" x14ac:dyDescent="0.15">
      <c r="A1886" s="88"/>
      <c r="B1886" s="89"/>
      <c r="C1886" s="14"/>
      <c r="D1886" s="62"/>
      <c r="E1886" s="60"/>
      <c r="F1886" s="14"/>
      <c r="G1886" s="91"/>
      <c r="H1886" s="91"/>
      <c r="I1886" s="14"/>
      <c r="J1886" s="13"/>
      <c r="K1886" s="29"/>
      <c r="L1886" s="2"/>
      <c r="M1886" s="17"/>
      <c r="N1886" s="12"/>
      <c r="O1886" s="12"/>
      <c r="P1886" s="17"/>
      <c r="Q1886" s="14"/>
      <c r="R1886" s="20"/>
      <c r="S1886" s="14"/>
      <c r="T1886" s="4"/>
      <c r="U1886" s="29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</row>
    <row r="1887" spans="1:154" x14ac:dyDescent="0.15">
      <c r="A1887" s="88"/>
      <c r="B1887" s="89"/>
      <c r="C1887" s="14"/>
      <c r="D1887" s="62"/>
      <c r="E1887" s="60"/>
      <c r="F1887" s="14"/>
      <c r="G1887" s="91"/>
      <c r="H1887" s="91"/>
      <c r="I1887" s="14"/>
      <c r="J1887" s="13"/>
      <c r="K1887" s="29"/>
      <c r="L1887" s="2"/>
      <c r="M1887" s="17"/>
      <c r="N1887" s="12"/>
      <c r="O1887" s="12"/>
      <c r="P1887" s="17"/>
      <c r="Q1887" s="14"/>
      <c r="R1887" s="20"/>
      <c r="S1887" s="14"/>
      <c r="T1887" s="4"/>
      <c r="U1887" s="29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</row>
    <row r="1888" spans="1:154" x14ac:dyDescent="0.15">
      <c r="A1888" s="88"/>
      <c r="B1888" s="89"/>
      <c r="C1888" s="14"/>
      <c r="D1888" s="62"/>
      <c r="E1888" s="60"/>
      <c r="F1888" s="14"/>
      <c r="G1888" s="91"/>
      <c r="H1888" s="91"/>
      <c r="I1888" s="14"/>
      <c r="J1888" s="13"/>
      <c r="K1888" s="29"/>
      <c r="L1888" s="2"/>
      <c r="M1888" s="17"/>
      <c r="N1888" s="12"/>
      <c r="O1888" s="12"/>
      <c r="P1888" s="17"/>
      <c r="Q1888" s="14"/>
      <c r="R1888" s="20"/>
      <c r="S1888" s="14"/>
      <c r="T1888" s="4"/>
      <c r="U1888" s="29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</row>
    <row r="1889" spans="1:154" x14ac:dyDescent="0.15">
      <c r="A1889" s="88"/>
      <c r="B1889" s="89"/>
      <c r="C1889" s="14"/>
      <c r="D1889" s="62"/>
      <c r="E1889" s="60"/>
      <c r="F1889" s="14"/>
      <c r="G1889" s="91"/>
      <c r="H1889" s="91"/>
      <c r="I1889" s="14"/>
      <c r="J1889" s="13"/>
      <c r="K1889" s="29"/>
      <c r="L1889" s="2"/>
      <c r="M1889" s="17"/>
      <c r="N1889" s="12"/>
      <c r="O1889" s="12"/>
      <c r="P1889" s="17"/>
      <c r="Q1889" s="14"/>
      <c r="R1889" s="20"/>
      <c r="S1889" s="14"/>
      <c r="T1889" s="4"/>
      <c r="U1889" s="29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</row>
    <row r="1890" spans="1:154" x14ac:dyDescent="0.15">
      <c r="A1890" s="88"/>
      <c r="B1890" s="89"/>
      <c r="C1890" s="14"/>
      <c r="D1890" s="62"/>
      <c r="E1890" s="60"/>
      <c r="F1890" s="14"/>
      <c r="G1890" s="91"/>
      <c r="H1890" s="91"/>
      <c r="I1890" s="14"/>
      <c r="J1890" s="13"/>
      <c r="K1890" s="29"/>
      <c r="L1890" s="2"/>
      <c r="M1890" s="17"/>
      <c r="N1890" s="12"/>
      <c r="O1890" s="12"/>
      <c r="P1890" s="17"/>
      <c r="Q1890" s="14"/>
      <c r="R1890" s="20"/>
      <c r="S1890" s="14"/>
      <c r="T1890" s="4"/>
      <c r="U1890" s="29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</row>
    <row r="1891" spans="1:154" x14ac:dyDescent="0.15">
      <c r="A1891" s="88"/>
      <c r="B1891" s="89"/>
      <c r="C1891" s="14"/>
      <c r="D1891" s="62"/>
      <c r="E1891" s="60"/>
      <c r="F1891" s="14"/>
      <c r="G1891" s="91"/>
      <c r="H1891" s="91"/>
      <c r="I1891" s="14"/>
      <c r="J1891" s="13"/>
      <c r="K1891" s="29"/>
      <c r="L1891" s="2"/>
      <c r="M1891" s="17"/>
      <c r="N1891" s="12"/>
      <c r="O1891" s="12"/>
      <c r="P1891" s="17"/>
      <c r="Q1891" s="14"/>
      <c r="R1891" s="20"/>
      <c r="S1891" s="14"/>
      <c r="T1891" s="4"/>
      <c r="U1891" s="29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</row>
    <row r="1892" spans="1:154" x14ac:dyDescent="0.15">
      <c r="A1892" s="88"/>
      <c r="B1892" s="89"/>
      <c r="C1892" s="14"/>
      <c r="D1892" s="62"/>
      <c r="E1892" s="60"/>
      <c r="F1892" s="14"/>
      <c r="G1892" s="91"/>
      <c r="H1892" s="91"/>
      <c r="I1892" s="14"/>
      <c r="J1892" s="13"/>
      <c r="K1892" s="29"/>
      <c r="L1892" s="2"/>
      <c r="M1892" s="17"/>
      <c r="N1892" s="12"/>
      <c r="O1892" s="12"/>
      <c r="P1892" s="17"/>
      <c r="Q1892" s="14"/>
      <c r="R1892" s="20"/>
      <c r="S1892" s="14"/>
      <c r="T1892" s="4"/>
      <c r="U1892" s="29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</row>
    <row r="1893" spans="1:154" x14ac:dyDescent="0.15">
      <c r="A1893" s="88"/>
      <c r="B1893" s="89"/>
      <c r="C1893" s="14"/>
      <c r="D1893" s="62"/>
      <c r="E1893" s="60"/>
      <c r="F1893" s="14"/>
      <c r="G1893" s="91"/>
      <c r="H1893" s="91"/>
      <c r="I1893" s="14"/>
      <c r="J1893" s="13"/>
      <c r="K1893" s="29"/>
      <c r="L1893" s="2"/>
      <c r="M1893" s="17"/>
      <c r="N1893" s="12"/>
      <c r="O1893" s="12"/>
      <c r="P1893" s="17"/>
      <c r="Q1893" s="14"/>
      <c r="R1893" s="20"/>
      <c r="S1893" s="14"/>
      <c r="T1893" s="4"/>
      <c r="U1893" s="29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</row>
    <row r="1894" spans="1:154" x14ac:dyDescent="0.15">
      <c r="A1894" s="88"/>
      <c r="B1894" s="89"/>
      <c r="C1894" s="14"/>
      <c r="D1894" s="62"/>
      <c r="E1894" s="60"/>
      <c r="F1894" s="14"/>
      <c r="G1894" s="91"/>
      <c r="H1894" s="91"/>
      <c r="I1894" s="14"/>
      <c r="J1894" s="13"/>
      <c r="K1894" s="29"/>
      <c r="L1894" s="2"/>
      <c r="M1894" s="17"/>
      <c r="N1894" s="12"/>
      <c r="O1894" s="12"/>
      <c r="P1894" s="17"/>
      <c r="Q1894" s="14"/>
      <c r="R1894" s="20"/>
      <c r="S1894" s="14"/>
      <c r="T1894" s="4"/>
      <c r="U1894" s="29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</row>
    <row r="1895" spans="1:154" x14ac:dyDescent="0.15">
      <c r="A1895" s="88"/>
      <c r="B1895" s="89"/>
      <c r="C1895" s="14"/>
      <c r="D1895" s="62"/>
      <c r="E1895" s="60"/>
      <c r="F1895" s="14"/>
      <c r="G1895" s="91"/>
      <c r="H1895" s="91"/>
      <c r="I1895" s="14"/>
      <c r="J1895" s="13"/>
      <c r="K1895" s="29"/>
      <c r="L1895" s="2"/>
      <c r="M1895" s="17"/>
      <c r="N1895" s="12"/>
      <c r="O1895" s="12"/>
      <c r="P1895" s="17"/>
      <c r="Q1895" s="14"/>
      <c r="R1895" s="20"/>
      <c r="S1895" s="14"/>
      <c r="T1895" s="4"/>
      <c r="U1895" s="29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</row>
    <row r="1896" spans="1:154" x14ac:dyDescent="0.15">
      <c r="A1896" s="88"/>
      <c r="B1896" s="89"/>
      <c r="C1896" s="14"/>
      <c r="D1896" s="62"/>
      <c r="E1896" s="60"/>
      <c r="F1896" s="14"/>
      <c r="G1896" s="91"/>
      <c r="H1896" s="91"/>
      <c r="I1896" s="14"/>
      <c r="J1896" s="13"/>
      <c r="K1896" s="29"/>
      <c r="L1896" s="2"/>
      <c r="M1896" s="17"/>
      <c r="N1896" s="12"/>
      <c r="O1896" s="12"/>
      <c r="P1896" s="17"/>
      <c r="Q1896" s="14"/>
      <c r="R1896" s="20"/>
      <c r="S1896" s="14"/>
      <c r="T1896" s="4"/>
      <c r="U1896" s="29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</row>
    <row r="1897" spans="1:154" x14ac:dyDescent="0.15">
      <c r="A1897" s="88"/>
      <c r="B1897" s="89"/>
      <c r="C1897" s="14"/>
      <c r="D1897" s="62"/>
      <c r="E1897" s="60"/>
      <c r="F1897" s="14"/>
      <c r="G1897" s="91"/>
      <c r="H1897" s="91"/>
      <c r="I1897" s="14"/>
      <c r="J1897" s="13"/>
      <c r="K1897" s="29"/>
      <c r="L1897" s="2"/>
      <c r="M1897" s="17"/>
      <c r="N1897" s="12"/>
      <c r="O1897" s="12"/>
      <c r="P1897" s="17"/>
      <c r="Q1897" s="14"/>
      <c r="R1897" s="20"/>
      <c r="S1897" s="14"/>
      <c r="T1897" s="4"/>
      <c r="U1897" s="29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</row>
    <row r="1898" spans="1:154" x14ac:dyDescent="0.15">
      <c r="A1898" s="88"/>
      <c r="B1898" s="89"/>
      <c r="C1898" s="14"/>
      <c r="D1898" s="62"/>
      <c r="E1898" s="60"/>
      <c r="F1898" s="14"/>
      <c r="G1898" s="91"/>
      <c r="H1898" s="91"/>
      <c r="I1898" s="14"/>
      <c r="J1898" s="13"/>
      <c r="K1898" s="29"/>
      <c r="L1898" s="2"/>
      <c r="M1898" s="17"/>
      <c r="N1898" s="12"/>
      <c r="O1898" s="12"/>
      <c r="P1898" s="17"/>
      <c r="Q1898" s="14"/>
      <c r="R1898" s="20"/>
      <c r="S1898" s="14"/>
      <c r="T1898" s="4"/>
      <c r="U1898" s="29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</row>
    <row r="1899" spans="1:154" x14ac:dyDescent="0.15">
      <c r="A1899" s="88"/>
      <c r="B1899" s="89"/>
      <c r="C1899" s="14"/>
      <c r="D1899" s="62"/>
      <c r="E1899" s="60"/>
      <c r="F1899" s="14"/>
      <c r="G1899" s="91"/>
      <c r="H1899" s="91"/>
      <c r="I1899" s="14"/>
      <c r="J1899" s="13"/>
      <c r="K1899" s="29"/>
      <c r="L1899" s="2"/>
      <c r="M1899" s="17"/>
      <c r="N1899" s="12"/>
      <c r="O1899" s="12"/>
      <c r="P1899" s="17"/>
      <c r="Q1899" s="14"/>
      <c r="R1899" s="20"/>
      <c r="S1899" s="14"/>
      <c r="T1899" s="4"/>
      <c r="U1899" s="29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</row>
    <row r="1900" spans="1:154" x14ac:dyDescent="0.15">
      <c r="A1900" s="88"/>
      <c r="B1900" s="89"/>
      <c r="C1900" s="14"/>
      <c r="D1900" s="62"/>
      <c r="E1900" s="60"/>
      <c r="F1900" s="14"/>
      <c r="G1900" s="91"/>
      <c r="H1900" s="91"/>
      <c r="I1900" s="14"/>
      <c r="J1900" s="13"/>
      <c r="K1900" s="29"/>
      <c r="L1900" s="2"/>
      <c r="M1900" s="17"/>
      <c r="N1900" s="12"/>
      <c r="O1900" s="12"/>
      <c r="P1900" s="17"/>
      <c r="Q1900" s="14"/>
      <c r="R1900" s="20"/>
      <c r="S1900" s="14"/>
      <c r="T1900" s="4"/>
      <c r="U1900" s="29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</row>
    <row r="1901" spans="1:154" x14ac:dyDescent="0.15">
      <c r="A1901" s="88"/>
      <c r="B1901" s="89"/>
      <c r="C1901" s="14"/>
      <c r="D1901" s="62"/>
      <c r="E1901" s="60"/>
      <c r="F1901" s="14"/>
      <c r="G1901" s="91"/>
      <c r="H1901" s="91"/>
      <c r="I1901" s="14"/>
      <c r="J1901" s="13"/>
      <c r="K1901" s="29"/>
      <c r="L1901" s="2"/>
      <c r="M1901" s="17"/>
      <c r="N1901" s="12"/>
      <c r="O1901" s="12"/>
      <c r="P1901" s="17"/>
      <c r="Q1901" s="14"/>
      <c r="R1901" s="20"/>
      <c r="S1901" s="14"/>
      <c r="T1901" s="4"/>
      <c r="U1901" s="29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</row>
    <row r="1902" spans="1:154" x14ac:dyDescent="0.15">
      <c r="A1902" s="88"/>
      <c r="B1902" s="89"/>
      <c r="C1902" s="14"/>
      <c r="D1902" s="62"/>
      <c r="E1902" s="60"/>
      <c r="F1902" s="14"/>
      <c r="G1902" s="91"/>
      <c r="H1902" s="91"/>
      <c r="I1902" s="14"/>
      <c r="J1902" s="13"/>
      <c r="K1902" s="29"/>
      <c r="L1902" s="2"/>
      <c r="M1902" s="17"/>
      <c r="N1902" s="12"/>
      <c r="O1902" s="12"/>
      <c r="P1902" s="17"/>
      <c r="Q1902" s="14"/>
      <c r="R1902" s="20"/>
      <c r="S1902" s="14"/>
      <c r="T1902" s="4"/>
      <c r="U1902" s="29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</row>
    <row r="1903" spans="1:154" x14ac:dyDescent="0.15">
      <c r="A1903" s="88"/>
      <c r="B1903" s="89"/>
      <c r="C1903" s="14"/>
      <c r="D1903" s="62"/>
      <c r="E1903" s="60"/>
      <c r="F1903" s="14"/>
      <c r="G1903" s="91"/>
      <c r="H1903" s="91"/>
      <c r="I1903" s="14"/>
      <c r="J1903" s="13"/>
      <c r="K1903" s="29"/>
      <c r="L1903" s="2"/>
      <c r="M1903" s="17"/>
      <c r="N1903" s="12"/>
      <c r="O1903" s="12"/>
      <c r="P1903" s="17"/>
      <c r="Q1903" s="14"/>
      <c r="R1903" s="20"/>
      <c r="S1903" s="14"/>
      <c r="T1903" s="4"/>
      <c r="U1903" s="29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</row>
    <row r="1904" spans="1:154" x14ac:dyDescent="0.15">
      <c r="A1904" s="88"/>
      <c r="B1904" s="89"/>
      <c r="C1904" s="14"/>
      <c r="D1904" s="62"/>
      <c r="E1904" s="60"/>
      <c r="F1904" s="14"/>
      <c r="G1904" s="91"/>
      <c r="H1904" s="91"/>
      <c r="I1904" s="14"/>
      <c r="J1904" s="13"/>
      <c r="K1904" s="29"/>
      <c r="L1904" s="2"/>
      <c r="M1904" s="17"/>
      <c r="N1904" s="12"/>
      <c r="O1904" s="12"/>
      <c r="P1904" s="17"/>
      <c r="Q1904" s="14"/>
      <c r="R1904" s="20"/>
      <c r="S1904" s="14"/>
      <c r="T1904" s="4"/>
      <c r="U1904" s="29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</row>
    <row r="1905" spans="1:154" x14ac:dyDescent="0.15">
      <c r="A1905" s="88"/>
      <c r="B1905" s="89"/>
      <c r="C1905" s="14"/>
      <c r="D1905" s="62"/>
      <c r="E1905" s="60"/>
      <c r="F1905" s="14"/>
      <c r="G1905" s="91"/>
      <c r="H1905" s="91"/>
      <c r="I1905" s="14"/>
      <c r="J1905" s="13"/>
      <c r="K1905" s="29"/>
      <c r="L1905" s="2"/>
      <c r="M1905" s="17"/>
      <c r="N1905" s="12"/>
      <c r="O1905" s="12"/>
      <c r="P1905" s="17"/>
      <c r="Q1905" s="14"/>
      <c r="R1905" s="20"/>
      <c r="S1905" s="14"/>
      <c r="T1905" s="4"/>
      <c r="U1905" s="29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</row>
    <row r="1906" spans="1:154" x14ac:dyDescent="0.15">
      <c r="A1906" s="88"/>
      <c r="B1906" s="89"/>
      <c r="C1906" s="14"/>
      <c r="D1906" s="62"/>
      <c r="E1906" s="60"/>
      <c r="F1906" s="14"/>
      <c r="G1906" s="91"/>
      <c r="H1906" s="91"/>
      <c r="I1906" s="14"/>
      <c r="J1906" s="13"/>
      <c r="K1906" s="29"/>
      <c r="L1906" s="2"/>
      <c r="M1906" s="17"/>
      <c r="N1906" s="12"/>
      <c r="O1906" s="12"/>
      <c r="P1906" s="17"/>
      <c r="Q1906" s="14"/>
      <c r="R1906" s="20"/>
      <c r="S1906" s="14"/>
      <c r="T1906" s="4"/>
      <c r="U1906" s="29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</row>
    <row r="1907" spans="1:154" x14ac:dyDescent="0.15">
      <c r="A1907" s="88"/>
      <c r="B1907" s="89"/>
      <c r="C1907" s="14"/>
      <c r="D1907" s="62"/>
      <c r="E1907" s="60"/>
      <c r="F1907" s="14"/>
      <c r="G1907" s="91"/>
      <c r="H1907" s="91"/>
      <c r="I1907" s="14"/>
      <c r="J1907" s="13"/>
      <c r="K1907" s="29"/>
      <c r="L1907" s="2"/>
      <c r="M1907" s="17"/>
      <c r="N1907" s="12"/>
      <c r="O1907" s="12"/>
      <c r="P1907" s="17"/>
      <c r="Q1907" s="14"/>
      <c r="R1907" s="20"/>
      <c r="S1907" s="14"/>
      <c r="T1907" s="4"/>
      <c r="U1907" s="29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</row>
    <row r="1908" spans="1:154" x14ac:dyDescent="0.15">
      <c r="A1908" s="88"/>
      <c r="B1908" s="89"/>
      <c r="C1908" s="14"/>
      <c r="D1908" s="62"/>
      <c r="E1908" s="60"/>
      <c r="F1908" s="14"/>
      <c r="G1908" s="91"/>
      <c r="H1908" s="91"/>
      <c r="I1908" s="14"/>
      <c r="J1908" s="13"/>
      <c r="K1908" s="29"/>
      <c r="L1908" s="2"/>
      <c r="M1908" s="17"/>
      <c r="N1908" s="12"/>
      <c r="O1908" s="12"/>
      <c r="P1908" s="17"/>
      <c r="Q1908" s="14"/>
      <c r="R1908" s="20"/>
      <c r="S1908" s="14"/>
      <c r="T1908" s="4"/>
      <c r="U1908" s="29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</row>
    <row r="1909" spans="1:154" x14ac:dyDescent="0.15">
      <c r="A1909" s="88"/>
      <c r="B1909" s="89"/>
      <c r="C1909" s="14"/>
      <c r="D1909" s="62"/>
      <c r="E1909" s="60"/>
      <c r="F1909" s="14"/>
      <c r="G1909" s="91"/>
      <c r="H1909" s="91"/>
      <c r="I1909" s="14"/>
      <c r="J1909" s="13"/>
      <c r="K1909" s="29"/>
      <c r="L1909" s="2"/>
      <c r="M1909" s="17"/>
      <c r="N1909" s="12"/>
      <c r="O1909" s="12"/>
      <c r="P1909" s="17"/>
      <c r="Q1909" s="14"/>
      <c r="R1909" s="20"/>
      <c r="S1909" s="14"/>
      <c r="T1909" s="4"/>
      <c r="U1909" s="29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</row>
    <row r="1910" spans="1:154" x14ac:dyDescent="0.15">
      <c r="A1910" s="88"/>
      <c r="B1910" s="89"/>
      <c r="C1910" s="14"/>
      <c r="D1910" s="62"/>
      <c r="E1910" s="60"/>
      <c r="F1910" s="14"/>
      <c r="G1910" s="91"/>
      <c r="H1910" s="91"/>
      <c r="I1910" s="14"/>
      <c r="J1910" s="13"/>
      <c r="K1910" s="29"/>
      <c r="L1910" s="2"/>
      <c r="M1910" s="17"/>
      <c r="N1910" s="12"/>
      <c r="O1910" s="12"/>
      <c r="P1910" s="17"/>
      <c r="Q1910" s="14"/>
      <c r="R1910" s="20"/>
      <c r="S1910" s="14"/>
      <c r="T1910" s="4"/>
      <c r="U1910" s="29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</row>
    <row r="1911" spans="1:154" x14ac:dyDescent="0.15">
      <c r="A1911" s="88"/>
      <c r="B1911" s="89"/>
      <c r="C1911" s="14"/>
      <c r="D1911" s="62"/>
      <c r="E1911" s="60"/>
      <c r="F1911" s="14"/>
      <c r="G1911" s="91"/>
      <c r="H1911" s="91"/>
      <c r="I1911" s="14"/>
      <c r="J1911" s="13"/>
      <c r="K1911" s="29"/>
      <c r="L1911" s="2"/>
      <c r="M1911" s="17"/>
      <c r="N1911" s="12"/>
      <c r="O1911" s="12"/>
      <c r="P1911" s="17"/>
      <c r="Q1911" s="14"/>
      <c r="R1911" s="20"/>
      <c r="S1911" s="14"/>
      <c r="T1911" s="4"/>
      <c r="U1911" s="29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</row>
    <row r="1912" spans="1:154" x14ac:dyDescent="0.15">
      <c r="A1912" s="88"/>
      <c r="B1912" s="89"/>
      <c r="C1912" s="14"/>
      <c r="D1912" s="62"/>
      <c r="E1912" s="60"/>
      <c r="F1912" s="14"/>
      <c r="G1912" s="91"/>
      <c r="H1912" s="91"/>
      <c r="I1912" s="14"/>
      <c r="J1912" s="13"/>
      <c r="K1912" s="29"/>
      <c r="L1912" s="2"/>
      <c r="M1912" s="17"/>
      <c r="N1912" s="12"/>
      <c r="O1912" s="12"/>
      <c r="P1912" s="17"/>
      <c r="Q1912" s="14"/>
      <c r="R1912" s="20"/>
      <c r="S1912" s="14"/>
      <c r="T1912" s="4"/>
      <c r="U1912" s="29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</row>
    <row r="1913" spans="1:154" x14ac:dyDescent="0.15">
      <c r="A1913" s="88"/>
      <c r="B1913" s="89"/>
      <c r="C1913" s="14"/>
      <c r="D1913" s="62"/>
      <c r="E1913" s="60"/>
      <c r="F1913" s="14"/>
      <c r="G1913" s="91"/>
      <c r="H1913" s="91"/>
      <c r="I1913" s="14"/>
      <c r="J1913" s="13"/>
      <c r="K1913" s="29"/>
      <c r="L1913" s="2"/>
      <c r="M1913" s="17"/>
      <c r="N1913" s="12"/>
      <c r="O1913" s="12"/>
      <c r="P1913" s="17"/>
      <c r="Q1913" s="14"/>
      <c r="R1913" s="20"/>
      <c r="S1913" s="14"/>
      <c r="T1913" s="4"/>
      <c r="U1913" s="29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</row>
    <row r="1914" spans="1:154" x14ac:dyDescent="0.15">
      <c r="A1914" s="88"/>
      <c r="B1914" s="89"/>
      <c r="C1914" s="14"/>
      <c r="D1914" s="62"/>
      <c r="E1914" s="60"/>
      <c r="F1914" s="14"/>
      <c r="G1914" s="91"/>
      <c r="H1914" s="91"/>
      <c r="I1914" s="14"/>
      <c r="J1914" s="13"/>
      <c r="K1914" s="29"/>
      <c r="L1914" s="2"/>
      <c r="M1914" s="17"/>
      <c r="N1914" s="12"/>
      <c r="O1914" s="12"/>
      <c r="P1914" s="17"/>
      <c r="Q1914" s="14"/>
      <c r="R1914" s="20"/>
      <c r="S1914" s="14"/>
      <c r="T1914" s="4"/>
      <c r="U1914" s="29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</row>
    <row r="1915" spans="1:154" x14ac:dyDescent="0.15">
      <c r="A1915" s="88"/>
      <c r="B1915" s="89"/>
      <c r="C1915" s="14"/>
      <c r="D1915" s="62"/>
      <c r="E1915" s="60"/>
      <c r="F1915" s="14"/>
      <c r="G1915" s="91"/>
      <c r="H1915" s="91"/>
      <c r="I1915" s="14"/>
      <c r="J1915" s="13"/>
      <c r="K1915" s="29"/>
      <c r="L1915" s="2"/>
      <c r="M1915" s="17"/>
      <c r="N1915" s="12"/>
      <c r="O1915" s="12"/>
      <c r="P1915" s="17"/>
      <c r="Q1915" s="14"/>
      <c r="R1915" s="20"/>
      <c r="S1915" s="14"/>
      <c r="T1915" s="4"/>
      <c r="U1915" s="29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</row>
    <row r="1916" spans="1:154" x14ac:dyDescent="0.15">
      <c r="A1916" s="88"/>
      <c r="B1916" s="89"/>
      <c r="C1916" s="14"/>
      <c r="D1916" s="62"/>
      <c r="E1916" s="60"/>
      <c r="F1916" s="14"/>
      <c r="G1916" s="91"/>
      <c r="H1916" s="91"/>
      <c r="I1916" s="14"/>
      <c r="J1916" s="13"/>
      <c r="K1916" s="29"/>
      <c r="L1916" s="2"/>
      <c r="M1916" s="17"/>
      <c r="N1916" s="12"/>
      <c r="O1916" s="12"/>
      <c r="P1916" s="17"/>
      <c r="Q1916" s="14"/>
      <c r="R1916" s="20"/>
      <c r="S1916" s="14"/>
      <c r="T1916" s="4"/>
      <c r="U1916" s="29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</row>
    <row r="1917" spans="1:154" x14ac:dyDescent="0.15">
      <c r="A1917" s="88"/>
      <c r="B1917" s="89"/>
      <c r="C1917" s="14"/>
      <c r="D1917" s="62"/>
      <c r="E1917" s="60"/>
      <c r="F1917" s="14"/>
      <c r="G1917" s="91"/>
      <c r="H1917" s="91"/>
      <c r="I1917" s="14"/>
      <c r="J1917" s="13"/>
      <c r="K1917" s="29"/>
      <c r="L1917" s="2"/>
      <c r="M1917" s="17"/>
      <c r="N1917" s="12"/>
      <c r="O1917" s="12"/>
      <c r="P1917" s="17"/>
      <c r="Q1917" s="14"/>
      <c r="R1917" s="20"/>
      <c r="S1917" s="14"/>
      <c r="T1917" s="4"/>
      <c r="U1917" s="29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</row>
    <row r="1918" spans="1:154" x14ac:dyDescent="0.15">
      <c r="A1918" s="88"/>
      <c r="B1918" s="89"/>
      <c r="C1918" s="14"/>
      <c r="D1918" s="62"/>
      <c r="E1918" s="60"/>
      <c r="F1918" s="14"/>
      <c r="G1918" s="91"/>
      <c r="H1918" s="91"/>
      <c r="I1918" s="14"/>
      <c r="J1918" s="13"/>
      <c r="K1918" s="29"/>
      <c r="L1918" s="2"/>
      <c r="M1918" s="17"/>
      <c r="N1918" s="12"/>
      <c r="O1918" s="12"/>
      <c r="P1918" s="17"/>
      <c r="Q1918" s="14"/>
      <c r="R1918" s="20"/>
      <c r="S1918" s="14"/>
      <c r="T1918" s="4"/>
      <c r="U1918" s="29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</row>
    <row r="1919" spans="1:154" x14ac:dyDescent="0.15">
      <c r="A1919" s="88"/>
      <c r="B1919" s="89"/>
      <c r="C1919" s="14"/>
      <c r="D1919" s="62"/>
      <c r="E1919" s="60"/>
      <c r="F1919" s="14"/>
      <c r="G1919" s="91"/>
      <c r="H1919" s="91"/>
      <c r="I1919" s="14"/>
      <c r="J1919" s="13"/>
      <c r="K1919" s="29"/>
      <c r="L1919" s="2"/>
      <c r="M1919" s="17"/>
      <c r="N1919" s="12"/>
      <c r="O1919" s="12"/>
      <c r="P1919" s="17"/>
      <c r="Q1919" s="14"/>
      <c r="R1919" s="20"/>
      <c r="S1919" s="14"/>
      <c r="T1919" s="4"/>
      <c r="U1919" s="29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</row>
    <row r="1920" spans="1:154" x14ac:dyDescent="0.15">
      <c r="A1920" s="88"/>
      <c r="B1920" s="89"/>
      <c r="C1920" s="14"/>
      <c r="D1920" s="62"/>
      <c r="E1920" s="60"/>
      <c r="F1920" s="14"/>
      <c r="G1920" s="91"/>
      <c r="H1920" s="91"/>
      <c r="I1920" s="14"/>
      <c r="J1920" s="13"/>
      <c r="K1920" s="29"/>
      <c r="L1920" s="2"/>
      <c r="M1920" s="17"/>
      <c r="N1920" s="12"/>
      <c r="O1920" s="12"/>
      <c r="P1920" s="17"/>
      <c r="Q1920" s="14"/>
      <c r="R1920" s="20"/>
      <c r="S1920" s="14"/>
      <c r="T1920" s="4"/>
      <c r="U1920" s="29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</row>
    <row r="1921" spans="1:154" x14ac:dyDescent="0.15">
      <c r="A1921" s="88"/>
      <c r="B1921" s="89"/>
      <c r="C1921" s="14"/>
      <c r="D1921" s="62"/>
      <c r="E1921" s="60"/>
      <c r="F1921" s="14"/>
      <c r="G1921" s="91"/>
      <c r="H1921" s="91"/>
      <c r="I1921" s="14"/>
      <c r="J1921" s="13"/>
      <c r="K1921" s="29"/>
      <c r="L1921" s="2"/>
      <c r="M1921" s="17"/>
      <c r="N1921" s="12"/>
      <c r="O1921" s="12"/>
      <c r="P1921" s="17"/>
      <c r="Q1921" s="14"/>
      <c r="R1921" s="20"/>
      <c r="S1921" s="14"/>
      <c r="T1921" s="4"/>
      <c r="U1921" s="29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</row>
    <row r="1922" spans="1:154" x14ac:dyDescent="0.15">
      <c r="A1922" s="88"/>
      <c r="B1922" s="89"/>
      <c r="C1922" s="14"/>
      <c r="D1922" s="62"/>
      <c r="E1922" s="60"/>
      <c r="F1922" s="14"/>
      <c r="G1922" s="91"/>
      <c r="H1922" s="91"/>
      <c r="I1922" s="14"/>
      <c r="J1922" s="13"/>
      <c r="K1922" s="29"/>
      <c r="L1922" s="2"/>
      <c r="M1922" s="17"/>
      <c r="N1922" s="12"/>
      <c r="O1922" s="12"/>
      <c r="P1922" s="17"/>
      <c r="Q1922" s="14"/>
      <c r="R1922" s="20"/>
      <c r="S1922" s="14"/>
      <c r="T1922" s="4"/>
      <c r="U1922" s="29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</row>
    <row r="1923" spans="1:154" x14ac:dyDescent="0.15">
      <c r="A1923" s="88"/>
      <c r="B1923" s="89"/>
      <c r="C1923" s="14"/>
      <c r="D1923" s="62"/>
      <c r="E1923" s="60"/>
      <c r="F1923" s="14"/>
      <c r="G1923" s="91"/>
      <c r="H1923" s="91"/>
      <c r="I1923" s="14"/>
      <c r="J1923" s="13"/>
      <c r="K1923" s="29"/>
      <c r="L1923" s="2"/>
      <c r="M1923" s="17"/>
      <c r="N1923" s="12"/>
      <c r="O1923" s="12"/>
      <c r="P1923" s="17"/>
      <c r="Q1923" s="14"/>
      <c r="R1923" s="20"/>
      <c r="S1923" s="14"/>
      <c r="T1923" s="4"/>
      <c r="U1923" s="29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</row>
    <row r="1924" spans="1:154" x14ac:dyDescent="0.15">
      <c r="A1924" s="88"/>
      <c r="B1924" s="89"/>
      <c r="C1924" s="14"/>
      <c r="D1924" s="62"/>
      <c r="E1924" s="60"/>
      <c r="F1924" s="14"/>
      <c r="G1924" s="91"/>
      <c r="H1924" s="91"/>
      <c r="I1924" s="14"/>
      <c r="J1924" s="13"/>
      <c r="K1924" s="29"/>
      <c r="L1924" s="2"/>
      <c r="M1924" s="17"/>
      <c r="N1924" s="12"/>
      <c r="O1924" s="12"/>
      <c r="P1924" s="17"/>
      <c r="Q1924" s="14"/>
      <c r="R1924" s="20"/>
      <c r="S1924" s="14"/>
      <c r="T1924" s="4"/>
      <c r="U1924" s="29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</row>
    <row r="1925" spans="1:154" x14ac:dyDescent="0.15">
      <c r="A1925" s="88"/>
      <c r="B1925" s="89"/>
      <c r="C1925" s="14"/>
      <c r="D1925" s="62"/>
      <c r="E1925" s="60"/>
      <c r="F1925" s="14"/>
      <c r="G1925" s="91"/>
      <c r="H1925" s="91"/>
      <c r="I1925" s="14"/>
      <c r="J1925" s="13"/>
      <c r="K1925" s="29"/>
      <c r="L1925" s="2"/>
      <c r="M1925" s="17"/>
      <c r="N1925" s="12"/>
      <c r="O1925" s="12"/>
      <c r="P1925" s="17"/>
      <c r="Q1925" s="14"/>
      <c r="R1925" s="20"/>
      <c r="S1925" s="14"/>
      <c r="T1925" s="4"/>
      <c r="U1925" s="29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</row>
    <row r="1926" spans="1:154" x14ac:dyDescent="0.15">
      <c r="A1926" s="88"/>
      <c r="B1926" s="89"/>
      <c r="C1926" s="14"/>
      <c r="D1926" s="62"/>
      <c r="E1926" s="60"/>
      <c r="F1926" s="14"/>
      <c r="G1926" s="91"/>
      <c r="H1926" s="91"/>
      <c r="I1926" s="14"/>
      <c r="J1926" s="13"/>
      <c r="K1926" s="29"/>
      <c r="L1926" s="2"/>
      <c r="M1926" s="17"/>
      <c r="N1926" s="12"/>
      <c r="O1926" s="12"/>
      <c r="P1926" s="17"/>
      <c r="Q1926" s="14"/>
      <c r="R1926" s="20"/>
      <c r="S1926" s="14"/>
      <c r="T1926" s="4"/>
      <c r="U1926" s="29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</row>
    <row r="1927" spans="1:154" x14ac:dyDescent="0.15">
      <c r="A1927" s="88"/>
      <c r="B1927" s="89"/>
      <c r="C1927" s="14"/>
      <c r="D1927" s="62"/>
      <c r="E1927" s="60"/>
      <c r="F1927" s="14"/>
      <c r="G1927" s="91"/>
      <c r="H1927" s="91"/>
      <c r="I1927" s="14"/>
      <c r="J1927" s="13"/>
      <c r="K1927" s="29"/>
      <c r="L1927" s="2"/>
      <c r="M1927" s="17"/>
      <c r="N1927" s="12"/>
      <c r="O1927" s="12"/>
      <c r="P1927" s="17"/>
      <c r="Q1927" s="14"/>
      <c r="R1927" s="20"/>
      <c r="S1927" s="14"/>
      <c r="T1927" s="4"/>
      <c r="U1927" s="29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</row>
    <row r="1928" spans="1:154" x14ac:dyDescent="0.15">
      <c r="A1928" s="88"/>
      <c r="B1928" s="89"/>
      <c r="C1928" s="14"/>
      <c r="D1928" s="62"/>
      <c r="E1928" s="60"/>
      <c r="F1928" s="14"/>
      <c r="G1928" s="91"/>
      <c r="H1928" s="91"/>
      <c r="I1928" s="14"/>
      <c r="J1928" s="13"/>
      <c r="K1928" s="29"/>
      <c r="L1928" s="2"/>
      <c r="M1928" s="17"/>
      <c r="N1928" s="12"/>
      <c r="O1928" s="12"/>
      <c r="P1928" s="17"/>
      <c r="Q1928" s="14"/>
      <c r="R1928" s="20"/>
      <c r="S1928" s="14"/>
      <c r="T1928" s="4"/>
      <c r="U1928" s="29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</row>
    <row r="1929" spans="1:154" x14ac:dyDescent="0.15">
      <c r="A1929" s="88"/>
      <c r="B1929" s="89"/>
      <c r="C1929" s="14"/>
      <c r="D1929" s="62"/>
      <c r="E1929" s="60"/>
      <c r="F1929" s="14"/>
      <c r="G1929" s="91"/>
      <c r="H1929" s="91"/>
      <c r="I1929" s="14"/>
      <c r="J1929" s="13"/>
      <c r="K1929" s="29"/>
      <c r="L1929" s="2"/>
      <c r="M1929" s="17"/>
      <c r="N1929" s="12"/>
      <c r="O1929" s="12"/>
      <c r="P1929" s="17"/>
      <c r="Q1929" s="14"/>
      <c r="R1929" s="20"/>
      <c r="S1929" s="14"/>
      <c r="T1929" s="4"/>
      <c r="U1929" s="29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</row>
    <row r="1930" spans="1:154" x14ac:dyDescent="0.15">
      <c r="A1930" s="88"/>
      <c r="B1930" s="89"/>
      <c r="C1930" s="14"/>
      <c r="D1930" s="62"/>
      <c r="E1930" s="60"/>
      <c r="F1930" s="14"/>
      <c r="G1930" s="91"/>
      <c r="H1930" s="91"/>
      <c r="I1930" s="14"/>
      <c r="J1930" s="13"/>
      <c r="K1930" s="29"/>
      <c r="L1930" s="2"/>
      <c r="M1930" s="17"/>
      <c r="N1930" s="12"/>
      <c r="O1930" s="12"/>
      <c r="P1930" s="17"/>
      <c r="Q1930" s="14"/>
      <c r="R1930" s="20"/>
      <c r="S1930" s="14"/>
      <c r="T1930" s="4"/>
      <c r="U1930" s="29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</row>
    <row r="1931" spans="1:154" x14ac:dyDescent="0.15">
      <c r="A1931" s="88"/>
      <c r="B1931" s="89"/>
      <c r="C1931" s="14"/>
      <c r="D1931" s="62"/>
      <c r="E1931" s="60"/>
      <c r="F1931" s="14"/>
      <c r="G1931" s="91"/>
      <c r="H1931" s="91"/>
      <c r="I1931" s="14"/>
      <c r="J1931" s="13"/>
      <c r="K1931" s="29"/>
      <c r="L1931" s="2"/>
      <c r="M1931" s="17"/>
      <c r="N1931" s="12"/>
      <c r="O1931" s="12"/>
      <c r="P1931" s="17"/>
      <c r="Q1931" s="14"/>
      <c r="R1931" s="20"/>
      <c r="S1931" s="14"/>
      <c r="T1931" s="4"/>
      <c r="U1931" s="29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</row>
    <row r="1932" spans="1:154" x14ac:dyDescent="0.15">
      <c r="A1932" s="88"/>
      <c r="B1932" s="89"/>
      <c r="C1932" s="14"/>
      <c r="D1932" s="62"/>
      <c r="E1932" s="60"/>
      <c r="F1932" s="14"/>
      <c r="G1932" s="91"/>
      <c r="H1932" s="91"/>
      <c r="I1932" s="14"/>
      <c r="J1932" s="13"/>
      <c r="K1932" s="29"/>
      <c r="L1932" s="2"/>
      <c r="M1932" s="17"/>
      <c r="N1932" s="12"/>
      <c r="O1932" s="12"/>
      <c r="P1932" s="17"/>
      <c r="Q1932" s="14"/>
      <c r="R1932" s="20"/>
      <c r="S1932" s="14"/>
      <c r="T1932" s="4"/>
      <c r="U1932" s="29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</row>
    <row r="1933" spans="1:154" x14ac:dyDescent="0.15">
      <c r="A1933" s="88"/>
      <c r="B1933" s="89"/>
      <c r="C1933" s="14"/>
      <c r="D1933" s="62"/>
      <c r="E1933" s="60"/>
      <c r="F1933" s="14"/>
      <c r="G1933" s="91"/>
      <c r="H1933" s="91"/>
      <c r="I1933" s="14"/>
      <c r="J1933" s="13"/>
      <c r="K1933" s="29"/>
      <c r="L1933" s="2"/>
      <c r="M1933" s="17"/>
      <c r="N1933" s="12"/>
      <c r="O1933" s="12"/>
      <c r="P1933" s="17"/>
      <c r="Q1933" s="14"/>
      <c r="R1933" s="20"/>
      <c r="S1933" s="14"/>
      <c r="T1933" s="4"/>
      <c r="U1933" s="29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</row>
    <row r="1934" spans="1:154" x14ac:dyDescent="0.15">
      <c r="A1934" s="88"/>
      <c r="B1934" s="89"/>
      <c r="C1934" s="14"/>
      <c r="D1934" s="62"/>
      <c r="E1934" s="60"/>
      <c r="F1934" s="14"/>
      <c r="G1934" s="91"/>
      <c r="H1934" s="91"/>
      <c r="I1934" s="14"/>
      <c r="J1934" s="13"/>
      <c r="K1934" s="29"/>
      <c r="L1934" s="2"/>
      <c r="M1934" s="17"/>
      <c r="N1934" s="12"/>
      <c r="O1934" s="12"/>
      <c r="P1934" s="17"/>
      <c r="Q1934" s="14"/>
      <c r="R1934" s="20"/>
      <c r="S1934" s="14"/>
      <c r="T1934" s="4"/>
      <c r="U1934" s="29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</row>
    <row r="1935" spans="1:154" x14ac:dyDescent="0.15">
      <c r="A1935" s="88"/>
      <c r="B1935" s="89"/>
      <c r="C1935" s="14"/>
      <c r="D1935" s="62"/>
      <c r="E1935" s="60"/>
      <c r="F1935" s="14"/>
      <c r="G1935" s="91"/>
      <c r="H1935" s="91"/>
      <c r="I1935" s="14"/>
      <c r="J1935" s="13"/>
      <c r="K1935" s="29"/>
      <c r="L1935" s="2"/>
      <c r="M1935" s="17"/>
      <c r="N1935" s="12"/>
      <c r="O1935" s="12"/>
      <c r="P1935" s="17"/>
      <c r="Q1935" s="14"/>
      <c r="R1935" s="20"/>
      <c r="S1935" s="14"/>
      <c r="T1935" s="4"/>
      <c r="U1935" s="29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</row>
    <row r="1936" spans="1:154" x14ac:dyDescent="0.15">
      <c r="A1936" s="88"/>
      <c r="B1936" s="89"/>
      <c r="C1936" s="14"/>
      <c r="D1936" s="62"/>
      <c r="E1936" s="60"/>
      <c r="F1936" s="14"/>
      <c r="G1936" s="91"/>
      <c r="H1936" s="91"/>
      <c r="I1936" s="14"/>
      <c r="J1936" s="13"/>
      <c r="K1936" s="29"/>
      <c r="L1936" s="2"/>
      <c r="M1936" s="17"/>
      <c r="N1936" s="12"/>
      <c r="O1936" s="12"/>
      <c r="P1936" s="17"/>
      <c r="Q1936" s="14"/>
      <c r="R1936" s="20"/>
      <c r="S1936" s="14"/>
      <c r="T1936" s="4"/>
      <c r="U1936" s="29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</row>
    <row r="1937" spans="1:154" x14ac:dyDescent="0.15">
      <c r="A1937" s="88"/>
      <c r="B1937" s="89"/>
      <c r="C1937" s="14"/>
      <c r="D1937" s="62"/>
      <c r="E1937" s="60"/>
      <c r="F1937" s="14"/>
      <c r="G1937" s="91"/>
      <c r="H1937" s="91"/>
      <c r="I1937" s="14"/>
      <c r="J1937" s="13"/>
      <c r="K1937" s="29"/>
      <c r="L1937" s="2"/>
      <c r="M1937" s="17"/>
      <c r="N1937" s="12"/>
      <c r="O1937" s="12"/>
      <c r="P1937" s="17"/>
      <c r="Q1937" s="14"/>
      <c r="R1937" s="20"/>
      <c r="S1937" s="14"/>
      <c r="T1937" s="4"/>
      <c r="U1937" s="29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</row>
    <row r="1938" spans="1:154" x14ac:dyDescent="0.15">
      <c r="A1938" s="88"/>
      <c r="B1938" s="89"/>
      <c r="C1938" s="14"/>
      <c r="D1938" s="62"/>
      <c r="E1938" s="60"/>
      <c r="F1938" s="14"/>
      <c r="G1938" s="91"/>
      <c r="H1938" s="91"/>
      <c r="I1938" s="14"/>
      <c r="J1938" s="13"/>
      <c r="K1938" s="29"/>
      <c r="L1938" s="2"/>
      <c r="M1938" s="17"/>
      <c r="N1938" s="12"/>
      <c r="O1938" s="12"/>
      <c r="P1938" s="17"/>
      <c r="Q1938" s="14"/>
      <c r="R1938" s="20"/>
      <c r="S1938" s="14"/>
      <c r="T1938" s="4"/>
      <c r="U1938" s="29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</row>
    <row r="1939" spans="1:154" x14ac:dyDescent="0.15">
      <c r="A1939" s="88"/>
      <c r="B1939" s="89"/>
      <c r="C1939" s="14"/>
      <c r="D1939" s="62"/>
      <c r="E1939" s="60"/>
      <c r="F1939" s="14"/>
      <c r="G1939" s="91"/>
      <c r="H1939" s="91"/>
      <c r="I1939" s="14"/>
      <c r="J1939" s="13"/>
      <c r="K1939" s="29"/>
      <c r="L1939" s="2"/>
      <c r="M1939" s="17"/>
      <c r="N1939" s="12"/>
      <c r="O1939" s="12"/>
      <c r="P1939" s="17"/>
      <c r="Q1939" s="14"/>
      <c r="R1939" s="20"/>
      <c r="S1939" s="14"/>
      <c r="T1939" s="4"/>
      <c r="U1939" s="29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</row>
    <row r="1940" spans="1:154" x14ac:dyDescent="0.15">
      <c r="A1940" s="88"/>
      <c r="B1940" s="89"/>
      <c r="C1940" s="14"/>
      <c r="D1940" s="62"/>
      <c r="E1940" s="60"/>
      <c r="F1940" s="14"/>
      <c r="G1940" s="91"/>
      <c r="H1940" s="91"/>
      <c r="I1940" s="14"/>
      <c r="J1940" s="13"/>
      <c r="K1940" s="29"/>
      <c r="L1940" s="2"/>
      <c r="M1940" s="17"/>
      <c r="N1940" s="12"/>
      <c r="O1940" s="12"/>
      <c r="P1940" s="17"/>
      <c r="Q1940" s="14"/>
      <c r="R1940" s="20"/>
      <c r="S1940" s="14"/>
      <c r="T1940" s="4"/>
      <c r="U1940" s="29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</row>
    <row r="1941" spans="1:154" x14ac:dyDescent="0.15">
      <c r="A1941" s="88"/>
      <c r="B1941" s="89"/>
      <c r="C1941" s="14"/>
      <c r="D1941" s="62"/>
      <c r="E1941" s="60"/>
      <c r="F1941" s="14"/>
      <c r="G1941" s="91"/>
      <c r="H1941" s="91"/>
      <c r="I1941" s="14"/>
      <c r="J1941" s="13"/>
      <c r="K1941" s="29"/>
      <c r="L1941" s="2"/>
      <c r="M1941" s="17"/>
      <c r="N1941" s="12"/>
      <c r="O1941" s="12"/>
      <c r="P1941" s="17"/>
      <c r="Q1941" s="14"/>
      <c r="R1941" s="20"/>
      <c r="S1941" s="14"/>
      <c r="T1941" s="4"/>
      <c r="U1941" s="29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</row>
    <row r="1942" spans="1:154" x14ac:dyDescent="0.15">
      <c r="A1942" s="88"/>
      <c r="B1942" s="89"/>
      <c r="C1942" s="14"/>
      <c r="D1942" s="62"/>
      <c r="E1942" s="60"/>
      <c r="F1942" s="14"/>
      <c r="G1942" s="91"/>
      <c r="H1942" s="91"/>
      <c r="I1942" s="14"/>
      <c r="J1942" s="13"/>
      <c r="K1942" s="29"/>
      <c r="L1942" s="2"/>
      <c r="M1942" s="17"/>
      <c r="N1942" s="12"/>
      <c r="O1942" s="12"/>
      <c r="P1942" s="17"/>
      <c r="Q1942" s="14"/>
      <c r="R1942" s="20"/>
      <c r="S1942" s="14"/>
      <c r="T1942" s="4"/>
      <c r="U1942" s="29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</row>
    <row r="1943" spans="1:154" x14ac:dyDescent="0.15">
      <c r="A1943" s="88"/>
      <c r="B1943" s="89"/>
      <c r="C1943" s="14"/>
      <c r="D1943" s="62"/>
      <c r="E1943" s="60"/>
      <c r="F1943" s="14"/>
      <c r="G1943" s="91"/>
      <c r="H1943" s="91"/>
      <c r="I1943" s="14"/>
      <c r="J1943" s="13"/>
      <c r="K1943" s="29"/>
      <c r="L1943" s="2"/>
      <c r="M1943" s="17"/>
      <c r="N1943" s="12"/>
      <c r="O1943" s="12"/>
      <c r="P1943" s="17"/>
      <c r="Q1943" s="14"/>
      <c r="R1943" s="20"/>
      <c r="S1943" s="14"/>
      <c r="T1943" s="4"/>
      <c r="U1943" s="29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</row>
    <row r="1944" spans="1:154" x14ac:dyDescent="0.15">
      <c r="A1944" s="88"/>
      <c r="B1944" s="89"/>
      <c r="C1944" s="14"/>
      <c r="D1944" s="62"/>
      <c r="E1944" s="60"/>
      <c r="F1944" s="14"/>
      <c r="G1944" s="91"/>
      <c r="H1944" s="91"/>
      <c r="I1944" s="14"/>
      <c r="J1944" s="13"/>
      <c r="K1944" s="29"/>
      <c r="L1944" s="2"/>
      <c r="M1944" s="17"/>
      <c r="N1944" s="12"/>
      <c r="O1944" s="12"/>
      <c r="P1944" s="17"/>
      <c r="Q1944" s="14"/>
      <c r="R1944" s="20"/>
      <c r="S1944" s="14"/>
      <c r="T1944" s="4"/>
      <c r="U1944" s="29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</row>
    <row r="1945" spans="1:154" x14ac:dyDescent="0.15">
      <c r="A1945" s="88"/>
      <c r="B1945" s="89"/>
      <c r="C1945" s="14"/>
      <c r="D1945" s="62"/>
      <c r="E1945" s="60"/>
      <c r="F1945" s="14"/>
      <c r="G1945" s="91"/>
      <c r="H1945" s="91"/>
      <c r="I1945" s="14"/>
      <c r="J1945" s="13"/>
      <c r="K1945" s="29"/>
      <c r="L1945" s="2"/>
      <c r="M1945" s="17"/>
      <c r="N1945" s="12"/>
      <c r="O1945" s="12"/>
      <c r="P1945" s="17"/>
      <c r="Q1945" s="14"/>
      <c r="R1945" s="20"/>
      <c r="S1945" s="14"/>
      <c r="T1945" s="4"/>
      <c r="U1945" s="29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</row>
    <row r="1946" spans="1:154" x14ac:dyDescent="0.15">
      <c r="A1946" s="88"/>
      <c r="B1946" s="89"/>
      <c r="C1946" s="14"/>
      <c r="D1946" s="62"/>
      <c r="E1946" s="60"/>
      <c r="F1946" s="14"/>
      <c r="G1946" s="91"/>
      <c r="H1946" s="91"/>
      <c r="I1946" s="14"/>
      <c r="J1946" s="13"/>
      <c r="K1946" s="29"/>
      <c r="L1946" s="2"/>
      <c r="M1946" s="17"/>
      <c r="N1946" s="12"/>
      <c r="O1946" s="12"/>
      <c r="P1946" s="17"/>
      <c r="Q1946" s="14"/>
      <c r="R1946" s="20"/>
      <c r="S1946" s="14"/>
      <c r="T1946" s="4"/>
      <c r="U1946" s="29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</row>
    <row r="1947" spans="1:154" x14ac:dyDescent="0.15">
      <c r="A1947" s="88"/>
      <c r="B1947" s="89"/>
      <c r="C1947" s="14"/>
      <c r="D1947" s="62"/>
      <c r="E1947" s="60"/>
      <c r="F1947" s="14"/>
      <c r="G1947" s="91"/>
      <c r="H1947" s="91"/>
      <c r="I1947" s="14"/>
      <c r="J1947" s="13"/>
      <c r="K1947" s="29"/>
      <c r="L1947" s="2"/>
      <c r="M1947" s="17"/>
      <c r="N1947" s="12"/>
      <c r="O1947" s="12"/>
      <c r="P1947" s="17"/>
      <c r="Q1947" s="14"/>
      <c r="R1947" s="20"/>
      <c r="S1947" s="14"/>
      <c r="T1947" s="4"/>
      <c r="U1947" s="29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</row>
    <row r="1948" spans="1:154" x14ac:dyDescent="0.15">
      <c r="A1948" s="88"/>
      <c r="B1948" s="89"/>
      <c r="C1948" s="14"/>
      <c r="D1948" s="62"/>
      <c r="E1948" s="60"/>
      <c r="F1948" s="14"/>
      <c r="G1948" s="91"/>
      <c r="H1948" s="91"/>
      <c r="I1948" s="14"/>
      <c r="J1948" s="13"/>
      <c r="K1948" s="29"/>
      <c r="L1948" s="2"/>
      <c r="M1948" s="17"/>
      <c r="N1948" s="12"/>
      <c r="O1948" s="12"/>
      <c r="P1948" s="17"/>
      <c r="Q1948" s="14"/>
      <c r="R1948" s="20"/>
      <c r="S1948" s="14"/>
      <c r="T1948" s="4"/>
      <c r="U1948" s="29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</row>
    <row r="1949" spans="1:154" x14ac:dyDescent="0.15">
      <c r="A1949" s="88"/>
      <c r="B1949" s="89"/>
      <c r="C1949" s="14"/>
      <c r="D1949" s="62"/>
      <c r="E1949" s="60"/>
      <c r="F1949" s="14"/>
      <c r="G1949" s="91"/>
      <c r="H1949" s="91"/>
      <c r="I1949" s="14"/>
      <c r="J1949" s="13"/>
      <c r="K1949" s="29"/>
      <c r="L1949" s="2"/>
      <c r="M1949" s="17"/>
      <c r="N1949" s="12"/>
      <c r="O1949" s="12"/>
      <c r="P1949" s="17"/>
      <c r="Q1949" s="14"/>
      <c r="R1949" s="20"/>
      <c r="S1949" s="14"/>
      <c r="T1949" s="4"/>
      <c r="U1949" s="29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</row>
    <row r="1950" spans="1:154" x14ac:dyDescent="0.15">
      <c r="A1950" s="88"/>
      <c r="B1950" s="89"/>
      <c r="C1950" s="14"/>
      <c r="D1950" s="62"/>
      <c r="E1950" s="60"/>
      <c r="F1950" s="14"/>
      <c r="G1950" s="91"/>
      <c r="H1950" s="91"/>
      <c r="I1950" s="14"/>
      <c r="J1950" s="13"/>
      <c r="K1950" s="29"/>
      <c r="L1950" s="2"/>
      <c r="M1950" s="17"/>
      <c r="N1950" s="12"/>
      <c r="O1950" s="12"/>
      <c r="P1950" s="17"/>
      <c r="Q1950" s="14"/>
      <c r="R1950" s="20"/>
      <c r="S1950" s="14"/>
      <c r="T1950" s="4"/>
      <c r="U1950" s="29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</row>
    <row r="1951" spans="1:154" x14ac:dyDescent="0.15">
      <c r="A1951" s="88"/>
      <c r="B1951" s="89"/>
      <c r="C1951" s="14"/>
      <c r="D1951" s="62"/>
      <c r="E1951" s="60"/>
      <c r="F1951" s="14"/>
      <c r="G1951" s="91"/>
      <c r="H1951" s="91"/>
      <c r="I1951" s="14"/>
      <c r="J1951" s="13"/>
      <c r="K1951" s="29"/>
      <c r="L1951" s="2"/>
      <c r="M1951" s="17"/>
      <c r="N1951" s="12"/>
      <c r="O1951" s="12"/>
      <c r="P1951" s="17"/>
      <c r="Q1951" s="14"/>
      <c r="R1951" s="20"/>
      <c r="S1951" s="14"/>
      <c r="T1951" s="4"/>
      <c r="U1951" s="29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</row>
    <row r="1952" spans="1:154" x14ac:dyDescent="0.15">
      <c r="A1952" s="88"/>
      <c r="B1952" s="89"/>
      <c r="C1952" s="14"/>
      <c r="D1952" s="62"/>
      <c r="E1952" s="60"/>
      <c r="F1952" s="14"/>
      <c r="G1952" s="91"/>
      <c r="H1952" s="91"/>
      <c r="I1952" s="14"/>
      <c r="J1952" s="13"/>
      <c r="K1952" s="29"/>
      <c r="L1952" s="2"/>
      <c r="M1952" s="17"/>
      <c r="N1952" s="12"/>
      <c r="O1952" s="12"/>
      <c r="P1952" s="17"/>
      <c r="Q1952" s="14"/>
      <c r="R1952" s="20"/>
      <c r="S1952" s="14"/>
      <c r="T1952" s="4"/>
      <c r="U1952" s="29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</row>
    <row r="1953" spans="1:154" x14ac:dyDescent="0.15">
      <c r="A1953" s="88"/>
      <c r="B1953" s="89"/>
      <c r="C1953" s="14"/>
      <c r="D1953" s="62"/>
      <c r="E1953" s="60"/>
      <c r="F1953" s="14"/>
      <c r="G1953" s="91"/>
      <c r="H1953" s="91"/>
      <c r="I1953" s="14"/>
      <c r="J1953" s="13"/>
      <c r="K1953" s="29"/>
      <c r="L1953" s="2"/>
      <c r="M1953" s="17"/>
      <c r="N1953" s="12"/>
      <c r="O1953" s="12"/>
      <c r="P1953" s="17"/>
      <c r="Q1953" s="14"/>
      <c r="R1953" s="20"/>
      <c r="S1953" s="14"/>
      <c r="T1953" s="4"/>
      <c r="U1953" s="29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</row>
    <row r="1954" spans="1:154" x14ac:dyDescent="0.15">
      <c r="A1954" s="88"/>
      <c r="B1954" s="89"/>
      <c r="C1954" s="14"/>
      <c r="D1954" s="62"/>
      <c r="E1954" s="60"/>
      <c r="F1954" s="14"/>
      <c r="G1954" s="91"/>
      <c r="H1954" s="91"/>
      <c r="I1954" s="14"/>
      <c r="J1954" s="13"/>
      <c r="K1954" s="29"/>
      <c r="L1954" s="2"/>
      <c r="M1954" s="17"/>
      <c r="N1954" s="12"/>
      <c r="O1954" s="12"/>
      <c r="P1954" s="17"/>
      <c r="Q1954" s="14"/>
      <c r="R1954" s="20"/>
      <c r="S1954" s="14"/>
      <c r="T1954" s="4"/>
      <c r="U1954" s="29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</row>
    <row r="1955" spans="1:154" x14ac:dyDescent="0.15">
      <c r="A1955" s="88"/>
      <c r="B1955" s="89"/>
      <c r="C1955" s="14"/>
      <c r="D1955" s="62"/>
      <c r="E1955" s="60"/>
      <c r="F1955" s="14"/>
      <c r="G1955" s="91"/>
      <c r="H1955" s="91"/>
      <c r="I1955" s="14"/>
      <c r="J1955" s="13"/>
      <c r="K1955" s="29"/>
      <c r="L1955" s="2"/>
      <c r="M1955" s="17"/>
      <c r="N1955" s="12"/>
      <c r="O1955" s="12"/>
      <c r="P1955" s="17"/>
      <c r="Q1955" s="14"/>
      <c r="R1955" s="20"/>
      <c r="S1955" s="14"/>
      <c r="T1955" s="4"/>
      <c r="U1955" s="29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</row>
    <row r="1956" spans="1:154" x14ac:dyDescent="0.15">
      <c r="A1956" s="88"/>
      <c r="B1956" s="89"/>
      <c r="C1956" s="14"/>
      <c r="D1956" s="62"/>
      <c r="E1956" s="60"/>
      <c r="F1956" s="14"/>
      <c r="G1956" s="91"/>
      <c r="H1956" s="91"/>
      <c r="I1956" s="14"/>
      <c r="J1956" s="13"/>
      <c r="K1956" s="29"/>
      <c r="L1956" s="2"/>
      <c r="M1956" s="17"/>
      <c r="N1956" s="12"/>
      <c r="O1956" s="12"/>
      <c r="P1956" s="17"/>
      <c r="Q1956" s="14"/>
      <c r="R1956" s="20"/>
      <c r="S1956" s="14"/>
      <c r="T1956" s="4"/>
      <c r="U1956" s="29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</row>
    <row r="1957" spans="1:154" x14ac:dyDescent="0.15">
      <c r="A1957" s="88"/>
      <c r="B1957" s="89"/>
      <c r="C1957" s="14"/>
      <c r="D1957" s="62"/>
      <c r="E1957" s="60"/>
      <c r="F1957" s="14"/>
      <c r="G1957" s="91"/>
      <c r="H1957" s="91"/>
      <c r="I1957" s="14"/>
      <c r="J1957" s="13"/>
      <c r="K1957" s="29"/>
      <c r="L1957" s="2"/>
      <c r="M1957" s="17"/>
      <c r="N1957" s="12"/>
      <c r="O1957" s="12"/>
      <c r="P1957" s="17"/>
      <c r="Q1957" s="14"/>
      <c r="R1957" s="20"/>
      <c r="S1957" s="14"/>
      <c r="T1957" s="4"/>
      <c r="U1957" s="29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</row>
    <row r="1958" spans="1:154" x14ac:dyDescent="0.15">
      <c r="A1958" s="88"/>
      <c r="B1958" s="89"/>
      <c r="C1958" s="14"/>
      <c r="D1958" s="62"/>
      <c r="E1958" s="60"/>
      <c r="F1958" s="14"/>
      <c r="G1958" s="91"/>
      <c r="H1958" s="91"/>
      <c r="I1958" s="14"/>
      <c r="J1958" s="13"/>
      <c r="K1958" s="29"/>
      <c r="L1958" s="2"/>
      <c r="M1958" s="17"/>
      <c r="N1958" s="12"/>
      <c r="O1958" s="12"/>
      <c r="P1958" s="17"/>
      <c r="Q1958" s="14"/>
      <c r="R1958" s="20"/>
      <c r="S1958" s="14"/>
      <c r="T1958" s="4"/>
      <c r="U1958" s="29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</row>
    <row r="1959" spans="1:154" x14ac:dyDescent="0.15">
      <c r="A1959" s="88"/>
      <c r="B1959" s="89"/>
      <c r="C1959" s="14"/>
      <c r="D1959" s="62"/>
      <c r="E1959" s="60"/>
      <c r="F1959" s="14"/>
      <c r="G1959" s="91"/>
      <c r="H1959" s="91"/>
      <c r="I1959" s="14"/>
      <c r="J1959" s="13"/>
      <c r="K1959" s="29"/>
      <c r="L1959" s="2"/>
      <c r="M1959" s="17"/>
      <c r="N1959" s="12"/>
      <c r="O1959" s="12"/>
      <c r="P1959" s="17"/>
      <c r="Q1959" s="14"/>
      <c r="R1959" s="20"/>
      <c r="S1959" s="14"/>
      <c r="T1959" s="4"/>
      <c r="U1959" s="29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</row>
    <row r="1960" spans="1:154" x14ac:dyDescent="0.15">
      <c r="A1960" s="88"/>
      <c r="B1960" s="89"/>
      <c r="C1960" s="14"/>
      <c r="D1960" s="62"/>
      <c r="E1960" s="60"/>
      <c r="F1960" s="14"/>
      <c r="G1960" s="91"/>
      <c r="H1960" s="91"/>
      <c r="I1960" s="14"/>
      <c r="J1960" s="13"/>
      <c r="K1960" s="29"/>
      <c r="L1960" s="2"/>
      <c r="M1960" s="17"/>
      <c r="N1960" s="12"/>
      <c r="O1960" s="12"/>
      <c r="P1960" s="17"/>
      <c r="Q1960" s="14"/>
      <c r="R1960" s="20"/>
      <c r="S1960" s="14"/>
      <c r="T1960" s="4"/>
      <c r="U1960" s="29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</row>
    <row r="1961" spans="1:154" x14ac:dyDescent="0.15">
      <c r="A1961" s="88"/>
      <c r="B1961" s="89"/>
      <c r="C1961" s="14"/>
      <c r="D1961" s="62"/>
      <c r="E1961" s="60"/>
      <c r="F1961" s="14"/>
      <c r="G1961" s="91"/>
      <c r="H1961" s="91"/>
      <c r="I1961" s="14"/>
      <c r="J1961" s="13"/>
      <c r="K1961" s="29"/>
      <c r="L1961" s="2"/>
      <c r="M1961" s="17"/>
      <c r="N1961" s="12"/>
      <c r="O1961" s="12"/>
      <c r="P1961" s="17"/>
      <c r="Q1961" s="14"/>
      <c r="R1961" s="20"/>
      <c r="S1961" s="14"/>
      <c r="T1961" s="4"/>
      <c r="U1961" s="29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</row>
    <row r="1962" spans="1:154" x14ac:dyDescent="0.15">
      <c r="A1962" s="88"/>
      <c r="B1962" s="89"/>
      <c r="C1962" s="14"/>
      <c r="D1962" s="62"/>
      <c r="E1962" s="60"/>
      <c r="F1962" s="14"/>
      <c r="G1962" s="91"/>
      <c r="H1962" s="91"/>
      <c r="I1962" s="14"/>
      <c r="J1962" s="13"/>
      <c r="K1962" s="29"/>
      <c r="L1962" s="2"/>
      <c r="M1962" s="17"/>
      <c r="N1962" s="12"/>
      <c r="O1962" s="12"/>
      <c r="P1962" s="17"/>
      <c r="Q1962" s="14"/>
      <c r="R1962" s="20"/>
      <c r="S1962" s="14"/>
      <c r="T1962" s="4"/>
      <c r="U1962" s="29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</row>
    <row r="1963" spans="1:154" x14ac:dyDescent="0.15">
      <c r="A1963" s="88"/>
      <c r="B1963" s="89"/>
      <c r="C1963" s="14"/>
      <c r="D1963" s="62"/>
      <c r="E1963" s="60"/>
      <c r="F1963" s="14"/>
      <c r="G1963" s="91"/>
      <c r="H1963" s="91"/>
      <c r="I1963" s="14"/>
      <c r="J1963" s="13"/>
      <c r="K1963" s="29"/>
      <c r="L1963" s="2"/>
      <c r="M1963" s="17"/>
      <c r="N1963" s="12"/>
      <c r="O1963" s="12"/>
      <c r="P1963" s="17"/>
      <c r="Q1963" s="14"/>
      <c r="R1963" s="20"/>
      <c r="S1963" s="14"/>
      <c r="T1963" s="4"/>
      <c r="U1963" s="29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</row>
    <row r="1964" spans="1:154" x14ac:dyDescent="0.15">
      <c r="A1964" s="88"/>
      <c r="B1964" s="89"/>
      <c r="C1964" s="14"/>
      <c r="D1964" s="62"/>
      <c r="E1964" s="60"/>
      <c r="F1964" s="14"/>
      <c r="G1964" s="91"/>
      <c r="H1964" s="91"/>
      <c r="I1964" s="14"/>
      <c r="J1964" s="13"/>
      <c r="K1964" s="29"/>
      <c r="L1964" s="2"/>
      <c r="M1964" s="17"/>
      <c r="N1964" s="12"/>
      <c r="O1964" s="12"/>
      <c r="P1964" s="17"/>
      <c r="Q1964" s="14"/>
      <c r="R1964" s="20"/>
      <c r="S1964" s="14"/>
      <c r="T1964" s="4"/>
      <c r="U1964" s="29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</row>
    <row r="1965" spans="1:154" x14ac:dyDescent="0.15">
      <c r="A1965" s="88"/>
      <c r="B1965" s="89"/>
      <c r="C1965" s="14"/>
      <c r="D1965" s="62"/>
      <c r="E1965" s="60"/>
      <c r="F1965" s="14"/>
      <c r="G1965" s="91"/>
      <c r="H1965" s="91"/>
      <c r="I1965" s="14"/>
      <c r="J1965" s="13"/>
      <c r="K1965" s="29"/>
      <c r="L1965" s="2"/>
      <c r="M1965" s="17"/>
      <c r="N1965" s="12"/>
      <c r="O1965" s="12"/>
      <c r="P1965" s="17"/>
      <c r="Q1965" s="14"/>
      <c r="R1965" s="20"/>
      <c r="S1965" s="14"/>
      <c r="T1965" s="4"/>
      <c r="U1965" s="29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</row>
    <row r="1966" spans="1:154" x14ac:dyDescent="0.15">
      <c r="A1966" s="88"/>
      <c r="B1966" s="89"/>
      <c r="C1966" s="14"/>
      <c r="D1966" s="62"/>
      <c r="E1966" s="60"/>
      <c r="F1966" s="14"/>
      <c r="G1966" s="91"/>
      <c r="H1966" s="91"/>
      <c r="I1966" s="14"/>
      <c r="J1966" s="13"/>
      <c r="K1966" s="29"/>
      <c r="L1966" s="2"/>
      <c r="M1966" s="17"/>
      <c r="N1966" s="12"/>
      <c r="O1966" s="12"/>
      <c r="P1966" s="17"/>
      <c r="Q1966" s="14"/>
      <c r="R1966" s="20"/>
      <c r="S1966" s="14"/>
      <c r="T1966" s="4"/>
      <c r="U1966" s="29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</row>
    <row r="1967" spans="1:154" x14ac:dyDescent="0.15">
      <c r="A1967" s="88"/>
      <c r="B1967" s="89"/>
      <c r="C1967" s="14"/>
      <c r="D1967" s="62"/>
      <c r="E1967" s="60"/>
      <c r="F1967" s="14"/>
      <c r="G1967" s="91"/>
      <c r="H1967" s="91"/>
      <c r="I1967" s="14"/>
      <c r="J1967" s="13"/>
      <c r="K1967" s="29"/>
      <c r="L1967" s="2"/>
      <c r="M1967" s="17"/>
      <c r="N1967" s="12"/>
      <c r="O1967" s="12"/>
      <c r="P1967" s="17"/>
      <c r="Q1967" s="14"/>
      <c r="R1967" s="20"/>
      <c r="S1967" s="14"/>
      <c r="T1967" s="4"/>
      <c r="U1967" s="29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</row>
    <row r="1968" spans="1:154" x14ac:dyDescent="0.15">
      <c r="A1968" s="88"/>
      <c r="B1968" s="89"/>
      <c r="C1968" s="14"/>
      <c r="D1968" s="62"/>
      <c r="E1968" s="60"/>
      <c r="F1968" s="14"/>
      <c r="G1968" s="91"/>
      <c r="H1968" s="91"/>
      <c r="I1968" s="14"/>
      <c r="J1968" s="13"/>
      <c r="K1968" s="29"/>
      <c r="L1968" s="2"/>
      <c r="M1968" s="17"/>
      <c r="N1968" s="12"/>
      <c r="O1968" s="12"/>
      <c r="P1968" s="17"/>
      <c r="Q1968" s="14"/>
      <c r="R1968" s="20"/>
      <c r="S1968" s="14"/>
      <c r="T1968" s="4"/>
      <c r="U1968" s="29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</row>
    <row r="1969" spans="1:154" x14ac:dyDescent="0.15">
      <c r="A1969" s="88"/>
      <c r="B1969" s="89"/>
      <c r="C1969" s="14"/>
      <c r="D1969" s="62"/>
      <c r="E1969" s="60"/>
      <c r="F1969" s="14"/>
      <c r="G1969" s="91"/>
      <c r="H1969" s="91"/>
      <c r="I1969" s="14"/>
      <c r="J1969" s="13"/>
      <c r="K1969" s="29"/>
      <c r="L1969" s="2"/>
      <c r="M1969" s="17"/>
      <c r="N1969" s="12"/>
      <c r="O1969" s="12"/>
      <c r="P1969" s="17"/>
      <c r="Q1969" s="14"/>
      <c r="R1969" s="20"/>
      <c r="S1969" s="14"/>
      <c r="T1969" s="4"/>
      <c r="U1969" s="29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</row>
    <row r="1970" spans="1:154" x14ac:dyDescent="0.15">
      <c r="A1970" s="88"/>
      <c r="B1970" s="89"/>
      <c r="C1970" s="14"/>
      <c r="D1970" s="62"/>
      <c r="E1970" s="60"/>
      <c r="F1970" s="14"/>
      <c r="G1970" s="91"/>
      <c r="H1970" s="91"/>
      <c r="I1970" s="14"/>
      <c r="J1970" s="13"/>
      <c r="K1970" s="29"/>
      <c r="L1970" s="2"/>
      <c r="M1970" s="17"/>
      <c r="N1970" s="12"/>
      <c r="O1970" s="12"/>
      <c r="P1970" s="17"/>
      <c r="Q1970" s="14"/>
      <c r="R1970" s="20"/>
      <c r="S1970" s="14"/>
      <c r="T1970" s="4"/>
      <c r="U1970" s="29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</row>
    <row r="1971" spans="1:154" x14ac:dyDescent="0.15">
      <c r="A1971" s="88"/>
      <c r="B1971" s="89"/>
      <c r="C1971" s="14"/>
      <c r="D1971" s="62"/>
      <c r="E1971" s="60"/>
      <c r="F1971" s="14"/>
      <c r="G1971" s="91"/>
      <c r="H1971" s="91"/>
      <c r="I1971" s="14"/>
      <c r="J1971" s="13"/>
      <c r="K1971" s="29"/>
      <c r="L1971" s="2"/>
      <c r="M1971" s="17"/>
      <c r="N1971" s="12"/>
      <c r="O1971" s="12"/>
      <c r="P1971" s="17"/>
      <c r="Q1971" s="14"/>
      <c r="R1971" s="20"/>
      <c r="S1971" s="14"/>
      <c r="T1971" s="4"/>
      <c r="U1971" s="29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</row>
    <row r="1972" spans="1:154" x14ac:dyDescent="0.15">
      <c r="A1972" s="88"/>
      <c r="B1972" s="89"/>
      <c r="C1972" s="14"/>
      <c r="D1972" s="62"/>
      <c r="E1972" s="60"/>
      <c r="F1972" s="14"/>
      <c r="G1972" s="91"/>
      <c r="H1972" s="91"/>
      <c r="I1972" s="14"/>
      <c r="J1972" s="13"/>
      <c r="K1972" s="29"/>
      <c r="L1972" s="2"/>
      <c r="M1972" s="17"/>
      <c r="N1972" s="12"/>
      <c r="O1972" s="12"/>
      <c r="P1972" s="17"/>
      <c r="Q1972" s="14"/>
      <c r="R1972" s="20"/>
      <c r="S1972" s="14"/>
      <c r="T1972" s="4"/>
      <c r="U1972" s="29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</row>
    <row r="1973" spans="1:154" x14ac:dyDescent="0.15">
      <c r="A1973" s="88"/>
      <c r="B1973" s="89"/>
      <c r="C1973" s="14"/>
      <c r="D1973" s="62"/>
      <c r="E1973" s="60"/>
      <c r="F1973" s="14"/>
      <c r="G1973" s="91"/>
      <c r="H1973" s="91"/>
      <c r="I1973" s="14"/>
      <c r="J1973" s="13"/>
      <c r="K1973" s="29"/>
      <c r="L1973" s="2"/>
      <c r="M1973" s="17"/>
      <c r="N1973" s="12"/>
      <c r="O1973" s="12"/>
      <c r="P1973" s="17"/>
      <c r="Q1973" s="14"/>
      <c r="R1973" s="20"/>
      <c r="S1973" s="14"/>
      <c r="T1973" s="4"/>
      <c r="U1973" s="29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</row>
    <row r="1974" spans="1:154" x14ac:dyDescent="0.15">
      <c r="A1974" s="88"/>
      <c r="B1974" s="89"/>
      <c r="C1974" s="14"/>
      <c r="D1974" s="62"/>
      <c r="E1974" s="60"/>
      <c r="F1974" s="14"/>
      <c r="G1974" s="91"/>
      <c r="H1974" s="91"/>
      <c r="I1974" s="14"/>
      <c r="J1974" s="13"/>
      <c r="K1974" s="29"/>
      <c r="L1974" s="2"/>
      <c r="M1974" s="17"/>
      <c r="N1974" s="12"/>
      <c r="O1974" s="12"/>
      <c r="P1974" s="17"/>
      <c r="Q1974" s="14"/>
      <c r="R1974" s="20"/>
      <c r="S1974" s="14"/>
      <c r="T1974" s="4"/>
      <c r="U1974" s="29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</row>
    <row r="1975" spans="1:154" x14ac:dyDescent="0.15">
      <c r="A1975" s="88"/>
      <c r="B1975" s="89"/>
      <c r="C1975" s="14"/>
      <c r="D1975" s="62"/>
      <c r="E1975" s="60"/>
      <c r="F1975" s="14"/>
      <c r="G1975" s="91"/>
      <c r="H1975" s="91"/>
      <c r="I1975" s="14"/>
      <c r="J1975" s="13"/>
      <c r="K1975" s="29"/>
      <c r="L1975" s="2"/>
      <c r="M1975" s="17"/>
      <c r="N1975" s="12"/>
      <c r="O1975" s="12"/>
      <c r="P1975" s="17"/>
      <c r="Q1975" s="14"/>
      <c r="R1975" s="20"/>
      <c r="S1975" s="14"/>
      <c r="T1975" s="4"/>
      <c r="U1975" s="29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</row>
    <row r="1976" spans="1:154" x14ac:dyDescent="0.15">
      <c r="A1976" s="88"/>
      <c r="B1976" s="89"/>
      <c r="C1976" s="14"/>
      <c r="D1976" s="62"/>
      <c r="E1976" s="60"/>
      <c r="F1976" s="14"/>
      <c r="G1976" s="91"/>
      <c r="H1976" s="91"/>
      <c r="I1976" s="14"/>
      <c r="J1976" s="13"/>
      <c r="K1976" s="29"/>
      <c r="L1976" s="2"/>
      <c r="M1976" s="17"/>
      <c r="N1976" s="12"/>
      <c r="O1976" s="12"/>
      <c r="P1976" s="17"/>
      <c r="Q1976" s="14"/>
      <c r="R1976" s="20"/>
      <c r="S1976" s="14"/>
      <c r="T1976" s="4"/>
      <c r="U1976" s="29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</row>
    <row r="1977" spans="1:154" x14ac:dyDescent="0.15">
      <c r="A1977" s="88"/>
      <c r="B1977" s="89"/>
      <c r="C1977" s="14"/>
      <c r="D1977" s="62"/>
      <c r="E1977" s="60"/>
      <c r="F1977" s="14"/>
      <c r="G1977" s="91"/>
      <c r="H1977" s="91"/>
      <c r="I1977" s="14"/>
      <c r="J1977" s="13"/>
      <c r="K1977" s="29"/>
      <c r="L1977" s="2"/>
      <c r="M1977" s="17"/>
      <c r="N1977" s="12"/>
      <c r="O1977" s="12"/>
      <c r="P1977" s="17"/>
      <c r="Q1977" s="14"/>
      <c r="R1977" s="20"/>
      <c r="S1977" s="14"/>
      <c r="T1977" s="4"/>
      <c r="U1977" s="29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</row>
    <row r="1978" spans="1:154" x14ac:dyDescent="0.15">
      <c r="A1978" s="88"/>
      <c r="B1978" s="89"/>
      <c r="C1978" s="14"/>
      <c r="D1978" s="62"/>
      <c r="E1978" s="60"/>
      <c r="F1978" s="14"/>
      <c r="G1978" s="91"/>
      <c r="H1978" s="91"/>
      <c r="I1978" s="14"/>
      <c r="J1978" s="13"/>
      <c r="K1978" s="29"/>
      <c r="L1978" s="2"/>
      <c r="M1978" s="17"/>
      <c r="N1978" s="12"/>
      <c r="O1978" s="12"/>
      <c r="P1978" s="17"/>
      <c r="Q1978" s="14"/>
      <c r="R1978" s="20"/>
      <c r="S1978" s="14"/>
      <c r="T1978" s="4"/>
      <c r="U1978" s="29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</row>
    <row r="1979" spans="1:154" x14ac:dyDescent="0.15">
      <c r="A1979" s="88"/>
      <c r="B1979" s="89"/>
      <c r="C1979" s="14"/>
      <c r="D1979" s="62"/>
      <c r="E1979" s="60"/>
      <c r="F1979" s="14"/>
      <c r="G1979" s="91"/>
      <c r="H1979" s="91"/>
      <c r="I1979" s="14"/>
      <c r="J1979" s="13"/>
      <c r="K1979" s="29"/>
      <c r="L1979" s="2"/>
      <c r="M1979" s="17"/>
      <c r="N1979" s="12"/>
      <c r="O1979" s="12"/>
      <c r="P1979" s="17"/>
      <c r="Q1979" s="14"/>
      <c r="R1979" s="20"/>
      <c r="S1979" s="14"/>
      <c r="T1979" s="4"/>
      <c r="U1979" s="29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</row>
    <row r="1980" spans="1:154" x14ac:dyDescent="0.15">
      <c r="A1980" s="88"/>
      <c r="B1980" s="89"/>
      <c r="C1980" s="14"/>
      <c r="D1980" s="62"/>
      <c r="E1980" s="60"/>
      <c r="F1980" s="14"/>
      <c r="G1980" s="91"/>
      <c r="H1980" s="91"/>
      <c r="I1980" s="14"/>
      <c r="J1980" s="13"/>
      <c r="K1980" s="29"/>
      <c r="L1980" s="2"/>
      <c r="M1980" s="17"/>
      <c r="N1980" s="12"/>
      <c r="O1980" s="12"/>
      <c r="P1980" s="17"/>
      <c r="Q1980" s="14"/>
      <c r="R1980" s="20"/>
      <c r="S1980" s="14"/>
      <c r="T1980" s="4"/>
      <c r="U1980" s="29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</row>
    <row r="1981" spans="1:154" x14ac:dyDescent="0.15">
      <c r="A1981" s="88"/>
      <c r="B1981" s="89"/>
      <c r="C1981" s="14"/>
      <c r="D1981" s="62"/>
      <c r="E1981" s="60"/>
      <c r="F1981" s="14"/>
      <c r="G1981" s="91"/>
      <c r="H1981" s="91"/>
      <c r="I1981" s="14"/>
      <c r="J1981" s="13"/>
      <c r="K1981" s="29"/>
      <c r="L1981" s="2"/>
      <c r="M1981" s="17"/>
      <c r="N1981" s="12"/>
      <c r="O1981" s="12"/>
      <c r="P1981" s="17"/>
      <c r="Q1981" s="14"/>
      <c r="R1981" s="20"/>
      <c r="S1981" s="14"/>
      <c r="T1981" s="4"/>
      <c r="U1981" s="29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</row>
    <row r="1982" spans="1:154" x14ac:dyDescent="0.15">
      <c r="A1982" s="88"/>
      <c r="B1982" s="89"/>
      <c r="C1982" s="14"/>
      <c r="D1982" s="62"/>
      <c r="E1982" s="60"/>
      <c r="F1982" s="14"/>
      <c r="G1982" s="91"/>
      <c r="H1982" s="91"/>
      <c r="I1982" s="14"/>
      <c r="J1982" s="13"/>
      <c r="K1982" s="29"/>
      <c r="L1982" s="2"/>
      <c r="M1982" s="17"/>
      <c r="N1982" s="12"/>
      <c r="O1982" s="12"/>
      <c r="P1982" s="17"/>
      <c r="Q1982" s="14"/>
      <c r="R1982" s="20"/>
      <c r="S1982" s="14"/>
      <c r="T1982" s="4"/>
      <c r="U1982" s="29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</row>
    <row r="1983" spans="1:154" x14ac:dyDescent="0.15">
      <c r="A1983" s="88"/>
      <c r="B1983" s="89"/>
      <c r="C1983" s="14"/>
      <c r="D1983" s="62"/>
      <c r="E1983" s="60"/>
      <c r="F1983" s="14"/>
      <c r="G1983" s="91"/>
      <c r="H1983" s="91"/>
      <c r="I1983" s="14"/>
      <c r="J1983" s="13"/>
      <c r="K1983" s="29"/>
      <c r="L1983" s="2"/>
      <c r="M1983" s="17"/>
      <c r="N1983" s="12"/>
      <c r="O1983" s="12"/>
      <c r="P1983" s="17"/>
      <c r="Q1983" s="14"/>
      <c r="R1983" s="20"/>
      <c r="S1983" s="14"/>
      <c r="T1983" s="4"/>
      <c r="U1983" s="29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</row>
    <row r="1984" spans="1:154" x14ac:dyDescent="0.15">
      <c r="A1984" s="88"/>
      <c r="B1984" s="89"/>
      <c r="C1984" s="14"/>
      <c r="D1984" s="62"/>
      <c r="E1984" s="60"/>
      <c r="F1984" s="14"/>
      <c r="G1984" s="91"/>
      <c r="H1984" s="91"/>
      <c r="I1984" s="14"/>
      <c r="J1984" s="13"/>
      <c r="K1984" s="29"/>
      <c r="L1984" s="2"/>
      <c r="M1984" s="17"/>
      <c r="N1984" s="12"/>
      <c r="O1984" s="12"/>
      <c r="P1984" s="17"/>
      <c r="Q1984" s="14"/>
      <c r="R1984" s="20"/>
      <c r="S1984" s="14"/>
      <c r="T1984" s="4"/>
      <c r="U1984" s="29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</row>
    <row r="1985" spans="1:154" x14ac:dyDescent="0.15">
      <c r="A1985" s="88"/>
      <c r="B1985" s="89"/>
      <c r="C1985" s="14"/>
      <c r="D1985" s="62"/>
      <c r="E1985" s="60"/>
      <c r="F1985" s="14"/>
      <c r="G1985" s="91"/>
      <c r="H1985" s="91"/>
      <c r="I1985" s="14"/>
      <c r="J1985" s="13"/>
      <c r="K1985" s="29"/>
      <c r="L1985" s="2"/>
      <c r="M1985" s="17"/>
      <c r="N1985" s="12"/>
      <c r="O1985" s="12"/>
      <c r="P1985" s="17"/>
      <c r="Q1985" s="14"/>
      <c r="R1985" s="20"/>
      <c r="S1985" s="14"/>
      <c r="T1985" s="4"/>
      <c r="U1985" s="29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</row>
    <row r="1986" spans="1:154" x14ac:dyDescent="0.15">
      <c r="A1986" s="88"/>
      <c r="B1986" s="89"/>
      <c r="C1986" s="14"/>
      <c r="D1986" s="62"/>
      <c r="E1986" s="60"/>
      <c r="F1986" s="14"/>
      <c r="G1986" s="91"/>
      <c r="H1986" s="91"/>
      <c r="I1986" s="14"/>
      <c r="J1986" s="13"/>
      <c r="K1986" s="29"/>
      <c r="L1986" s="2"/>
      <c r="M1986" s="17"/>
      <c r="N1986" s="12"/>
      <c r="O1986" s="12"/>
      <c r="P1986" s="17"/>
      <c r="Q1986" s="14"/>
      <c r="R1986" s="20"/>
      <c r="S1986" s="14"/>
      <c r="T1986" s="4"/>
      <c r="U1986" s="29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</row>
    <row r="1987" spans="1:154" x14ac:dyDescent="0.15">
      <c r="A1987" s="88"/>
      <c r="B1987" s="89"/>
      <c r="C1987" s="14"/>
      <c r="D1987" s="62"/>
      <c r="E1987" s="60"/>
      <c r="F1987" s="14"/>
      <c r="G1987" s="91"/>
      <c r="H1987" s="91"/>
      <c r="I1987" s="14"/>
      <c r="J1987" s="13"/>
      <c r="K1987" s="29"/>
      <c r="L1987" s="2"/>
      <c r="M1987" s="17"/>
      <c r="N1987" s="12"/>
      <c r="O1987" s="12"/>
      <c r="P1987" s="17"/>
      <c r="Q1987" s="14"/>
      <c r="R1987" s="20"/>
      <c r="S1987" s="14"/>
      <c r="T1987" s="4"/>
      <c r="U1987" s="29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</row>
    <row r="1988" spans="1:154" x14ac:dyDescent="0.15">
      <c r="A1988" s="88"/>
      <c r="B1988" s="89"/>
      <c r="C1988" s="14"/>
      <c r="D1988" s="62"/>
      <c r="E1988" s="60"/>
      <c r="F1988" s="14"/>
      <c r="G1988" s="91"/>
      <c r="H1988" s="91"/>
      <c r="I1988" s="14"/>
      <c r="J1988" s="13"/>
      <c r="K1988" s="29"/>
      <c r="L1988" s="2"/>
      <c r="M1988" s="17"/>
      <c r="N1988" s="12"/>
      <c r="O1988" s="12"/>
      <c r="P1988" s="17"/>
      <c r="Q1988" s="14"/>
      <c r="R1988" s="20"/>
      <c r="S1988" s="14"/>
      <c r="T1988" s="4"/>
      <c r="U1988" s="29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</row>
    <row r="1989" spans="1:154" x14ac:dyDescent="0.15">
      <c r="A1989" s="88"/>
      <c r="B1989" s="89"/>
      <c r="C1989" s="14"/>
      <c r="D1989" s="62"/>
      <c r="E1989" s="60"/>
      <c r="F1989" s="14"/>
      <c r="G1989" s="91"/>
      <c r="H1989" s="91"/>
      <c r="I1989" s="14"/>
      <c r="J1989" s="13"/>
      <c r="K1989" s="29"/>
      <c r="L1989" s="2"/>
      <c r="M1989" s="17"/>
      <c r="N1989" s="12"/>
      <c r="O1989" s="12"/>
      <c r="P1989" s="17"/>
      <c r="Q1989" s="14"/>
      <c r="R1989" s="20"/>
      <c r="S1989" s="14"/>
      <c r="T1989" s="4"/>
      <c r="U1989" s="29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</row>
    <row r="1990" spans="1:154" x14ac:dyDescent="0.15">
      <c r="A1990" s="88"/>
      <c r="B1990" s="89"/>
      <c r="C1990" s="14"/>
      <c r="D1990" s="62"/>
      <c r="E1990" s="60"/>
      <c r="F1990" s="14"/>
      <c r="G1990" s="91"/>
      <c r="H1990" s="91"/>
      <c r="I1990" s="14"/>
      <c r="J1990" s="13"/>
      <c r="K1990" s="29"/>
      <c r="L1990" s="2"/>
      <c r="M1990" s="17"/>
      <c r="N1990" s="12"/>
      <c r="O1990" s="12"/>
      <c r="P1990" s="17"/>
      <c r="Q1990" s="14"/>
      <c r="R1990" s="20"/>
      <c r="S1990" s="14"/>
      <c r="T1990" s="4"/>
      <c r="U1990" s="29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</row>
    <row r="1991" spans="1:154" x14ac:dyDescent="0.15">
      <c r="A1991" s="88"/>
      <c r="B1991" s="89"/>
      <c r="C1991" s="14"/>
      <c r="D1991" s="62"/>
      <c r="E1991" s="60"/>
      <c r="F1991" s="14"/>
      <c r="G1991" s="91"/>
      <c r="H1991" s="91"/>
      <c r="I1991" s="14"/>
      <c r="J1991" s="13"/>
      <c r="K1991" s="29"/>
      <c r="L1991" s="2"/>
      <c r="M1991" s="17"/>
      <c r="N1991" s="12"/>
      <c r="O1991" s="12"/>
      <c r="P1991" s="17"/>
      <c r="Q1991" s="14"/>
      <c r="R1991" s="20"/>
      <c r="S1991" s="14"/>
      <c r="T1991" s="4"/>
      <c r="U1991" s="29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</row>
    <row r="1992" spans="1:154" x14ac:dyDescent="0.15">
      <c r="A1992" s="88"/>
      <c r="B1992" s="89"/>
      <c r="C1992" s="14"/>
      <c r="D1992" s="62"/>
      <c r="E1992" s="60"/>
      <c r="F1992" s="14"/>
      <c r="G1992" s="91"/>
      <c r="H1992" s="91"/>
      <c r="I1992" s="14"/>
      <c r="J1992" s="13"/>
      <c r="K1992" s="29"/>
      <c r="L1992" s="2"/>
      <c r="M1992" s="17"/>
      <c r="N1992" s="12"/>
      <c r="O1992" s="12"/>
      <c r="P1992" s="17"/>
      <c r="Q1992" s="14"/>
      <c r="R1992" s="20"/>
      <c r="S1992" s="14"/>
      <c r="T1992" s="4"/>
      <c r="U1992" s="29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</row>
    <row r="1993" spans="1:154" x14ac:dyDescent="0.15">
      <c r="A1993" s="88"/>
      <c r="B1993" s="89"/>
      <c r="C1993" s="14"/>
      <c r="D1993" s="62"/>
      <c r="E1993" s="60"/>
      <c r="F1993" s="14"/>
      <c r="G1993" s="91"/>
      <c r="H1993" s="91"/>
      <c r="I1993" s="14"/>
      <c r="J1993" s="13"/>
      <c r="K1993" s="29"/>
      <c r="L1993" s="2"/>
      <c r="M1993" s="17"/>
      <c r="N1993" s="12"/>
      <c r="O1993" s="12"/>
      <c r="P1993" s="17"/>
      <c r="Q1993" s="14"/>
      <c r="R1993" s="20"/>
      <c r="S1993" s="14"/>
      <c r="T1993" s="4"/>
      <c r="U1993" s="29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</row>
    <row r="1994" spans="1:154" x14ac:dyDescent="0.15">
      <c r="A1994" s="88"/>
      <c r="B1994" s="89"/>
      <c r="C1994" s="14"/>
      <c r="D1994" s="62"/>
      <c r="E1994" s="60"/>
      <c r="F1994" s="14"/>
      <c r="G1994" s="91"/>
      <c r="H1994" s="91"/>
      <c r="I1994" s="14"/>
      <c r="J1994" s="13"/>
      <c r="K1994" s="29"/>
      <c r="L1994" s="2"/>
      <c r="M1994" s="17"/>
      <c r="N1994" s="12"/>
      <c r="O1994" s="12"/>
      <c r="P1994" s="17"/>
      <c r="Q1994" s="14"/>
      <c r="R1994" s="20"/>
      <c r="S1994" s="14"/>
      <c r="T1994" s="4"/>
      <c r="U1994" s="29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</row>
    <row r="1995" spans="1:154" x14ac:dyDescent="0.15">
      <c r="A1995" s="88"/>
      <c r="B1995" s="89"/>
      <c r="C1995" s="14"/>
      <c r="D1995" s="62"/>
      <c r="E1995" s="60"/>
      <c r="F1995" s="14"/>
      <c r="G1995" s="91"/>
      <c r="H1995" s="91"/>
      <c r="I1995" s="14"/>
      <c r="J1995" s="13"/>
      <c r="K1995" s="29"/>
      <c r="L1995" s="2"/>
      <c r="M1995" s="17"/>
      <c r="N1995" s="12"/>
      <c r="O1995" s="12"/>
      <c r="P1995" s="17"/>
      <c r="Q1995" s="14"/>
      <c r="R1995" s="20"/>
      <c r="S1995" s="14"/>
      <c r="T1995" s="4"/>
      <c r="U1995" s="29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</row>
    <row r="1996" spans="1:154" x14ac:dyDescent="0.15">
      <c r="A1996" s="88"/>
      <c r="B1996" s="89"/>
      <c r="C1996" s="14"/>
      <c r="D1996" s="62"/>
      <c r="E1996" s="60"/>
      <c r="F1996" s="14"/>
      <c r="G1996" s="91"/>
      <c r="H1996" s="91"/>
      <c r="I1996" s="14"/>
      <c r="J1996" s="13"/>
      <c r="K1996" s="29"/>
      <c r="L1996" s="2"/>
      <c r="M1996" s="17"/>
      <c r="N1996" s="12"/>
      <c r="O1996" s="12"/>
      <c r="P1996" s="17"/>
      <c r="Q1996" s="14"/>
      <c r="R1996" s="20"/>
      <c r="S1996" s="14"/>
      <c r="T1996" s="4"/>
      <c r="U1996" s="29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</row>
    <row r="1997" spans="1:154" x14ac:dyDescent="0.15">
      <c r="A1997" s="88"/>
      <c r="B1997" s="89"/>
      <c r="C1997" s="14"/>
      <c r="D1997" s="62"/>
      <c r="E1997" s="60"/>
      <c r="F1997" s="14"/>
      <c r="G1997" s="91"/>
      <c r="H1997" s="91"/>
      <c r="I1997" s="14"/>
      <c r="J1997" s="13"/>
      <c r="K1997" s="29"/>
      <c r="L1997" s="2"/>
      <c r="M1997" s="17"/>
      <c r="N1997" s="12"/>
      <c r="O1997" s="12"/>
      <c r="P1997" s="17"/>
      <c r="Q1997" s="14"/>
      <c r="R1997" s="20"/>
      <c r="S1997" s="14"/>
      <c r="T1997" s="4"/>
      <c r="U1997" s="29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</row>
    <row r="1998" spans="1:154" x14ac:dyDescent="0.15">
      <c r="A1998" s="88"/>
      <c r="B1998" s="89"/>
      <c r="C1998" s="14"/>
      <c r="D1998" s="62"/>
      <c r="E1998" s="60"/>
      <c r="F1998" s="14"/>
      <c r="G1998" s="91"/>
      <c r="H1998" s="91"/>
      <c r="I1998" s="14"/>
      <c r="J1998" s="13"/>
      <c r="K1998" s="29"/>
      <c r="L1998" s="2"/>
      <c r="M1998" s="17"/>
      <c r="N1998" s="12"/>
      <c r="O1998" s="12"/>
      <c r="P1998" s="17"/>
      <c r="Q1998" s="14"/>
      <c r="R1998" s="20"/>
      <c r="S1998" s="14"/>
      <c r="T1998" s="4"/>
      <c r="U1998" s="29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</row>
    <row r="1999" spans="1:154" x14ac:dyDescent="0.15">
      <c r="A1999" s="88"/>
      <c r="B1999" s="89"/>
      <c r="C1999" s="14"/>
      <c r="D1999" s="62"/>
      <c r="E1999" s="60"/>
      <c r="F1999" s="14"/>
      <c r="G1999" s="91"/>
      <c r="H1999" s="91"/>
      <c r="I1999" s="14"/>
      <c r="J1999" s="13"/>
      <c r="K1999" s="29"/>
      <c r="L1999" s="2"/>
      <c r="M1999" s="17"/>
      <c r="N1999" s="12"/>
      <c r="O1999" s="12"/>
      <c r="P1999" s="17"/>
      <c r="Q1999" s="14"/>
      <c r="R1999" s="20"/>
      <c r="S1999" s="14"/>
      <c r="T1999" s="4"/>
      <c r="U1999" s="29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</row>
    <row r="2000" spans="1:154" x14ac:dyDescent="0.15">
      <c r="A2000" s="88"/>
      <c r="B2000" s="89"/>
      <c r="C2000" s="14"/>
      <c r="D2000" s="62"/>
      <c r="E2000" s="60"/>
      <c r="F2000" s="14"/>
      <c r="G2000" s="91"/>
      <c r="H2000" s="91"/>
      <c r="I2000" s="14"/>
      <c r="J2000" s="13"/>
      <c r="K2000" s="29"/>
      <c r="L2000" s="2"/>
      <c r="M2000" s="17"/>
      <c r="N2000" s="12"/>
      <c r="O2000" s="12"/>
      <c r="P2000" s="17"/>
      <c r="Q2000" s="14"/>
      <c r="R2000" s="20"/>
      <c r="S2000" s="14"/>
      <c r="T2000" s="4"/>
      <c r="U2000" s="29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</row>
    <row r="2001" spans="1:154" x14ac:dyDescent="0.15">
      <c r="A2001" s="88"/>
      <c r="B2001" s="89"/>
      <c r="C2001" s="14"/>
      <c r="D2001" s="62"/>
      <c r="E2001" s="60"/>
      <c r="F2001" s="14"/>
      <c r="G2001" s="91"/>
      <c r="H2001" s="91"/>
      <c r="I2001" s="14"/>
      <c r="J2001" s="13"/>
      <c r="K2001" s="29"/>
      <c r="L2001" s="2"/>
      <c r="M2001" s="17"/>
      <c r="N2001" s="12"/>
      <c r="O2001" s="12"/>
      <c r="P2001" s="17"/>
      <c r="Q2001" s="14"/>
      <c r="R2001" s="20"/>
      <c r="S2001" s="14"/>
      <c r="T2001" s="4"/>
      <c r="U2001" s="29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</row>
    <row r="2002" spans="1:154" x14ac:dyDescent="0.15">
      <c r="A2002" s="88"/>
      <c r="B2002" s="89"/>
      <c r="C2002" s="14"/>
      <c r="D2002" s="62"/>
      <c r="E2002" s="60"/>
      <c r="F2002" s="14"/>
      <c r="G2002" s="91"/>
      <c r="H2002" s="91"/>
      <c r="I2002" s="14"/>
      <c r="J2002" s="13"/>
      <c r="K2002" s="29"/>
      <c r="L2002" s="2"/>
      <c r="M2002" s="17"/>
      <c r="N2002" s="12"/>
      <c r="O2002" s="12"/>
      <c r="P2002" s="17"/>
      <c r="Q2002" s="14"/>
      <c r="R2002" s="20"/>
      <c r="S2002" s="14"/>
      <c r="T2002" s="4"/>
      <c r="U2002" s="29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</row>
    <row r="2003" spans="1:154" x14ac:dyDescent="0.15">
      <c r="A2003" s="88"/>
      <c r="B2003" s="89"/>
      <c r="C2003" s="14"/>
      <c r="D2003" s="62"/>
      <c r="E2003" s="60"/>
      <c r="F2003" s="14"/>
      <c r="G2003" s="91"/>
      <c r="H2003" s="91"/>
      <c r="I2003" s="14"/>
      <c r="J2003" s="13"/>
      <c r="K2003" s="29"/>
      <c r="L2003" s="2"/>
      <c r="M2003" s="17"/>
      <c r="N2003" s="12"/>
      <c r="O2003" s="12"/>
      <c r="P2003" s="17"/>
      <c r="Q2003" s="14"/>
      <c r="R2003" s="20"/>
      <c r="S2003" s="14"/>
      <c r="T2003" s="4"/>
      <c r="U2003" s="29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</row>
    <row r="2004" spans="1:154" x14ac:dyDescent="0.15">
      <c r="A2004" s="88"/>
      <c r="B2004" s="89"/>
      <c r="C2004" s="14"/>
      <c r="D2004" s="62"/>
      <c r="E2004" s="60"/>
      <c r="F2004" s="14"/>
      <c r="G2004" s="91"/>
      <c r="H2004" s="91"/>
      <c r="I2004" s="14"/>
      <c r="J2004" s="13"/>
      <c r="K2004" s="29"/>
      <c r="L2004" s="2"/>
      <c r="M2004" s="17"/>
      <c r="N2004" s="12"/>
      <c r="O2004" s="12"/>
      <c r="P2004" s="17"/>
      <c r="Q2004" s="14"/>
      <c r="R2004" s="20"/>
      <c r="S2004" s="14"/>
      <c r="T2004" s="4"/>
      <c r="U2004" s="29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</row>
    <row r="2005" spans="1:154" x14ac:dyDescent="0.15">
      <c r="A2005" s="88"/>
      <c r="B2005" s="89"/>
      <c r="C2005" s="14"/>
      <c r="D2005" s="62"/>
      <c r="E2005" s="60"/>
      <c r="F2005" s="14"/>
      <c r="G2005" s="91"/>
      <c r="H2005" s="91"/>
      <c r="I2005" s="14"/>
      <c r="J2005" s="13"/>
      <c r="K2005" s="29"/>
      <c r="L2005" s="2"/>
      <c r="M2005" s="17"/>
      <c r="N2005" s="12"/>
      <c r="O2005" s="12"/>
      <c r="P2005" s="17"/>
      <c r="Q2005" s="14"/>
      <c r="R2005" s="20"/>
      <c r="S2005" s="14"/>
      <c r="T2005" s="4"/>
      <c r="U2005" s="29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</row>
    <row r="2006" spans="1:154" x14ac:dyDescent="0.15">
      <c r="A2006" s="88"/>
      <c r="B2006" s="89"/>
      <c r="C2006" s="14"/>
      <c r="D2006" s="62"/>
      <c r="E2006" s="60"/>
      <c r="F2006" s="14"/>
      <c r="G2006" s="91"/>
      <c r="H2006" s="91"/>
      <c r="I2006" s="14"/>
      <c r="J2006" s="13"/>
      <c r="K2006" s="29"/>
      <c r="L2006" s="2"/>
      <c r="M2006" s="17"/>
      <c r="N2006" s="12"/>
      <c r="O2006" s="12"/>
      <c r="P2006" s="17"/>
      <c r="Q2006" s="14"/>
      <c r="R2006" s="20"/>
      <c r="S2006" s="14"/>
      <c r="T2006" s="4"/>
      <c r="U2006" s="29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</row>
    <row r="2007" spans="1:154" x14ac:dyDescent="0.15">
      <c r="A2007" s="88"/>
      <c r="B2007" s="89"/>
      <c r="C2007" s="14"/>
      <c r="D2007" s="62"/>
      <c r="E2007" s="60"/>
      <c r="F2007" s="14"/>
      <c r="G2007" s="91"/>
      <c r="H2007" s="91"/>
      <c r="I2007" s="14"/>
      <c r="J2007" s="13"/>
      <c r="K2007" s="29"/>
      <c r="L2007" s="2"/>
      <c r="M2007" s="17"/>
      <c r="N2007" s="12"/>
      <c r="O2007" s="12"/>
      <c r="P2007" s="17"/>
      <c r="Q2007" s="14"/>
      <c r="R2007" s="20"/>
      <c r="S2007" s="14"/>
      <c r="T2007" s="4"/>
      <c r="U2007" s="29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</row>
    <row r="2008" spans="1:154" x14ac:dyDescent="0.15">
      <c r="A2008" s="88"/>
      <c r="B2008" s="89"/>
      <c r="C2008" s="14"/>
      <c r="D2008" s="62"/>
      <c r="E2008" s="60"/>
      <c r="F2008" s="14"/>
      <c r="G2008" s="91"/>
      <c r="H2008" s="91"/>
      <c r="I2008" s="14"/>
      <c r="J2008" s="13"/>
      <c r="K2008" s="29"/>
      <c r="L2008" s="2"/>
      <c r="M2008" s="17"/>
      <c r="N2008" s="12"/>
      <c r="O2008" s="12"/>
      <c r="P2008" s="17"/>
      <c r="Q2008" s="14"/>
      <c r="R2008" s="20"/>
      <c r="S2008" s="14"/>
      <c r="T2008" s="4"/>
      <c r="U2008" s="29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</row>
    <row r="2009" spans="1:154" x14ac:dyDescent="0.15">
      <c r="A2009" s="88"/>
      <c r="B2009" s="89"/>
      <c r="C2009" s="14"/>
      <c r="D2009" s="62"/>
      <c r="E2009" s="60"/>
      <c r="F2009" s="14"/>
      <c r="G2009" s="91"/>
      <c r="H2009" s="91"/>
      <c r="I2009" s="14"/>
      <c r="J2009" s="13"/>
      <c r="K2009" s="29"/>
      <c r="L2009" s="2"/>
      <c r="M2009" s="17"/>
      <c r="N2009" s="12"/>
      <c r="O2009" s="12"/>
      <c r="P2009" s="17"/>
      <c r="Q2009" s="14"/>
      <c r="R2009" s="20"/>
      <c r="S2009" s="14"/>
      <c r="T2009" s="4"/>
      <c r="U2009" s="29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</row>
    <row r="2010" spans="1:154" x14ac:dyDescent="0.15">
      <c r="A2010" s="88"/>
      <c r="B2010" s="89"/>
      <c r="C2010" s="14"/>
      <c r="D2010" s="62"/>
      <c r="E2010" s="60"/>
      <c r="F2010" s="14"/>
      <c r="G2010" s="91"/>
      <c r="H2010" s="91"/>
      <c r="I2010" s="14"/>
      <c r="J2010" s="13"/>
      <c r="K2010" s="29"/>
      <c r="L2010" s="2"/>
      <c r="M2010" s="17"/>
      <c r="N2010" s="12"/>
      <c r="O2010" s="12"/>
      <c r="P2010" s="17"/>
      <c r="Q2010" s="14"/>
      <c r="R2010" s="20"/>
      <c r="S2010" s="14"/>
      <c r="T2010" s="4"/>
      <c r="U2010" s="29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</row>
    <row r="2011" spans="1:154" x14ac:dyDescent="0.15">
      <c r="A2011" s="88"/>
      <c r="B2011" s="89"/>
      <c r="C2011" s="14"/>
      <c r="D2011" s="62"/>
      <c r="E2011" s="60"/>
      <c r="F2011" s="14"/>
      <c r="G2011" s="91"/>
      <c r="H2011" s="91"/>
      <c r="I2011" s="14"/>
      <c r="J2011" s="13"/>
      <c r="K2011" s="29"/>
      <c r="L2011" s="2"/>
      <c r="M2011" s="17"/>
      <c r="N2011" s="12"/>
      <c r="O2011" s="12"/>
      <c r="P2011" s="17"/>
      <c r="Q2011" s="14"/>
      <c r="R2011" s="20"/>
      <c r="S2011" s="14"/>
      <c r="T2011" s="4"/>
      <c r="U2011" s="29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</row>
    <row r="2012" spans="1:154" x14ac:dyDescent="0.15">
      <c r="A2012" s="88"/>
      <c r="B2012" s="89"/>
      <c r="C2012" s="14"/>
      <c r="D2012" s="62"/>
      <c r="E2012" s="60"/>
      <c r="F2012" s="14"/>
      <c r="G2012" s="91"/>
      <c r="H2012" s="91"/>
      <c r="I2012" s="14"/>
      <c r="J2012" s="13"/>
      <c r="K2012" s="29"/>
      <c r="L2012" s="2"/>
      <c r="M2012" s="17"/>
      <c r="N2012" s="12"/>
      <c r="O2012" s="12"/>
      <c r="P2012" s="17"/>
      <c r="Q2012" s="14"/>
      <c r="R2012" s="20"/>
      <c r="S2012" s="14"/>
      <c r="T2012" s="4"/>
      <c r="U2012" s="29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</row>
    <row r="2013" spans="1:154" x14ac:dyDescent="0.15">
      <c r="A2013" s="88"/>
      <c r="B2013" s="89"/>
      <c r="C2013" s="14"/>
      <c r="D2013" s="62"/>
      <c r="E2013" s="60"/>
      <c r="F2013" s="14"/>
      <c r="G2013" s="91"/>
      <c r="H2013" s="91"/>
      <c r="I2013" s="14"/>
      <c r="J2013" s="13"/>
      <c r="K2013" s="29"/>
      <c r="L2013" s="2"/>
      <c r="M2013" s="17"/>
      <c r="N2013" s="12"/>
      <c r="O2013" s="12"/>
      <c r="P2013" s="17"/>
      <c r="Q2013" s="14"/>
      <c r="R2013" s="20"/>
      <c r="S2013" s="14"/>
      <c r="T2013" s="4"/>
      <c r="U2013" s="29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</row>
    <row r="2014" spans="1:154" x14ac:dyDescent="0.15">
      <c r="A2014" s="88"/>
      <c r="B2014" s="89"/>
      <c r="C2014" s="14"/>
      <c r="D2014" s="62"/>
      <c r="E2014" s="60"/>
      <c r="F2014" s="14"/>
      <c r="G2014" s="91"/>
      <c r="H2014" s="91"/>
      <c r="I2014" s="14"/>
      <c r="J2014" s="13"/>
      <c r="K2014" s="29"/>
      <c r="L2014" s="2"/>
      <c r="M2014" s="17"/>
      <c r="N2014" s="12"/>
      <c r="O2014" s="12"/>
      <c r="P2014" s="17"/>
      <c r="Q2014" s="14"/>
      <c r="R2014" s="20"/>
      <c r="S2014" s="14"/>
      <c r="T2014" s="4"/>
      <c r="U2014" s="29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</row>
    <row r="2015" spans="1:154" x14ac:dyDescent="0.15">
      <c r="A2015" s="88"/>
      <c r="B2015" s="89"/>
      <c r="C2015" s="14"/>
      <c r="D2015" s="62"/>
      <c r="E2015" s="60"/>
      <c r="F2015" s="14"/>
      <c r="G2015" s="91"/>
      <c r="H2015" s="91"/>
      <c r="I2015" s="14"/>
      <c r="J2015" s="13"/>
      <c r="K2015" s="29"/>
      <c r="L2015" s="2"/>
      <c r="M2015" s="17"/>
      <c r="N2015" s="12"/>
      <c r="O2015" s="12"/>
      <c r="P2015" s="17"/>
      <c r="Q2015" s="14"/>
      <c r="R2015" s="20"/>
      <c r="S2015" s="14"/>
      <c r="T2015" s="4"/>
      <c r="U2015" s="29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</row>
    <row r="2016" spans="1:154" x14ac:dyDescent="0.15">
      <c r="A2016" s="88"/>
      <c r="B2016" s="89"/>
      <c r="C2016" s="14"/>
      <c r="D2016" s="62"/>
      <c r="E2016" s="60"/>
      <c r="F2016" s="14"/>
      <c r="G2016" s="91"/>
      <c r="H2016" s="91"/>
      <c r="I2016" s="14"/>
      <c r="J2016" s="13"/>
      <c r="K2016" s="29"/>
      <c r="L2016" s="2"/>
      <c r="M2016" s="17"/>
      <c r="N2016" s="12"/>
      <c r="O2016" s="12"/>
      <c r="P2016" s="17"/>
      <c r="Q2016" s="14"/>
      <c r="R2016" s="20"/>
      <c r="S2016" s="14"/>
      <c r="T2016" s="4"/>
      <c r="U2016" s="29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</row>
    <row r="2017" spans="1:154" x14ac:dyDescent="0.15">
      <c r="A2017" s="88"/>
      <c r="B2017" s="89"/>
      <c r="C2017" s="14"/>
      <c r="D2017" s="62"/>
      <c r="E2017" s="60"/>
      <c r="F2017" s="14"/>
      <c r="G2017" s="91"/>
      <c r="H2017" s="91"/>
      <c r="I2017" s="14"/>
      <c r="J2017" s="13"/>
      <c r="K2017" s="29"/>
      <c r="L2017" s="2"/>
      <c r="M2017" s="17"/>
      <c r="N2017" s="12"/>
      <c r="O2017" s="12"/>
      <c r="P2017" s="17"/>
      <c r="Q2017" s="14"/>
      <c r="R2017" s="20"/>
      <c r="S2017" s="14"/>
      <c r="T2017" s="4"/>
      <c r="U2017" s="29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</row>
    <row r="2018" spans="1:154" x14ac:dyDescent="0.15">
      <c r="A2018" s="88"/>
      <c r="B2018" s="89"/>
      <c r="C2018" s="14"/>
      <c r="D2018" s="62"/>
      <c r="E2018" s="60"/>
      <c r="F2018" s="14"/>
      <c r="G2018" s="91"/>
      <c r="H2018" s="91"/>
      <c r="I2018" s="14"/>
      <c r="J2018" s="13"/>
      <c r="K2018" s="29"/>
      <c r="L2018" s="2"/>
      <c r="M2018" s="17"/>
      <c r="N2018" s="12"/>
      <c r="O2018" s="12"/>
      <c r="P2018" s="17"/>
      <c r="Q2018" s="14"/>
      <c r="R2018" s="20"/>
      <c r="S2018" s="14"/>
      <c r="T2018" s="4"/>
      <c r="U2018" s="29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</row>
    <row r="2019" spans="1:154" x14ac:dyDescent="0.15">
      <c r="A2019" s="88"/>
      <c r="B2019" s="89"/>
      <c r="C2019" s="14"/>
      <c r="D2019" s="62"/>
      <c r="E2019" s="60"/>
      <c r="F2019" s="14"/>
      <c r="G2019" s="91"/>
      <c r="H2019" s="91"/>
      <c r="I2019" s="14"/>
      <c r="J2019" s="13"/>
      <c r="K2019" s="29"/>
      <c r="L2019" s="2"/>
      <c r="M2019" s="17"/>
      <c r="N2019" s="12"/>
      <c r="O2019" s="12"/>
      <c r="P2019" s="17"/>
      <c r="Q2019" s="14"/>
      <c r="R2019" s="20"/>
      <c r="S2019" s="14"/>
      <c r="T2019" s="4"/>
      <c r="U2019" s="29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</row>
    <row r="2020" spans="1:154" x14ac:dyDescent="0.15">
      <c r="A2020" s="88"/>
      <c r="B2020" s="89"/>
      <c r="C2020" s="14"/>
      <c r="D2020" s="62"/>
      <c r="E2020" s="60"/>
      <c r="F2020" s="14"/>
      <c r="G2020" s="91"/>
      <c r="H2020" s="91"/>
      <c r="I2020" s="14"/>
      <c r="J2020" s="13"/>
      <c r="K2020" s="29"/>
      <c r="L2020" s="2"/>
      <c r="M2020" s="17"/>
      <c r="N2020" s="12"/>
      <c r="O2020" s="12"/>
      <c r="P2020" s="17"/>
      <c r="Q2020" s="14"/>
      <c r="R2020" s="20"/>
      <c r="S2020" s="14"/>
      <c r="T2020" s="4"/>
      <c r="U2020" s="29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</row>
    <row r="2021" spans="1:154" x14ac:dyDescent="0.15">
      <c r="A2021" s="88"/>
      <c r="B2021" s="89"/>
      <c r="C2021" s="14"/>
      <c r="D2021" s="62"/>
      <c r="E2021" s="60"/>
      <c r="F2021" s="14"/>
      <c r="G2021" s="91"/>
      <c r="H2021" s="91"/>
      <c r="I2021" s="14"/>
      <c r="J2021" s="13"/>
      <c r="K2021" s="29"/>
      <c r="L2021" s="2"/>
      <c r="M2021" s="17"/>
      <c r="N2021" s="12"/>
      <c r="O2021" s="12"/>
      <c r="P2021" s="17"/>
      <c r="Q2021" s="14"/>
      <c r="R2021" s="20"/>
      <c r="S2021" s="14"/>
      <c r="T2021" s="4"/>
      <c r="U2021" s="29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</row>
    <row r="2022" spans="1:154" x14ac:dyDescent="0.15">
      <c r="A2022" s="88"/>
      <c r="B2022" s="89"/>
      <c r="C2022" s="14"/>
      <c r="D2022" s="62"/>
      <c r="E2022" s="60"/>
      <c r="F2022" s="14"/>
      <c r="G2022" s="91"/>
      <c r="H2022" s="91"/>
      <c r="I2022" s="14"/>
      <c r="J2022" s="13"/>
      <c r="K2022" s="29"/>
      <c r="L2022" s="2"/>
      <c r="M2022" s="17"/>
      <c r="N2022" s="12"/>
      <c r="O2022" s="12"/>
      <c r="P2022" s="17"/>
      <c r="Q2022" s="14"/>
      <c r="R2022" s="20"/>
      <c r="S2022" s="14"/>
      <c r="T2022" s="4"/>
      <c r="U2022" s="29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</row>
    <row r="2023" spans="1:154" x14ac:dyDescent="0.15">
      <c r="A2023" s="88"/>
      <c r="B2023" s="89"/>
      <c r="C2023" s="14"/>
      <c r="D2023" s="62"/>
      <c r="E2023" s="60"/>
      <c r="F2023" s="14"/>
      <c r="G2023" s="91"/>
      <c r="H2023" s="91"/>
      <c r="I2023" s="14"/>
      <c r="J2023" s="13"/>
      <c r="K2023" s="29"/>
      <c r="L2023" s="2"/>
      <c r="M2023" s="17"/>
      <c r="N2023" s="12"/>
      <c r="O2023" s="12"/>
      <c r="P2023" s="17"/>
      <c r="Q2023" s="14"/>
      <c r="R2023" s="20"/>
      <c r="S2023" s="14"/>
      <c r="T2023" s="4"/>
      <c r="U2023" s="29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</row>
    <row r="2024" spans="1:154" x14ac:dyDescent="0.15">
      <c r="A2024" s="88"/>
      <c r="B2024" s="89"/>
      <c r="C2024" s="14"/>
      <c r="D2024" s="62"/>
      <c r="E2024" s="60"/>
      <c r="F2024" s="14"/>
      <c r="G2024" s="91"/>
      <c r="H2024" s="91"/>
      <c r="I2024" s="14"/>
      <c r="J2024" s="13"/>
      <c r="K2024" s="29"/>
      <c r="L2024" s="2"/>
      <c r="M2024" s="17"/>
      <c r="N2024" s="12"/>
      <c r="O2024" s="12"/>
      <c r="P2024" s="17"/>
      <c r="Q2024" s="14"/>
      <c r="R2024" s="20"/>
      <c r="S2024" s="14"/>
      <c r="T2024" s="4"/>
      <c r="U2024" s="29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</row>
    <row r="2025" spans="1:154" x14ac:dyDescent="0.15">
      <c r="A2025" s="88"/>
      <c r="B2025" s="89"/>
      <c r="C2025" s="14"/>
      <c r="D2025" s="62"/>
      <c r="E2025" s="60"/>
      <c r="F2025" s="14"/>
      <c r="G2025" s="91"/>
      <c r="H2025" s="91"/>
      <c r="I2025" s="14"/>
      <c r="J2025" s="13"/>
      <c r="K2025" s="29"/>
      <c r="L2025" s="2"/>
      <c r="M2025" s="17"/>
      <c r="N2025" s="12"/>
      <c r="O2025" s="12"/>
      <c r="P2025" s="17"/>
      <c r="Q2025" s="14"/>
      <c r="R2025" s="20"/>
      <c r="S2025" s="14"/>
      <c r="T2025" s="4"/>
      <c r="U2025" s="29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</row>
    <row r="2026" spans="1:154" x14ac:dyDescent="0.15">
      <c r="A2026" s="88"/>
      <c r="B2026" s="89"/>
      <c r="C2026" s="14"/>
      <c r="D2026" s="62"/>
      <c r="E2026" s="60"/>
      <c r="F2026" s="14"/>
      <c r="G2026" s="91"/>
      <c r="H2026" s="91"/>
      <c r="I2026" s="14"/>
      <c r="J2026" s="13"/>
      <c r="K2026" s="29"/>
      <c r="L2026" s="2"/>
      <c r="M2026" s="17"/>
      <c r="N2026" s="12"/>
      <c r="O2026" s="12"/>
      <c r="P2026" s="17"/>
      <c r="Q2026" s="14"/>
      <c r="R2026" s="20"/>
      <c r="S2026" s="14"/>
      <c r="T2026" s="4"/>
      <c r="U2026" s="29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</row>
    <row r="2027" spans="1:154" x14ac:dyDescent="0.15">
      <c r="A2027" s="88"/>
      <c r="B2027" s="89"/>
      <c r="C2027" s="14"/>
      <c r="D2027" s="62"/>
      <c r="E2027" s="60"/>
      <c r="F2027" s="14"/>
      <c r="G2027" s="91"/>
      <c r="H2027" s="91"/>
      <c r="I2027" s="14"/>
      <c r="J2027" s="13"/>
      <c r="K2027" s="29"/>
      <c r="L2027" s="2"/>
      <c r="M2027" s="17"/>
      <c r="N2027" s="12"/>
      <c r="O2027" s="12"/>
      <c r="P2027" s="17"/>
      <c r="Q2027" s="14"/>
      <c r="R2027" s="20"/>
      <c r="S2027" s="14"/>
      <c r="T2027" s="4"/>
      <c r="U2027" s="29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</row>
    <row r="2028" spans="1:154" x14ac:dyDescent="0.15">
      <c r="A2028" s="88"/>
      <c r="B2028" s="89"/>
      <c r="C2028" s="14"/>
      <c r="D2028" s="62"/>
      <c r="E2028" s="60"/>
      <c r="F2028" s="14"/>
      <c r="G2028" s="91"/>
      <c r="H2028" s="91"/>
      <c r="I2028" s="14"/>
      <c r="J2028" s="13"/>
      <c r="K2028" s="29"/>
      <c r="L2028" s="2"/>
      <c r="M2028" s="17"/>
      <c r="N2028" s="12"/>
      <c r="O2028" s="12"/>
      <c r="P2028" s="17"/>
      <c r="Q2028" s="14"/>
      <c r="R2028" s="20"/>
      <c r="S2028" s="14"/>
      <c r="T2028" s="4"/>
      <c r="U2028" s="29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</row>
    <row r="2029" spans="1:154" x14ac:dyDescent="0.15">
      <c r="A2029" s="88"/>
      <c r="B2029" s="89"/>
      <c r="C2029" s="14"/>
      <c r="D2029" s="62"/>
      <c r="E2029" s="60"/>
      <c r="F2029" s="14"/>
      <c r="G2029" s="91"/>
      <c r="H2029" s="91"/>
      <c r="I2029" s="14"/>
      <c r="J2029" s="13"/>
      <c r="K2029" s="29"/>
      <c r="L2029" s="2"/>
      <c r="M2029" s="17"/>
      <c r="N2029" s="12"/>
      <c r="O2029" s="12"/>
      <c r="P2029" s="17"/>
      <c r="Q2029" s="14"/>
      <c r="R2029" s="20"/>
      <c r="S2029" s="14"/>
      <c r="T2029" s="4"/>
      <c r="U2029" s="29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</row>
    <row r="2030" spans="1:154" x14ac:dyDescent="0.15">
      <c r="A2030" s="88"/>
      <c r="B2030" s="89"/>
      <c r="C2030" s="14"/>
      <c r="D2030" s="62"/>
      <c r="E2030" s="60"/>
      <c r="F2030" s="14"/>
      <c r="G2030" s="91"/>
      <c r="H2030" s="91"/>
      <c r="I2030" s="14"/>
      <c r="J2030" s="13"/>
      <c r="K2030" s="29"/>
      <c r="L2030" s="2"/>
      <c r="M2030" s="17"/>
      <c r="N2030" s="12"/>
      <c r="O2030" s="12"/>
      <c r="P2030" s="17"/>
      <c r="Q2030" s="14"/>
      <c r="R2030" s="20"/>
      <c r="S2030" s="14"/>
      <c r="T2030" s="4"/>
      <c r="U2030" s="29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</row>
    <row r="2031" spans="1:154" x14ac:dyDescent="0.15">
      <c r="A2031" s="88"/>
      <c r="B2031" s="89"/>
      <c r="C2031" s="14"/>
      <c r="D2031" s="62"/>
      <c r="E2031" s="60"/>
      <c r="F2031" s="14"/>
      <c r="G2031" s="91"/>
      <c r="H2031" s="91"/>
      <c r="I2031" s="14"/>
      <c r="J2031" s="13"/>
      <c r="K2031" s="29"/>
      <c r="L2031" s="2"/>
      <c r="M2031" s="17"/>
      <c r="N2031" s="12"/>
      <c r="O2031" s="12"/>
      <c r="P2031" s="17"/>
      <c r="Q2031" s="14"/>
      <c r="R2031" s="20"/>
      <c r="S2031" s="14"/>
      <c r="T2031" s="4"/>
      <c r="U2031" s="29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</row>
    <row r="2032" spans="1:154" x14ac:dyDescent="0.15">
      <c r="A2032" s="88"/>
      <c r="B2032" s="89"/>
      <c r="C2032" s="14"/>
      <c r="D2032" s="62"/>
      <c r="E2032" s="60"/>
      <c r="F2032" s="14"/>
      <c r="G2032" s="91"/>
      <c r="H2032" s="91"/>
      <c r="I2032" s="14"/>
      <c r="J2032" s="13"/>
      <c r="K2032" s="29"/>
      <c r="L2032" s="2"/>
      <c r="M2032" s="17"/>
      <c r="N2032" s="12"/>
      <c r="O2032" s="12"/>
      <c r="P2032" s="17"/>
      <c r="Q2032" s="14"/>
      <c r="R2032" s="20"/>
      <c r="S2032" s="14"/>
      <c r="T2032" s="4"/>
      <c r="U2032" s="29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</row>
    <row r="2033" spans="1:154" x14ac:dyDescent="0.15">
      <c r="A2033" s="88"/>
      <c r="B2033" s="89"/>
      <c r="C2033" s="14"/>
      <c r="D2033" s="62"/>
      <c r="E2033" s="60"/>
      <c r="F2033" s="14"/>
      <c r="G2033" s="91"/>
      <c r="H2033" s="91"/>
      <c r="I2033" s="14"/>
      <c r="J2033" s="13"/>
      <c r="K2033" s="29"/>
      <c r="L2033" s="2"/>
      <c r="M2033" s="17"/>
      <c r="N2033" s="12"/>
      <c r="O2033" s="12"/>
      <c r="P2033" s="17"/>
      <c r="Q2033" s="14"/>
      <c r="R2033" s="20"/>
      <c r="S2033" s="14"/>
      <c r="T2033" s="4"/>
      <c r="U2033" s="29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</row>
    <row r="2034" spans="1:154" x14ac:dyDescent="0.15">
      <c r="A2034" s="88"/>
      <c r="B2034" s="89"/>
      <c r="C2034" s="14"/>
      <c r="D2034" s="62"/>
      <c r="E2034" s="60"/>
      <c r="F2034" s="14"/>
      <c r="G2034" s="91"/>
      <c r="H2034" s="91"/>
      <c r="I2034" s="14"/>
      <c r="J2034" s="13"/>
      <c r="K2034" s="29"/>
      <c r="L2034" s="2"/>
      <c r="M2034" s="17"/>
      <c r="N2034" s="12"/>
      <c r="O2034" s="12"/>
      <c r="P2034" s="17"/>
      <c r="Q2034" s="14"/>
      <c r="R2034" s="20"/>
      <c r="S2034" s="14"/>
      <c r="T2034" s="4"/>
      <c r="U2034" s="29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</row>
    <row r="2035" spans="1:154" x14ac:dyDescent="0.15">
      <c r="A2035" s="88"/>
      <c r="B2035" s="89"/>
      <c r="C2035" s="14"/>
      <c r="D2035" s="62"/>
      <c r="E2035" s="60"/>
      <c r="F2035" s="14"/>
      <c r="G2035" s="91"/>
      <c r="H2035" s="91"/>
      <c r="I2035" s="14"/>
      <c r="J2035" s="13"/>
      <c r="K2035" s="29"/>
      <c r="L2035" s="2"/>
      <c r="M2035" s="17"/>
      <c r="N2035" s="12"/>
      <c r="O2035" s="12"/>
      <c r="P2035" s="17"/>
      <c r="Q2035" s="14"/>
      <c r="R2035" s="20"/>
      <c r="S2035" s="14"/>
      <c r="T2035" s="4"/>
      <c r="U2035" s="29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</row>
    <row r="2036" spans="1:154" x14ac:dyDescent="0.15">
      <c r="A2036" s="88"/>
      <c r="B2036" s="89"/>
      <c r="C2036" s="14"/>
      <c r="D2036" s="62"/>
      <c r="E2036" s="60"/>
      <c r="F2036" s="14"/>
      <c r="G2036" s="91"/>
      <c r="H2036" s="91"/>
      <c r="I2036" s="14"/>
      <c r="J2036" s="13"/>
      <c r="K2036" s="29"/>
      <c r="L2036" s="2"/>
      <c r="M2036" s="17"/>
      <c r="N2036" s="12"/>
      <c r="O2036" s="12"/>
      <c r="P2036" s="17"/>
      <c r="Q2036" s="14"/>
      <c r="R2036" s="20"/>
      <c r="S2036" s="14"/>
      <c r="T2036" s="4"/>
      <c r="U2036" s="29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</row>
    <row r="2037" spans="1:154" x14ac:dyDescent="0.15">
      <c r="A2037" s="88"/>
      <c r="B2037" s="89"/>
      <c r="C2037" s="14"/>
      <c r="D2037" s="62"/>
      <c r="E2037" s="60"/>
      <c r="F2037" s="14"/>
      <c r="G2037" s="91"/>
      <c r="H2037" s="91"/>
      <c r="I2037" s="14"/>
      <c r="J2037" s="13"/>
      <c r="K2037" s="29"/>
      <c r="L2037" s="2"/>
      <c r="M2037" s="17"/>
      <c r="N2037" s="12"/>
      <c r="O2037" s="12"/>
      <c r="P2037" s="17"/>
      <c r="Q2037" s="14"/>
      <c r="R2037" s="20"/>
      <c r="S2037" s="14"/>
      <c r="T2037" s="4"/>
      <c r="U2037" s="29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</row>
    <row r="2038" spans="1:154" x14ac:dyDescent="0.15">
      <c r="A2038" s="88"/>
      <c r="B2038" s="89"/>
      <c r="C2038" s="14"/>
      <c r="D2038" s="62"/>
      <c r="E2038" s="60"/>
      <c r="F2038" s="14"/>
      <c r="G2038" s="91"/>
      <c r="H2038" s="91"/>
      <c r="I2038" s="14"/>
      <c r="J2038" s="13"/>
      <c r="K2038" s="29"/>
      <c r="L2038" s="2"/>
      <c r="M2038" s="17"/>
      <c r="N2038" s="12"/>
      <c r="O2038" s="12"/>
      <c r="P2038" s="17"/>
      <c r="Q2038" s="14"/>
      <c r="R2038" s="20"/>
      <c r="S2038" s="14"/>
      <c r="T2038" s="4"/>
      <c r="U2038" s="29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</row>
    <row r="2039" spans="1:154" x14ac:dyDescent="0.15">
      <c r="A2039" s="88"/>
      <c r="B2039" s="89"/>
      <c r="C2039" s="14"/>
      <c r="D2039" s="62"/>
      <c r="E2039" s="60"/>
      <c r="F2039" s="14"/>
      <c r="G2039" s="91"/>
      <c r="H2039" s="91"/>
      <c r="I2039" s="14"/>
      <c r="J2039" s="13"/>
      <c r="K2039" s="29"/>
      <c r="L2039" s="2"/>
      <c r="M2039" s="17"/>
      <c r="N2039" s="12"/>
      <c r="O2039" s="12"/>
      <c r="P2039" s="17"/>
      <c r="Q2039" s="14"/>
      <c r="R2039" s="20"/>
      <c r="S2039" s="14"/>
      <c r="T2039" s="4"/>
      <c r="U2039" s="29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</row>
    <row r="2040" spans="1:154" x14ac:dyDescent="0.15">
      <c r="A2040" s="88"/>
      <c r="B2040" s="89"/>
      <c r="C2040" s="14"/>
      <c r="D2040" s="62"/>
      <c r="E2040" s="60"/>
      <c r="F2040" s="14"/>
      <c r="G2040" s="91"/>
      <c r="H2040" s="91"/>
      <c r="I2040" s="14"/>
      <c r="J2040" s="13"/>
      <c r="K2040" s="29"/>
      <c r="L2040" s="2"/>
      <c r="M2040" s="17"/>
      <c r="N2040" s="12"/>
      <c r="O2040" s="12"/>
      <c r="P2040" s="17"/>
      <c r="Q2040" s="14"/>
      <c r="R2040" s="20"/>
      <c r="S2040" s="14"/>
      <c r="T2040" s="4"/>
      <c r="U2040" s="29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</row>
    <row r="2041" spans="1:154" x14ac:dyDescent="0.15">
      <c r="A2041" s="88"/>
      <c r="B2041" s="89"/>
      <c r="C2041" s="14"/>
      <c r="D2041" s="62"/>
      <c r="E2041" s="60"/>
      <c r="F2041" s="14"/>
      <c r="G2041" s="91"/>
      <c r="H2041" s="91"/>
      <c r="I2041" s="14"/>
      <c r="J2041" s="13"/>
      <c r="K2041" s="29"/>
      <c r="L2041" s="2"/>
      <c r="M2041" s="17"/>
      <c r="N2041" s="12"/>
      <c r="O2041" s="12"/>
      <c r="P2041" s="17"/>
      <c r="Q2041" s="14"/>
      <c r="R2041" s="20"/>
      <c r="S2041" s="14"/>
      <c r="T2041" s="4"/>
      <c r="U2041" s="29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</row>
    <row r="2042" spans="1:154" x14ac:dyDescent="0.15">
      <c r="A2042" s="88"/>
      <c r="B2042" s="89"/>
      <c r="C2042" s="14"/>
      <c r="D2042" s="62"/>
      <c r="E2042" s="60"/>
      <c r="F2042" s="14"/>
      <c r="G2042" s="91"/>
      <c r="H2042" s="91"/>
      <c r="I2042" s="14"/>
      <c r="J2042" s="13"/>
      <c r="K2042" s="29"/>
      <c r="L2042" s="2"/>
      <c r="M2042" s="17"/>
      <c r="N2042" s="12"/>
      <c r="O2042" s="12"/>
      <c r="P2042" s="17"/>
      <c r="Q2042" s="14"/>
      <c r="R2042" s="20"/>
      <c r="S2042" s="14"/>
      <c r="T2042" s="4"/>
      <c r="U2042" s="29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</row>
    <row r="2043" spans="1:154" x14ac:dyDescent="0.15">
      <c r="A2043" s="88"/>
      <c r="B2043" s="89"/>
      <c r="C2043" s="14"/>
      <c r="D2043" s="62"/>
      <c r="E2043" s="60"/>
      <c r="F2043" s="14"/>
      <c r="G2043" s="91"/>
      <c r="H2043" s="91"/>
      <c r="I2043" s="14"/>
      <c r="J2043" s="13"/>
      <c r="K2043" s="29"/>
      <c r="L2043" s="2"/>
      <c r="M2043" s="17"/>
      <c r="N2043" s="12"/>
      <c r="O2043" s="12"/>
      <c r="P2043" s="17"/>
      <c r="Q2043" s="14"/>
      <c r="R2043" s="20"/>
      <c r="S2043" s="14"/>
      <c r="T2043" s="4"/>
      <c r="U2043" s="29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</row>
    <row r="2044" spans="1:154" x14ac:dyDescent="0.15">
      <c r="A2044" s="88"/>
      <c r="B2044" s="89"/>
      <c r="C2044" s="14"/>
      <c r="D2044" s="62"/>
      <c r="E2044" s="60"/>
      <c r="F2044" s="14"/>
      <c r="G2044" s="91"/>
      <c r="H2044" s="91"/>
      <c r="I2044" s="14"/>
      <c r="J2044" s="13"/>
      <c r="K2044" s="29"/>
      <c r="L2044" s="2"/>
      <c r="M2044" s="17"/>
      <c r="N2044" s="12"/>
      <c r="O2044" s="12"/>
      <c r="P2044" s="17"/>
      <c r="Q2044" s="14"/>
      <c r="R2044" s="20"/>
      <c r="S2044" s="14"/>
      <c r="T2044" s="4"/>
      <c r="U2044" s="29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</row>
    <row r="2045" spans="1:154" x14ac:dyDescent="0.15">
      <c r="A2045" s="88"/>
      <c r="B2045" s="89"/>
      <c r="C2045" s="14"/>
      <c r="D2045" s="62"/>
      <c r="E2045" s="60"/>
      <c r="F2045" s="14"/>
      <c r="G2045" s="91"/>
      <c r="H2045" s="91"/>
      <c r="I2045" s="14"/>
      <c r="J2045" s="13"/>
      <c r="K2045" s="29"/>
      <c r="L2045" s="2"/>
      <c r="M2045" s="17"/>
      <c r="N2045" s="12"/>
      <c r="O2045" s="12"/>
      <c r="P2045" s="17"/>
      <c r="Q2045" s="14"/>
      <c r="R2045" s="20"/>
      <c r="S2045" s="14"/>
      <c r="T2045" s="4"/>
      <c r="U2045" s="29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</row>
    <row r="2046" spans="1:154" x14ac:dyDescent="0.15">
      <c r="A2046" s="88"/>
      <c r="B2046" s="89"/>
      <c r="C2046" s="14"/>
      <c r="D2046" s="62"/>
      <c r="E2046" s="60"/>
      <c r="F2046" s="14"/>
      <c r="G2046" s="91"/>
      <c r="H2046" s="91"/>
      <c r="I2046" s="14"/>
      <c r="J2046" s="13"/>
      <c r="K2046" s="29"/>
      <c r="L2046" s="2"/>
      <c r="M2046" s="17"/>
      <c r="N2046" s="12"/>
      <c r="O2046" s="12"/>
      <c r="P2046" s="17"/>
      <c r="Q2046" s="14"/>
      <c r="R2046" s="20"/>
      <c r="S2046" s="14"/>
      <c r="T2046" s="4"/>
      <c r="U2046" s="29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</row>
    <row r="2047" spans="1:154" x14ac:dyDescent="0.15">
      <c r="A2047" s="88"/>
      <c r="B2047" s="89"/>
      <c r="C2047" s="14"/>
      <c r="D2047" s="62"/>
      <c r="E2047" s="60"/>
      <c r="F2047" s="14"/>
      <c r="G2047" s="91"/>
      <c r="H2047" s="91"/>
      <c r="I2047" s="14"/>
      <c r="J2047" s="13"/>
      <c r="K2047" s="29"/>
      <c r="L2047" s="2"/>
      <c r="M2047" s="17"/>
      <c r="N2047" s="12"/>
      <c r="O2047" s="12"/>
      <c r="P2047" s="17"/>
      <c r="Q2047" s="14"/>
      <c r="R2047" s="20"/>
      <c r="S2047" s="14"/>
      <c r="T2047" s="4"/>
      <c r="U2047" s="29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</row>
    <row r="2048" spans="1:154" x14ac:dyDescent="0.15">
      <c r="A2048" s="88"/>
      <c r="B2048" s="89"/>
      <c r="C2048" s="14"/>
      <c r="D2048" s="62"/>
      <c r="E2048" s="60"/>
      <c r="F2048" s="14"/>
      <c r="G2048" s="91"/>
      <c r="H2048" s="91"/>
      <c r="I2048" s="14"/>
      <c r="J2048" s="13"/>
      <c r="K2048" s="29"/>
      <c r="L2048" s="2"/>
      <c r="M2048" s="17"/>
      <c r="N2048" s="12"/>
      <c r="O2048" s="12"/>
      <c r="P2048" s="17"/>
      <c r="Q2048" s="14"/>
      <c r="R2048" s="20"/>
      <c r="S2048" s="14"/>
      <c r="T2048" s="4"/>
      <c r="U2048" s="29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</row>
    <row r="2049" spans="1:154" x14ac:dyDescent="0.15">
      <c r="A2049" s="88"/>
      <c r="B2049" s="89"/>
      <c r="C2049" s="14"/>
      <c r="D2049" s="62"/>
      <c r="E2049" s="60"/>
      <c r="F2049" s="14"/>
      <c r="G2049" s="91"/>
      <c r="H2049" s="91"/>
      <c r="I2049" s="14"/>
      <c r="J2049" s="13"/>
      <c r="K2049" s="29"/>
      <c r="L2049" s="2"/>
      <c r="M2049" s="17"/>
      <c r="N2049" s="12"/>
      <c r="O2049" s="12"/>
      <c r="P2049" s="17"/>
      <c r="Q2049" s="14"/>
      <c r="R2049" s="20"/>
      <c r="S2049" s="14"/>
      <c r="T2049" s="4"/>
      <c r="U2049" s="29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</row>
    <row r="2050" spans="1:154" x14ac:dyDescent="0.15">
      <c r="A2050" s="88"/>
      <c r="B2050" s="89"/>
      <c r="C2050" s="14"/>
      <c r="D2050" s="62"/>
      <c r="E2050" s="60"/>
      <c r="F2050" s="14"/>
      <c r="G2050" s="91"/>
      <c r="H2050" s="91"/>
      <c r="I2050" s="14"/>
      <c r="J2050" s="13"/>
      <c r="K2050" s="29"/>
      <c r="L2050" s="2"/>
      <c r="M2050" s="17"/>
      <c r="N2050" s="12"/>
      <c r="O2050" s="12"/>
      <c r="P2050" s="17"/>
      <c r="Q2050" s="14"/>
      <c r="R2050" s="20"/>
      <c r="S2050" s="14"/>
      <c r="T2050" s="4"/>
      <c r="U2050" s="29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</row>
    <row r="2051" spans="1:154" x14ac:dyDescent="0.15">
      <c r="A2051" s="88"/>
      <c r="B2051" s="89"/>
      <c r="C2051" s="14"/>
      <c r="D2051" s="62"/>
      <c r="E2051" s="60"/>
      <c r="F2051" s="14"/>
      <c r="G2051" s="91"/>
      <c r="H2051" s="91"/>
      <c r="I2051" s="14"/>
      <c r="J2051" s="13"/>
      <c r="K2051" s="29"/>
      <c r="L2051" s="2"/>
      <c r="M2051" s="17"/>
      <c r="N2051" s="12"/>
      <c r="O2051" s="12"/>
      <c r="P2051" s="17"/>
      <c r="Q2051" s="14"/>
      <c r="R2051" s="20"/>
      <c r="S2051" s="14"/>
      <c r="T2051" s="4"/>
      <c r="U2051" s="29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</row>
    <row r="2052" spans="1:154" x14ac:dyDescent="0.15">
      <c r="A2052" s="88"/>
      <c r="B2052" s="89"/>
      <c r="C2052" s="14"/>
      <c r="D2052" s="62"/>
      <c r="E2052" s="60"/>
      <c r="F2052" s="14"/>
      <c r="G2052" s="91"/>
      <c r="H2052" s="91"/>
      <c r="I2052" s="14"/>
      <c r="J2052" s="13"/>
      <c r="K2052" s="29"/>
      <c r="L2052" s="2"/>
      <c r="M2052" s="17"/>
      <c r="N2052" s="12"/>
      <c r="O2052" s="12"/>
      <c r="P2052" s="17"/>
      <c r="Q2052" s="14"/>
      <c r="R2052" s="20"/>
      <c r="S2052" s="14"/>
      <c r="T2052" s="4"/>
      <c r="U2052" s="29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</row>
    <row r="2053" spans="1:154" x14ac:dyDescent="0.15">
      <c r="A2053" s="88"/>
      <c r="B2053" s="89"/>
      <c r="C2053" s="14"/>
      <c r="D2053" s="62"/>
      <c r="E2053" s="60"/>
      <c r="F2053" s="14"/>
      <c r="G2053" s="91"/>
      <c r="H2053" s="91"/>
      <c r="I2053" s="14"/>
      <c r="J2053" s="13"/>
      <c r="K2053" s="29"/>
      <c r="L2053" s="2"/>
      <c r="M2053" s="17"/>
      <c r="N2053" s="12"/>
      <c r="O2053" s="12"/>
      <c r="P2053" s="17"/>
      <c r="Q2053" s="14"/>
      <c r="R2053" s="20"/>
      <c r="S2053" s="14"/>
      <c r="T2053" s="4"/>
      <c r="U2053" s="29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</row>
    <row r="2054" spans="1:154" x14ac:dyDescent="0.15">
      <c r="A2054" s="88"/>
      <c r="B2054" s="89"/>
      <c r="C2054" s="14"/>
      <c r="D2054" s="62"/>
      <c r="E2054" s="60"/>
      <c r="F2054" s="14"/>
      <c r="G2054" s="91"/>
      <c r="H2054" s="91"/>
      <c r="I2054" s="14"/>
      <c r="J2054" s="13"/>
      <c r="K2054" s="29"/>
      <c r="L2054" s="2"/>
      <c r="M2054" s="17"/>
      <c r="N2054" s="12"/>
      <c r="O2054" s="12"/>
      <c r="P2054" s="17"/>
      <c r="Q2054" s="14"/>
      <c r="R2054" s="20"/>
      <c r="S2054" s="14"/>
      <c r="T2054" s="4"/>
      <c r="U2054" s="29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</row>
    <row r="2055" spans="1:154" x14ac:dyDescent="0.15">
      <c r="A2055" s="88"/>
      <c r="B2055" s="89"/>
      <c r="C2055" s="14"/>
      <c r="D2055" s="62"/>
      <c r="E2055" s="60"/>
      <c r="F2055" s="14"/>
      <c r="G2055" s="91"/>
      <c r="H2055" s="91"/>
      <c r="I2055" s="14"/>
      <c r="J2055" s="13"/>
      <c r="K2055" s="29"/>
      <c r="L2055" s="2"/>
      <c r="M2055" s="17"/>
      <c r="N2055" s="12"/>
      <c r="O2055" s="12"/>
      <c r="P2055" s="17"/>
      <c r="Q2055" s="14"/>
      <c r="R2055" s="20"/>
      <c r="S2055" s="14"/>
      <c r="T2055" s="4"/>
      <c r="U2055" s="29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</row>
    <row r="2056" spans="1:154" x14ac:dyDescent="0.15">
      <c r="A2056" s="88"/>
      <c r="B2056" s="89"/>
      <c r="C2056" s="14"/>
      <c r="D2056" s="62"/>
      <c r="E2056" s="60"/>
      <c r="F2056" s="14"/>
      <c r="G2056" s="91"/>
      <c r="H2056" s="91"/>
      <c r="I2056" s="14"/>
      <c r="J2056" s="13"/>
      <c r="K2056" s="29"/>
      <c r="L2056" s="2"/>
      <c r="M2056" s="17"/>
      <c r="N2056" s="12"/>
      <c r="O2056" s="12"/>
      <c r="P2056" s="17"/>
      <c r="Q2056" s="14"/>
      <c r="R2056" s="20"/>
      <c r="S2056" s="14"/>
      <c r="T2056" s="4"/>
      <c r="U2056" s="29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</row>
    <row r="2057" spans="1:154" x14ac:dyDescent="0.15">
      <c r="A2057" s="88"/>
      <c r="B2057" s="89"/>
      <c r="C2057" s="14"/>
      <c r="D2057" s="62"/>
      <c r="E2057" s="60"/>
      <c r="F2057" s="14"/>
      <c r="G2057" s="91"/>
      <c r="H2057" s="91"/>
      <c r="I2057" s="14"/>
      <c r="J2057" s="13"/>
      <c r="K2057" s="29"/>
      <c r="L2057" s="2"/>
      <c r="M2057" s="17"/>
      <c r="N2057" s="12"/>
      <c r="O2057" s="12"/>
      <c r="P2057" s="17"/>
      <c r="Q2057" s="14"/>
      <c r="R2057" s="20"/>
      <c r="S2057" s="14"/>
      <c r="T2057" s="4"/>
      <c r="U2057" s="29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</row>
    <row r="2058" spans="1:154" x14ac:dyDescent="0.15">
      <c r="A2058" s="88"/>
      <c r="B2058" s="89"/>
      <c r="C2058" s="14"/>
      <c r="D2058" s="62"/>
      <c r="E2058" s="60"/>
      <c r="F2058" s="14"/>
      <c r="G2058" s="91"/>
      <c r="H2058" s="91"/>
      <c r="I2058" s="14"/>
      <c r="J2058" s="13"/>
      <c r="K2058" s="29"/>
      <c r="L2058" s="2"/>
      <c r="M2058" s="17"/>
      <c r="N2058" s="12"/>
      <c r="O2058" s="12"/>
      <c r="P2058" s="17"/>
      <c r="Q2058" s="14"/>
      <c r="R2058" s="20"/>
      <c r="S2058" s="14"/>
      <c r="T2058" s="4"/>
      <c r="U2058" s="29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</row>
    <row r="2059" spans="1:154" x14ac:dyDescent="0.15">
      <c r="A2059" s="88"/>
      <c r="B2059" s="89"/>
      <c r="C2059" s="14"/>
      <c r="D2059" s="62"/>
      <c r="E2059" s="60"/>
      <c r="F2059" s="14"/>
      <c r="G2059" s="91"/>
      <c r="H2059" s="91"/>
      <c r="I2059" s="14"/>
      <c r="J2059" s="13"/>
      <c r="K2059" s="29"/>
      <c r="L2059" s="2"/>
      <c r="M2059" s="17"/>
      <c r="N2059" s="12"/>
      <c r="O2059" s="12"/>
      <c r="P2059" s="17"/>
      <c r="Q2059" s="14"/>
      <c r="R2059" s="20"/>
      <c r="S2059" s="14"/>
      <c r="T2059" s="4"/>
      <c r="U2059" s="29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</row>
    <row r="2060" spans="1:154" x14ac:dyDescent="0.15">
      <c r="A2060" s="88"/>
      <c r="B2060" s="89"/>
      <c r="C2060" s="14"/>
      <c r="D2060" s="62"/>
      <c r="E2060" s="60"/>
      <c r="F2060" s="14"/>
      <c r="G2060" s="91"/>
      <c r="H2060" s="91"/>
      <c r="I2060" s="14"/>
      <c r="J2060" s="13"/>
      <c r="K2060" s="29"/>
      <c r="L2060" s="2"/>
      <c r="M2060" s="17"/>
      <c r="N2060" s="12"/>
      <c r="O2060" s="12"/>
      <c r="P2060" s="17"/>
      <c r="Q2060" s="14"/>
      <c r="R2060" s="20"/>
      <c r="S2060" s="14"/>
      <c r="T2060" s="4"/>
      <c r="U2060" s="29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</row>
    <row r="2061" spans="1:154" x14ac:dyDescent="0.15">
      <c r="A2061" s="88"/>
      <c r="B2061" s="89"/>
      <c r="C2061" s="14"/>
      <c r="D2061" s="62"/>
      <c r="E2061" s="60"/>
      <c r="F2061" s="14"/>
      <c r="G2061" s="91"/>
      <c r="H2061" s="91"/>
      <c r="I2061" s="14"/>
      <c r="J2061" s="13"/>
      <c r="K2061" s="29"/>
      <c r="L2061" s="2"/>
      <c r="M2061" s="17"/>
      <c r="N2061" s="12"/>
      <c r="O2061" s="12"/>
      <c r="P2061" s="17"/>
      <c r="Q2061" s="14"/>
      <c r="R2061" s="20"/>
      <c r="S2061" s="14"/>
      <c r="T2061" s="4"/>
      <c r="U2061" s="29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</row>
    <row r="2062" spans="1:154" x14ac:dyDescent="0.15">
      <c r="A2062" s="88"/>
      <c r="B2062" s="89"/>
      <c r="C2062" s="14"/>
      <c r="D2062" s="62"/>
      <c r="E2062" s="60"/>
      <c r="F2062" s="14"/>
      <c r="G2062" s="91"/>
      <c r="H2062" s="91"/>
      <c r="I2062" s="14"/>
      <c r="J2062" s="13"/>
      <c r="K2062" s="29"/>
      <c r="L2062" s="2"/>
      <c r="M2062" s="17"/>
      <c r="N2062" s="12"/>
      <c r="O2062" s="12"/>
      <c r="P2062" s="17"/>
      <c r="Q2062" s="14"/>
      <c r="R2062" s="20"/>
      <c r="S2062" s="14"/>
      <c r="T2062" s="4"/>
      <c r="U2062" s="29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</row>
    <row r="2063" spans="1:154" x14ac:dyDescent="0.15">
      <c r="A2063" s="88"/>
      <c r="B2063" s="89"/>
      <c r="C2063" s="14"/>
      <c r="D2063" s="62"/>
      <c r="E2063" s="60"/>
      <c r="F2063" s="14"/>
      <c r="G2063" s="91"/>
      <c r="H2063" s="91"/>
      <c r="I2063" s="14"/>
      <c r="J2063" s="13"/>
      <c r="K2063" s="29"/>
      <c r="L2063" s="2"/>
      <c r="M2063" s="17"/>
      <c r="N2063" s="12"/>
      <c r="O2063" s="12"/>
      <c r="P2063" s="17"/>
      <c r="Q2063" s="14"/>
      <c r="R2063" s="20"/>
      <c r="S2063" s="14"/>
      <c r="T2063" s="4"/>
      <c r="U2063" s="29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</row>
    <row r="2064" spans="1:154" x14ac:dyDescent="0.15">
      <c r="A2064" s="88"/>
      <c r="B2064" s="89"/>
      <c r="C2064" s="14"/>
      <c r="D2064" s="62"/>
      <c r="E2064" s="60"/>
      <c r="F2064" s="14"/>
      <c r="G2064" s="91"/>
      <c r="H2064" s="91"/>
      <c r="I2064" s="14"/>
      <c r="J2064" s="13"/>
      <c r="K2064" s="29"/>
      <c r="L2064" s="2"/>
      <c r="M2064" s="17"/>
      <c r="N2064" s="12"/>
      <c r="O2064" s="12"/>
      <c r="P2064" s="17"/>
      <c r="Q2064" s="14"/>
      <c r="R2064" s="20"/>
      <c r="S2064" s="14"/>
      <c r="T2064" s="4"/>
      <c r="U2064" s="29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</row>
    <row r="2065" spans="1:154" x14ac:dyDescent="0.15">
      <c r="A2065" s="88"/>
      <c r="B2065" s="89"/>
      <c r="C2065" s="14"/>
      <c r="D2065" s="62"/>
      <c r="E2065" s="60"/>
      <c r="F2065" s="14"/>
      <c r="G2065" s="91"/>
      <c r="H2065" s="91"/>
      <c r="I2065" s="14"/>
      <c r="J2065" s="13"/>
      <c r="K2065" s="29"/>
      <c r="L2065" s="2"/>
      <c r="M2065" s="17"/>
      <c r="N2065" s="12"/>
      <c r="O2065" s="12"/>
      <c r="P2065" s="17"/>
      <c r="Q2065" s="14"/>
      <c r="R2065" s="20"/>
      <c r="S2065" s="14"/>
      <c r="T2065" s="4"/>
      <c r="U2065" s="29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</row>
    <row r="2066" spans="1:154" x14ac:dyDescent="0.15">
      <c r="A2066" s="88"/>
      <c r="B2066" s="89"/>
      <c r="C2066" s="14"/>
      <c r="D2066" s="62"/>
      <c r="E2066" s="60"/>
      <c r="F2066" s="14"/>
      <c r="G2066" s="91"/>
      <c r="H2066" s="91"/>
      <c r="I2066" s="14"/>
      <c r="J2066" s="13"/>
      <c r="K2066" s="29"/>
      <c r="L2066" s="2"/>
      <c r="M2066" s="17"/>
      <c r="N2066" s="12"/>
      <c r="O2066" s="12"/>
      <c r="P2066" s="17"/>
      <c r="Q2066" s="14"/>
      <c r="R2066" s="20"/>
      <c r="S2066" s="14"/>
      <c r="T2066" s="4"/>
      <c r="U2066" s="29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</row>
    <row r="2067" spans="1:154" x14ac:dyDescent="0.15">
      <c r="A2067" s="88"/>
      <c r="B2067" s="89"/>
      <c r="C2067" s="14"/>
      <c r="D2067" s="62"/>
      <c r="E2067" s="60"/>
      <c r="F2067" s="14"/>
      <c r="G2067" s="91"/>
      <c r="H2067" s="91"/>
      <c r="I2067" s="14"/>
      <c r="J2067" s="13"/>
      <c r="K2067" s="29"/>
      <c r="L2067" s="2"/>
      <c r="M2067" s="17"/>
      <c r="N2067" s="12"/>
      <c r="O2067" s="12"/>
      <c r="P2067" s="17"/>
      <c r="Q2067" s="14"/>
      <c r="R2067" s="20"/>
      <c r="S2067" s="14"/>
      <c r="T2067" s="4"/>
      <c r="U2067" s="29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</row>
    <row r="2068" spans="1:154" x14ac:dyDescent="0.15">
      <c r="A2068" s="88"/>
      <c r="B2068" s="89"/>
      <c r="C2068" s="14"/>
      <c r="D2068" s="62"/>
      <c r="E2068" s="60"/>
      <c r="F2068" s="14"/>
      <c r="G2068" s="91"/>
      <c r="H2068" s="91"/>
      <c r="I2068" s="14"/>
      <c r="J2068" s="13"/>
      <c r="K2068" s="29"/>
      <c r="L2068" s="2"/>
      <c r="M2068" s="17"/>
      <c r="N2068" s="12"/>
      <c r="O2068" s="12"/>
      <c r="P2068" s="17"/>
      <c r="Q2068" s="14"/>
      <c r="R2068" s="20"/>
      <c r="S2068" s="14"/>
      <c r="T2068" s="4"/>
      <c r="U2068" s="29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</row>
    <row r="2069" spans="1:154" x14ac:dyDescent="0.15">
      <c r="A2069" s="88"/>
      <c r="B2069" s="89"/>
      <c r="C2069" s="14"/>
      <c r="D2069" s="62"/>
      <c r="E2069" s="60"/>
      <c r="F2069" s="14"/>
      <c r="G2069" s="91"/>
      <c r="H2069" s="91"/>
      <c r="I2069" s="14"/>
      <c r="J2069" s="13"/>
      <c r="K2069" s="29"/>
      <c r="L2069" s="2"/>
      <c r="M2069" s="17"/>
      <c r="N2069" s="12"/>
      <c r="O2069" s="12"/>
      <c r="P2069" s="17"/>
      <c r="Q2069" s="14"/>
      <c r="R2069" s="20"/>
      <c r="S2069" s="14"/>
      <c r="T2069" s="4"/>
      <c r="U2069" s="29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</row>
    <row r="2070" spans="1:154" x14ac:dyDescent="0.15">
      <c r="A2070" s="88"/>
      <c r="B2070" s="89"/>
      <c r="C2070" s="14"/>
      <c r="D2070" s="62"/>
      <c r="E2070" s="60"/>
      <c r="F2070" s="14"/>
      <c r="G2070" s="91"/>
      <c r="H2070" s="91"/>
      <c r="I2070" s="14"/>
      <c r="J2070" s="13"/>
      <c r="K2070" s="29"/>
      <c r="L2070" s="2"/>
      <c r="M2070" s="17"/>
      <c r="N2070" s="12"/>
      <c r="O2070" s="12"/>
      <c r="P2070" s="17"/>
      <c r="Q2070" s="14"/>
      <c r="R2070" s="20"/>
      <c r="S2070" s="14"/>
      <c r="T2070" s="4"/>
      <c r="U2070" s="29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</row>
    <row r="2071" spans="1:154" x14ac:dyDescent="0.15">
      <c r="A2071" s="88"/>
      <c r="B2071" s="89"/>
      <c r="C2071" s="14"/>
      <c r="D2071" s="62"/>
      <c r="E2071" s="60"/>
      <c r="F2071" s="14"/>
      <c r="G2071" s="91"/>
      <c r="H2071" s="91"/>
      <c r="I2071" s="14"/>
      <c r="J2071" s="13"/>
      <c r="K2071" s="29"/>
      <c r="L2071" s="2"/>
      <c r="M2071" s="17"/>
      <c r="N2071" s="12"/>
      <c r="O2071" s="12"/>
      <c r="P2071" s="17"/>
      <c r="Q2071" s="14"/>
      <c r="R2071" s="20"/>
      <c r="S2071" s="14"/>
      <c r="T2071" s="4"/>
      <c r="U2071" s="29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</row>
    <row r="2072" spans="1:154" x14ac:dyDescent="0.15">
      <c r="A2072" s="88"/>
      <c r="B2072" s="89"/>
      <c r="C2072" s="14"/>
      <c r="D2072" s="62"/>
      <c r="E2072" s="60"/>
      <c r="F2072" s="14"/>
      <c r="G2072" s="91"/>
      <c r="H2072" s="91"/>
      <c r="I2072" s="14"/>
      <c r="J2072" s="13"/>
      <c r="K2072" s="29"/>
      <c r="L2072" s="2"/>
      <c r="M2072" s="17"/>
      <c r="N2072" s="12"/>
      <c r="O2072" s="12"/>
      <c r="P2072" s="17"/>
      <c r="Q2072" s="14"/>
      <c r="R2072" s="20"/>
      <c r="S2072" s="14"/>
      <c r="T2072" s="4"/>
      <c r="U2072" s="29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</row>
    <row r="2073" spans="1:154" x14ac:dyDescent="0.15">
      <c r="A2073" s="88"/>
      <c r="B2073" s="89"/>
      <c r="C2073" s="14"/>
      <c r="D2073" s="62"/>
      <c r="E2073" s="60"/>
      <c r="F2073" s="14"/>
      <c r="G2073" s="91"/>
      <c r="H2073" s="91"/>
      <c r="I2073" s="14"/>
      <c r="J2073" s="13"/>
      <c r="K2073" s="29"/>
      <c r="L2073" s="2"/>
      <c r="M2073" s="17"/>
      <c r="N2073" s="12"/>
      <c r="O2073" s="12"/>
      <c r="P2073" s="17"/>
      <c r="Q2073" s="14"/>
      <c r="R2073" s="20"/>
      <c r="S2073" s="14"/>
      <c r="T2073" s="4"/>
      <c r="U2073" s="29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</row>
    <row r="2074" spans="1:154" x14ac:dyDescent="0.15">
      <c r="A2074" s="88"/>
      <c r="B2074" s="89"/>
      <c r="C2074" s="14"/>
      <c r="D2074" s="62"/>
      <c r="E2074" s="60"/>
      <c r="F2074" s="14"/>
      <c r="G2074" s="91"/>
      <c r="H2074" s="91"/>
      <c r="I2074" s="14"/>
      <c r="J2074" s="13"/>
      <c r="K2074" s="29"/>
      <c r="L2074" s="2"/>
      <c r="M2074" s="17"/>
      <c r="N2074" s="12"/>
      <c r="O2074" s="12"/>
      <c r="P2074" s="17"/>
      <c r="Q2074" s="14"/>
      <c r="R2074" s="20"/>
      <c r="S2074" s="14"/>
      <c r="T2074" s="4"/>
      <c r="U2074" s="29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</row>
    <row r="2075" spans="1:154" x14ac:dyDescent="0.15">
      <c r="A2075" s="88"/>
      <c r="B2075" s="89"/>
      <c r="C2075" s="14"/>
      <c r="D2075" s="62"/>
      <c r="E2075" s="60"/>
      <c r="F2075" s="14"/>
      <c r="G2075" s="91"/>
      <c r="H2075" s="91"/>
      <c r="I2075" s="14"/>
      <c r="J2075" s="13"/>
      <c r="K2075" s="29"/>
      <c r="L2075" s="2"/>
      <c r="M2075" s="17"/>
      <c r="N2075" s="12"/>
      <c r="O2075" s="12"/>
      <c r="P2075" s="17"/>
      <c r="Q2075" s="14"/>
      <c r="R2075" s="20"/>
      <c r="S2075" s="14"/>
      <c r="T2075" s="4"/>
      <c r="U2075" s="29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</row>
    <row r="2076" spans="1:154" x14ac:dyDescent="0.15">
      <c r="A2076" s="88"/>
      <c r="B2076" s="89"/>
      <c r="C2076" s="14"/>
      <c r="D2076" s="62"/>
      <c r="E2076" s="60"/>
      <c r="F2076" s="14"/>
      <c r="G2076" s="91"/>
      <c r="H2076" s="91"/>
      <c r="I2076" s="14"/>
      <c r="J2076" s="13"/>
      <c r="K2076" s="29"/>
      <c r="L2076" s="2"/>
      <c r="M2076" s="17"/>
      <c r="N2076" s="12"/>
      <c r="O2076" s="12"/>
      <c r="P2076" s="17"/>
      <c r="Q2076" s="14"/>
      <c r="R2076" s="20"/>
      <c r="S2076" s="14"/>
      <c r="T2076" s="4"/>
      <c r="U2076" s="29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</row>
    <row r="2077" spans="1:154" x14ac:dyDescent="0.15">
      <c r="A2077" s="88"/>
      <c r="B2077" s="89"/>
      <c r="C2077" s="14"/>
      <c r="D2077" s="62"/>
      <c r="E2077" s="60"/>
      <c r="F2077" s="14"/>
      <c r="G2077" s="91"/>
      <c r="H2077" s="91"/>
      <c r="I2077" s="14"/>
      <c r="J2077" s="13"/>
      <c r="K2077" s="29"/>
      <c r="L2077" s="2"/>
      <c r="M2077" s="17"/>
      <c r="N2077" s="12"/>
      <c r="O2077" s="12"/>
      <c r="P2077" s="17"/>
      <c r="Q2077" s="14"/>
      <c r="R2077" s="20"/>
      <c r="S2077" s="14"/>
      <c r="T2077" s="4"/>
      <c r="U2077" s="29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</row>
    <row r="2078" spans="1:154" x14ac:dyDescent="0.15">
      <c r="A2078" s="88"/>
      <c r="B2078" s="89"/>
      <c r="C2078" s="14"/>
      <c r="D2078" s="62"/>
      <c r="E2078" s="60"/>
      <c r="F2078" s="14"/>
      <c r="G2078" s="91"/>
      <c r="H2078" s="91"/>
      <c r="I2078" s="14"/>
      <c r="J2078" s="13"/>
      <c r="K2078" s="29"/>
      <c r="L2078" s="2"/>
      <c r="M2078" s="17"/>
      <c r="N2078" s="12"/>
      <c r="O2078" s="12"/>
      <c r="P2078" s="17"/>
      <c r="Q2078" s="14"/>
      <c r="R2078" s="20"/>
      <c r="S2078" s="14"/>
      <c r="T2078" s="4"/>
      <c r="U2078" s="29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</row>
    <row r="2079" spans="1:154" x14ac:dyDescent="0.15">
      <c r="A2079" s="88"/>
      <c r="B2079" s="89"/>
      <c r="C2079" s="14"/>
      <c r="D2079" s="62"/>
      <c r="E2079" s="60"/>
      <c r="F2079" s="14"/>
      <c r="G2079" s="91"/>
      <c r="H2079" s="91"/>
      <c r="I2079" s="14"/>
      <c r="J2079" s="13"/>
      <c r="K2079" s="29"/>
      <c r="L2079" s="2"/>
      <c r="M2079" s="17"/>
      <c r="N2079" s="12"/>
      <c r="O2079" s="12"/>
      <c r="P2079" s="17"/>
      <c r="Q2079" s="14"/>
      <c r="R2079" s="20"/>
      <c r="S2079" s="14"/>
      <c r="T2079" s="4"/>
      <c r="U2079" s="29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</row>
    <row r="2080" spans="1:154" x14ac:dyDescent="0.15">
      <c r="A2080" s="88"/>
      <c r="B2080" s="89"/>
      <c r="C2080" s="14"/>
      <c r="D2080" s="62"/>
      <c r="E2080" s="60"/>
      <c r="F2080" s="14"/>
      <c r="G2080" s="91"/>
      <c r="H2080" s="91"/>
      <c r="I2080" s="14"/>
      <c r="J2080" s="13"/>
      <c r="K2080" s="29"/>
      <c r="L2080" s="2"/>
      <c r="M2080" s="17"/>
      <c r="N2080" s="12"/>
      <c r="O2080" s="12"/>
      <c r="P2080" s="17"/>
      <c r="Q2080" s="14"/>
      <c r="R2080" s="20"/>
      <c r="S2080" s="14"/>
      <c r="T2080" s="4"/>
      <c r="U2080" s="29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</row>
    <row r="2081" spans="1:154" x14ac:dyDescent="0.15">
      <c r="A2081" s="88"/>
      <c r="B2081" s="89"/>
      <c r="C2081" s="14"/>
      <c r="D2081" s="62"/>
      <c r="E2081" s="60"/>
      <c r="F2081" s="14"/>
      <c r="G2081" s="91"/>
      <c r="H2081" s="91"/>
      <c r="I2081" s="14"/>
      <c r="J2081" s="13"/>
      <c r="K2081" s="29"/>
      <c r="L2081" s="2"/>
      <c r="M2081" s="17"/>
      <c r="N2081" s="12"/>
      <c r="O2081" s="12"/>
      <c r="P2081" s="17"/>
      <c r="Q2081" s="14"/>
      <c r="R2081" s="20"/>
      <c r="S2081" s="14"/>
      <c r="T2081" s="4"/>
      <c r="U2081" s="29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</row>
    <row r="2082" spans="1:154" x14ac:dyDescent="0.15">
      <c r="A2082" s="88"/>
      <c r="B2082" s="89"/>
      <c r="C2082" s="14"/>
      <c r="D2082" s="62"/>
      <c r="E2082" s="60"/>
      <c r="F2082" s="14"/>
      <c r="G2082" s="91"/>
      <c r="H2082" s="91"/>
      <c r="I2082" s="14"/>
      <c r="J2082" s="13"/>
      <c r="K2082" s="29"/>
      <c r="L2082" s="2"/>
      <c r="M2082" s="17"/>
      <c r="N2082" s="12"/>
      <c r="O2082" s="12"/>
      <c r="P2082" s="17"/>
      <c r="Q2082" s="14"/>
      <c r="R2082" s="20"/>
      <c r="S2082" s="14"/>
      <c r="T2082" s="4"/>
      <c r="U2082" s="29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</row>
    <row r="2083" spans="1:154" x14ac:dyDescent="0.15">
      <c r="A2083" s="88"/>
      <c r="B2083" s="89"/>
      <c r="C2083" s="14"/>
      <c r="D2083" s="62"/>
      <c r="E2083" s="60"/>
      <c r="F2083" s="14"/>
      <c r="G2083" s="91"/>
      <c r="H2083" s="91"/>
      <c r="I2083" s="14"/>
      <c r="J2083" s="13"/>
      <c r="K2083" s="29"/>
      <c r="L2083" s="2"/>
      <c r="M2083" s="17"/>
      <c r="N2083" s="12"/>
      <c r="O2083" s="12"/>
      <c r="P2083" s="17"/>
      <c r="Q2083" s="14"/>
      <c r="R2083" s="20"/>
      <c r="S2083" s="14"/>
      <c r="T2083" s="4"/>
      <c r="U2083" s="29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</row>
    <row r="2084" spans="1:154" x14ac:dyDescent="0.15">
      <c r="A2084" s="88"/>
      <c r="B2084" s="89"/>
      <c r="C2084" s="14"/>
      <c r="D2084" s="62"/>
      <c r="E2084" s="60"/>
      <c r="F2084" s="14"/>
      <c r="G2084" s="91"/>
      <c r="H2084" s="91"/>
      <c r="I2084" s="14"/>
      <c r="J2084" s="13"/>
      <c r="K2084" s="29"/>
      <c r="L2084" s="2"/>
      <c r="M2084" s="17"/>
      <c r="N2084" s="12"/>
      <c r="O2084" s="12"/>
      <c r="P2084" s="17"/>
      <c r="Q2084" s="14"/>
      <c r="R2084" s="20"/>
      <c r="S2084" s="14"/>
      <c r="T2084" s="4"/>
      <c r="U2084" s="29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</row>
    <row r="2085" spans="1:154" x14ac:dyDescent="0.15">
      <c r="A2085" s="88"/>
      <c r="B2085" s="89"/>
      <c r="C2085" s="14"/>
      <c r="D2085" s="62"/>
      <c r="E2085" s="60"/>
      <c r="F2085" s="14"/>
      <c r="G2085" s="91"/>
      <c r="H2085" s="91"/>
      <c r="I2085" s="14"/>
      <c r="J2085" s="13"/>
      <c r="K2085" s="29"/>
      <c r="L2085" s="2"/>
      <c r="M2085" s="17"/>
      <c r="N2085" s="12"/>
      <c r="O2085" s="12"/>
      <c r="P2085" s="17"/>
      <c r="Q2085" s="14"/>
      <c r="R2085" s="20"/>
      <c r="S2085" s="14"/>
      <c r="T2085" s="4"/>
      <c r="U2085" s="29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</row>
    <row r="2086" spans="1:154" x14ac:dyDescent="0.15">
      <c r="A2086" s="88"/>
      <c r="B2086" s="89"/>
      <c r="C2086" s="14"/>
      <c r="D2086" s="62"/>
      <c r="E2086" s="60"/>
      <c r="F2086" s="14"/>
      <c r="G2086" s="91"/>
      <c r="H2086" s="91"/>
      <c r="I2086" s="14"/>
      <c r="J2086" s="13"/>
      <c r="K2086" s="29"/>
      <c r="L2086" s="2"/>
      <c r="M2086" s="17"/>
      <c r="N2086" s="12"/>
      <c r="O2086" s="12"/>
      <c r="P2086" s="17"/>
      <c r="Q2086" s="14"/>
      <c r="R2086" s="20"/>
      <c r="S2086" s="14"/>
      <c r="T2086" s="4"/>
      <c r="U2086" s="29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</row>
    <row r="2087" spans="1:154" x14ac:dyDescent="0.15">
      <c r="A2087" s="88"/>
      <c r="B2087" s="89"/>
      <c r="C2087" s="14"/>
      <c r="D2087" s="62"/>
      <c r="E2087" s="60"/>
      <c r="F2087" s="14"/>
      <c r="G2087" s="91"/>
      <c r="H2087" s="91"/>
      <c r="I2087" s="14"/>
      <c r="J2087" s="13"/>
      <c r="K2087" s="29"/>
      <c r="L2087" s="2"/>
      <c r="M2087" s="17"/>
      <c r="N2087" s="12"/>
      <c r="O2087" s="12"/>
      <c r="P2087" s="17"/>
      <c r="Q2087" s="14"/>
      <c r="R2087" s="20"/>
      <c r="S2087" s="14"/>
      <c r="T2087" s="4"/>
      <c r="U2087" s="29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</row>
    <row r="2088" spans="1:154" x14ac:dyDescent="0.15">
      <c r="A2088" s="88"/>
      <c r="B2088" s="89"/>
      <c r="C2088" s="14"/>
      <c r="D2088" s="62"/>
      <c r="E2088" s="60"/>
      <c r="F2088" s="14"/>
      <c r="G2088" s="91"/>
      <c r="H2088" s="91"/>
      <c r="I2088" s="14"/>
      <c r="J2088" s="13"/>
      <c r="K2088" s="29"/>
      <c r="L2088" s="2"/>
      <c r="M2088" s="17"/>
      <c r="N2088" s="12"/>
      <c r="O2088" s="12"/>
      <c r="P2088" s="17"/>
      <c r="Q2088" s="14"/>
      <c r="R2088" s="20"/>
      <c r="S2088" s="14"/>
      <c r="T2088" s="4"/>
      <c r="U2088" s="29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</row>
    <row r="2089" spans="1:154" x14ac:dyDescent="0.15">
      <c r="A2089" s="88"/>
      <c r="B2089" s="89"/>
      <c r="C2089" s="14"/>
      <c r="D2089" s="62"/>
      <c r="E2089" s="60"/>
      <c r="F2089" s="14"/>
      <c r="G2089" s="91"/>
      <c r="H2089" s="91"/>
      <c r="I2089" s="14"/>
      <c r="J2089" s="13"/>
      <c r="K2089" s="29"/>
      <c r="L2089" s="2"/>
      <c r="M2089" s="17"/>
      <c r="N2089" s="12"/>
      <c r="O2089" s="12"/>
      <c r="P2089" s="17"/>
      <c r="Q2089" s="14"/>
      <c r="R2089" s="20"/>
      <c r="S2089" s="14"/>
      <c r="T2089" s="4"/>
      <c r="U2089" s="29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</row>
    <row r="2090" spans="1:154" x14ac:dyDescent="0.15">
      <c r="A2090" s="88"/>
      <c r="B2090" s="89"/>
      <c r="C2090" s="14"/>
      <c r="D2090" s="62"/>
      <c r="E2090" s="60"/>
      <c r="F2090" s="14"/>
      <c r="G2090" s="91"/>
      <c r="H2090" s="91"/>
      <c r="I2090" s="14"/>
      <c r="J2090" s="13"/>
      <c r="K2090" s="29"/>
      <c r="L2090" s="2"/>
      <c r="M2090" s="17"/>
      <c r="N2090" s="12"/>
      <c r="O2090" s="12"/>
      <c r="P2090" s="17"/>
      <c r="Q2090" s="14"/>
      <c r="R2090" s="20"/>
      <c r="S2090" s="14"/>
      <c r="T2090" s="4"/>
      <c r="U2090" s="29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</row>
    <row r="2091" spans="1:154" x14ac:dyDescent="0.15">
      <c r="A2091" s="88"/>
      <c r="B2091" s="89"/>
      <c r="C2091" s="14"/>
      <c r="D2091" s="62"/>
      <c r="E2091" s="60"/>
      <c r="F2091" s="14"/>
      <c r="G2091" s="91"/>
      <c r="H2091" s="91"/>
      <c r="I2091" s="14"/>
      <c r="J2091" s="13"/>
      <c r="K2091" s="29"/>
      <c r="L2091" s="2"/>
      <c r="M2091" s="17"/>
      <c r="N2091" s="12"/>
      <c r="O2091" s="12"/>
      <c r="P2091" s="17"/>
      <c r="Q2091" s="14"/>
      <c r="R2091" s="20"/>
      <c r="S2091" s="14"/>
      <c r="T2091" s="4"/>
      <c r="U2091" s="29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</row>
    <row r="2092" spans="1:154" x14ac:dyDescent="0.15">
      <c r="A2092" s="88"/>
      <c r="B2092" s="89"/>
      <c r="C2092" s="14"/>
      <c r="D2092" s="62"/>
      <c r="E2092" s="60"/>
      <c r="F2092" s="14"/>
      <c r="G2092" s="91"/>
      <c r="H2092" s="91"/>
      <c r="I2092" s="14"/>
      <c r="J2092" s="13"/>
      <c r="K2092" s="29"/>
      <c r="L2092" s="2"/>
      <c r="M2092" s="17"/>
      <c r="N2092" s="12"/>
      <c r="O2092" s="12"/>
      <c r="P2092" s="17"/>
      <c r="Q2092" s="14"/>
      <c r="R2092" s="20"/>
      <c r="S2092" s="14"/>
      <c r="T2092" s="4"/>
      <c r="U2092" s="29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</row>
    <row r="2093" spans="1:154" x14ac:dyDescent="0.15">
      <c r="A2093" s="88"/>
      <c r="B2093" s="89"/>
      <c r="C2093" s="14"/>
      <c r="D2093" s="62"/>
      <c r="E2093" s="60"/>
      <c r="F2093" s="14"/>
      <c r="G2093" s="91"/>
      <c r="H2093" s="91"/>
      <c r="I2093" s="14"/>
      <c r="J2093" s="13"/>
      <c r="K2093" s="29"/>
      <c r="L2093" s="2"/>
      <c r="M2093" s="17"/>
      <c r="N2093" s="12"/>
      <c r="O2093" s="12"/>
      <c r="P2093" s="17"/>
      <c r="Q2093" s="14"/>
      <c r="R2093" s="20"/>
      <c r="S2093" s="14"/>
      <c r="T2093" s="4"/>
      <c r="U2093" s="29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</row>
    <row r="2094" spans="1:154" x14ac:dyDescent="0.15">
      <c r="A2094" s="88"/>
      <c r="B2094" s="89"/>
      <c r="C2094" s="14"/>
      <c r="D2094" s="62"/>
      <c r="E2094" s="60"/>
      <c r="F2094" s="14"/>
      <c r="G2094" s="91"/>
      <c r="H2094" s="91"/>
      <c r="I2094" s="14"/>
      <c r="J2094" s="13"/>
      <c r="K2094" s="29"/>
      <c r="L2094" s="2"/>
      <c r="M2094" s="17"/>
      <c r="N2094" s="12"/>
      <c r="O2094" s="12"/>
      <c r="P2094" s="17"/>
      <c r="Q2094" s="14"/>
      <c r="R2094" s="20"/>
      <c r="S2094" s="14"/>
      <c r="T2094" s="4"/>
      <c r="U2094" s="29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</row>
    <row r="2095" spans="1:154" x14ac:dyDescent="0.15">
      <c r="A2095" s="88"/>
      <c r="B2095" s="89"/>
      <c r="C2095" s="14"/>
      <c r="D2095" s="62"/>
      <c r="E2095" s="60"/>
      <c r="F2095" s="14"/>
      <c r="G2095" s="91"/>
      <c r="H2095" s="91"/>
      <c r="I2095" s="14"/>
      <c r="J2095" s="13"/>
      <c r="K2095" s="29"/>
      <c r="L2095" s="2"/>
      <c r="M2095" s="17"/>
      <c r="N2095" s="12"/>
      <c r="O2095" s="12"/>
      <c r="P2095" s="17"/>
      <c r="Q2095" s="14"/>
      <c r="R2095" s="20"/>
      <c r="S2095" s="14"/>
      <c r="T2095" s="4"/>
      <c r="U2095" s="29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</row>
    <row r="2096" spans="1:154" x14ac:dyDescent="0.15">
      <c r="A2096" s="88"/>
      <c r="B2096" s="89"/>
      <c r="C2096" s="14"/>
      <c r="D2096" s="62"/>
      <c r="E2096" s="60"/>
      <c r="F2096" s="14"/>
      <c r="G2096" s="91"/>
      <c r="H2096" s="91"/>
      <c r="I2096" s="14"/>
      <c r="J2096" s="13"/>
      <c r="K2096" s="29"/>
      <c r="L2096" s="2"/>
      <c r="M2096" s="17"/>
      <c r="N2096" s="12"/>
      <c r="O2096" s="12"/>
      <c r="P2096" s="17"/>
      <c r="Q2096" s="14"/>
      <c r="R2096" s="20"/>
      <c r="S2096" s="14"/>
      <c r="T2096" s="4"/>
      <c r="U2096" s="29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</row>
    <row r="2097" spans="1:154" x14ac:dyDescent="0.15">
      <c r="A2097" s="88"/>
      <c r="B2097" s="89"/>
      <c r="C2097" s="14"/>
      <c r="D2097" s="62"/>
      <c r="E2097" s="60"/>
      <c r="F2097" s="14"/>
      <c r="G2097" s="91"/>
      <c r="H2097" s="91"/>
      <c r="I2097" s="14"/>
      <c r="J2097" s="13"/>
      <c r="K2097" s="29"/>
      <c r="L2097" s="2"/>
      <c r="M2097" s="17"/>
      <c r="N2097" s="12"/>
      <c r="O2097" s="12"/>
      <c r="P2097" s="17"/>
      <c r="Q2097" s="14"/>
      <c r="R2097" s="20"/>
      <c r="S2097" s="14"/>
      <c r="T2097" s="4"/>
      <c r="U2097" s="29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</row>
    <row r="2098" spans="1:154" x14ac:dyDescent="0.15">
      <c r="A2098" s="88"/>
      <c r="B2098" s="89"/>
      <c r="C2098" s="14"/>
      <c r="D2098" s="62"/>
      <c r="E2098" s="60"/>
      <c r="F2098" s="14"/>
      <c r="G2098" s="91"/>
      <c r="H2098" s="91"/>
      <c r="I2098" s="14"/>
      <c r="J2098" s="13"/>
      <c r="K2098" s="29"/>
      <c r="L2098" s="2"/>
      <c r="M2098" s="17"/>
      <c r="N2098" s="12"/>
      <c r="O2098" s="12"/>
      <c r="P2098" s="17"/>
      <c r="Q2098" s="14"/>
      <c r="R2098" s="20"/>
      <c r="S2098" s="14"/>
      <c r="T2098" s="4"/>
      <c r="U2098" s="29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</row>
    <row r="2099" spans="1:154" x14ac:dyDescent="0.15">
      <c r="A2099" s="88"/>
      <c r="B2099" s="89"/>
      <c r="C2099" s="14"/>
      <c r="D2099" s="62"/>
      <c r="E2099" s="60"/>
      <c r="F2099" s="14"/>
      <c r="G2099" s="91"/>
      <c r="H2099" s="91"/>
      <c r="I2099" s="14"/>
      <c r="J2099" s="13"/>
      <c r="K2099" s="29"/>
      <c r="L2099" s="2"/>
      <c r="M2099" s="17"/>
      <c r="N2099" s="12"/>
      <c r="O2099" s="12"/>
      <c r="P2099" s="17"/>
      <c r="Q2099" s="14"/>
      <c r="R2099" s="20"/>
      <c r="S2099" s="14"/>
      <c r="T2099" s="4"/>
      <c r="U2099" s="29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</row>
    <row r="2100" spans="1:154" x14ac:dyDescent="0.15">
      <c r="A2100" s="88"/>
      <c r="B2100" s="89"/>
      <c r="C2100" s="14"/>
      <c r="D2100" s="62"/>
      <c r="E2100" s="60"/>
      <c r="F2100" s="14"/>
      <c r="G2100" s="91"/>
      <c r="H2100" s="91"/>
      <c r="I2100" s="14"/>
      <c r="J2100" s="13"/>
      <c r="K2100" s="29"/>
      <c r="L2100" s="2"/>
      <c r="M2100" s="17"/>
      <c r="N2100" s="12"/>
      <c r="O2100" s="12"/>
      <c r="P2100" s="17"/>
      <c r="Q2100" s="14"/>
      <c r="R2100" s="20"/>
      <c r="S2100" s="14"/>
      <c r="T2100" s="4"/>
      <c r="U2100" s="29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</row>
    <row r="2101" spans="1:154" x14ac:dyDescent="0.15">
      <c r="A2101" s="88"/>
      <c r="B2101" s="89"/>
      <c r="C2101" s="14"/>
      <c r="D2101" s="62"/>
      <c r="E2101" s="60"/>
      <c r="F2101" s="14"/>
      <c r="G2101" s="91"/>
      <c r="H2101" s="91"/>
      <c r="I2101" s="14"/>
      <c r="J2101" s="13"/>
      <c r="K2101" s="29"/>
      <c r="L2101" s="2"/>
      <c r="M2101" s="17"/>
      <c r="N2101" s="12"/>
      <c r="O2101" s="12"/>
      <c r="P2101" s="17"/>
      <c r="Q2101" s="14"/>
      <c r="R2101" s="20"/>
      <c r="S2101" s="14"/>
      <c r="T2101" s="4"/>
      <c r="U2101" s="29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</row>
    <row r="2102" spans="1:154" x14ac:dyDescent="0.15">
      <c r="A2102" s="88"/>
      <c r="B2102" s="89"/>
      <c r="C2102" s="14"/>
      <c r="D2102" s="62"/>
      <c r="E2102" s="60"/>
      <c r="F2102" s="14"/>
      <c r="G2102" s="91"/>
      <c r="H2102" s="91"/>
      <c r="I2102" s="14"/>
      <c r="J2102" s="13"/>
      <c r="K2102" s="29"/>
      <c r="L2102" s="2"/>
      <c r="M2102" s="17"/>
      <c r="N2102" s="12"/>
      <c r="O2102" s="12"/>
      <c r="P2102" s="17"/>
      <c r="Q2102" s="14"/>
      <c r="R2102" s="20"/>
      <c r="S2102" s="14"/>
      <c r="T2102" s="4"/>
      <c r="U2102" s="29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</row>
    <row r="2103" spans="1:154" x14ac:dyDescent="0.15">
      <c r="A2103" s="88"/>
      <c r="B2103" s="89"/>
      <c r="C2103" s="14"/>
      <c r="D2103" s="62"/>
      <c r="E2103" s="60"/>
      <c r="F2103" s="14"/>
      <c r="G2103" s="91"/>
      <c r="H2103" s="91"/>
      <c r="I2103" s="14"/>
      <c r="J2103" s="13"/>
      <c r="K2103" s="29"/>
      <c r="L2103" s="2"/>
      <c r="M2103" s="17"/>
      <c r="N2103" s="12"/>
      <c r="O2103" s="12"/>
      <c r="P2103" s="17"/>
      <c r="Q2103" s="14"/>
      <c r="R2103" s="20"/>
      <c r="S2103" s="14"/>
      <c r="T2103" s="4"/>
      <c r="U2103" s="29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</row>
    <row r="2104" spans="1:154" x14ac:dyDescent="0.15">
      <c r="A2104" s="88"/>
      <c r="B2104" s="89"/>
      <c r="C2104" s="14"/>
      <c r="D2104" s="62"/>
      <c r="E2104" s="60"/>
      <c r="F2104" s="14"/>
      <c r="G2104" s="91"/>
      <c r="H2104" s="91"/>
      <c r="I2104" s="14"/>
      <c r="J2104" s="13"/>
      <c r="K2104" s="29"/>
      <c r="L2104" s="2"/>
      <c r="M2104" s="17"/>
      <c r="N2104" s="12"/>
      <c r="O2104" s="12"/>
      <c r="P2104" s="17"/>
      <c r="Q2104" s="14"/>
      <c r="R2104" s="20"/>
      <c r="S2104" s="14"/>
      <c r="T2104" s="4"/>
      <c r="U2104" s="29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</row>
    <row r="2105" spans="1:154" x14ac:dyDescent="0.15">
      <c r="A2105" s="88"/>
      <c r="B2105" s="89"/>
      <c r="C2105" s="14"/>
      <c r="D2105" s="62"/>
      <c r="E2105" s="60"/>
      <c r="F2105" s="14"/>
      <c r="G2105" s="91"/>
      <c r="H2105" s="91"/>
      <c r="I2105" s="14"/>
      <c r="J2105" s="13"/>
      <c r="K2105" s="29"/>
      <c r="L2105" s="2"/>
      <c r="M2105" s="17"/>
      <c r="N2105" s="12"/>
      <c r="O2105" s="12"/>
      <c r="P2105" s="17"/>
      <c r="Q2105" s="14"/>
      <c r="R2105" s="20"/>
      <c r="S2105" s="14"/>
      <c r="T2105" s="4"/>
      <c r="U2105" s="29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</row>
    <row r="2106" spans="1:154" x14ac:dyDescent="0.15">
      <c r="A2106" s="88"/>
      <c r="B2106" s="89"/>
      <c r="C2106" s="14"/>
      <c r="D2106" s="62"/>
      <c r="E2106" s="60"/>
      <c r="F2106" s="14"/>
      <c r="G2106" s="91"/>
      <c r="H2106" s="91"/>
      <c r="I2106" s="14"/>
      <c r="J2106" s="13"/>
      <c r="K2106" s="29"/>
      <c r="L2106" s="2"/>
      <c r="M2106" s="17"/>
      <c r="N2106" s="12"/>
      <c r="O2106" s="12"/>
      <c r="P2106" s="17"/>
      <c r="Q2106" s="14"/>
      <c r="R2106" s="20"/>
      <c r="S2106" s="14"/>
      <c r="T2106" s="4"/>
      <c r="U2106" s="29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</row>
    <row r="2107" spans="1:154" x14ac:dyDescent="0.15">
      <c r="A2107" s="88"/>
      <c r="B2107" s="89"/>
      <c r="C2107" s="14"/>
      <c r="D2107" s="62"/>
      <c r="E2107" s="60"/>
      <c r="F2107" s="14"/>
      <c r="G2107" s="91"/>
      <c r="H2107" s="91"/>
      <c r="I2107" s="14"/>
      <c r="J2107" s="13"/>
      <c r="K2107" s="29"/>
      <c r="L2107" s="2"/>
      <c r="M2107" s="17"/>
      <c r="N2107" s="12"/>
      <c r="O2107" s="12"/>
      <c r="P2107" s="17"/>
      <c r="Q2107" s="14"/>
      <c r="R2107" s="20"/>
      <c r="S2107" s="14"/>
      <c r="T2107" s="4"/>
      <c r="U2107" s="29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</row>
    <row r="2108" spans="1:154" x14ac:dyDescent="0.15">
      <c r="A2108" s="88"/>
      <c r="B2108" s="89"/>
      <c r="C2108" s="14"/>
      <c r="D2108" s="62"/>
      <c r="E2108" s="60"/>
      <c r="F2108" s="14"/>
      <c r="G2108" s="91"/>
      <c r="H2108" s="91"/>
      <c r="I2108" s="14"/>
      <c r="J2108" s="13"/>
      <c r="K2108" s="29"/>
      <c r="L2108" s="2"/>
      <c r="M2108" s="17"/>
      <c r="N2108" s="12"/>
      <c r="O2108" s="12"/>
      <c r="P2108" s="17"/>
      <c r="Q2108" s="14"/>
      <c r="R2108" s="20"/>
      <c r="S2108" s="14"/>
      <c r="T2108" s="4"/>
      <c r="U2108" s="29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</row>
    <row r="2109" spans="1:154" x14ac:dyDescent="0.15">
      <c r="A2109" s="88"/>
      <c r="B2109" s="89"/>
      <c r="C2109" s="14"/>
      <c r="D2109" s="62"/>
      <c r="E2109" s="60"/>
      <c r="F2109" s="14"/>
      <c r="G2109" s="91"/>
      <c r="H2109" s="91"/>
      <c r="I2109" s="14"/>
      <c r="J2109" s="13"/>
      <c r="K2109" s="29"/>
      <c r="L2109" s="2"/>
      <c r="M2109" s="17"/>
      <c r="N2109" s="12"/>
      <c r="O2109" s="12"/>
      <c r="P2109" s="17"/>
      <c r="Q2109" s="14"/>
      <c r="R2109" s="20"/>
      <c r="S2109" s="14"/>
      <c r="T2109" s="4"/>
      <c r="U2109" s="29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</row>
    <row r="2110" spans="1:154" x14ac:dyDescent="0.15">
      <c r="A2110" s="88"/>
      <c r="B2110" s="89"/>
      <c r="C2110" s="14"/>
      <c r="D2110" s="62"/>
      <c r="E2110" s="60"/>
      <c r="F2110" s="14"/>
      <c r="G2110" s="91"/>
      <c r="H2110" s="91"/>
      <c r="I2110" s="14"/>
      <c r="J2110" s="13"/>
      <c r="K2110" s="29"/>
      <c r="L2110" s="2"/>
      <c r="M2110" s="17"/>
      <c r="N2110" s="12"/>
      <c r="O2110" s="12"/>
      <c r="P2110" s="17"/>
      <c r="Q2110" s="14"/>
      <c r="R2110" s="20"/>
      <c r="S2110" s="14"/>
      <c r="T2110" s="4"/>
      <c r="U2110" s="29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</row>
    <row r="2111" spans="1:154" x14ac:dyDescent="0.15">
      <c r="A2111" s="88"/>
      <c r="B2111" s="89"/>
      <c r="C2111" s="14"/>
      <c r="D2111" s="62"/>
      <c r="E2111" s="60"/>
      <c r="F2111" s="14"/>
      <c r="G2111" s="91"/>
      <c r="H2111" s="91"/>
      <c r="I2111" s="14"/>
      <c r="J2111" s="13"/>
      <c r="K2111" s="29"/>
      <c r="L2111" s="2"/>
      <c r="M2111" s="17"/>
      <c r="N2111" s="12"/>
      <c r="O2111" s="12"/>
      <c r="P2111" s="17"/>
      <c r="Q2111" s="14"/>
      <c r="R2111" s="20"/>
      <c r="S2111" s="14"/>
      <c r="T2111" s="4"/>
      <c r="U2111" s="29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</row>
    <row r="2112" spans="1:154" x14ac:dyDescent="0.15">
      <c r="A2112" s="88"/>
      <c r="B2112" s="89"/>
      <c r="C2112" s="14"/>
      <c r="D2112" s="62"/>
      <c r="E2112" s="60"/>
      <c r="F2112" s="14"/>
      <c r="G2112" s="91"/>
      <c r="H2112" s="91"/>
      <c r="I2112" s="14"/>
      <c r="J2112" s="13"/>
      <c r="K2112" s="29"/>
      <c r="L2112" s="2"/>
      <c r="M2112" s="17"/>
      <c r="N2112" s="12"/>
      <c r="O2112" s="12"/>
      <c r="P2112" s="17"/>
      <c r="Q2112" s="14"/>
      <c r="R2112" s="20"/>
      <c r="S2112" s="14"/>
      <c r="T2112" s="4"/>
      <c r="U2112" s="29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</row>
    <row r="2113" spans="1:154" x14ac:dyDescent="0.15">
      <c r="A2113" s="88"/>
      <c r="B2113" s="89"/>
      <c r="C2113" s="14"/>
      <c r="D2113" s="62"/>
      <c r="E2113" s="60"/>
      <c r="F2113" s="14"/>
      <c r="G2113" s="91"/>
      <c r="H2113" s="91"/>
      <c r="I2113" s="14"/>
      <c r="J2113" s="13"/>
      <c r="K2113" s="29"/>
      <c r="L2113" s="2"/>
      <c r="M2113" s="17"/>
      <c r="N2113" s="12"/>
      <c r="O2113" s="12"/>
      <c r="P2113" s="17"/>
      <c r="Q2113" s="14"/>
      <c r="R2113" s="20"/>
      <c r="S2113" s="14"/>
      <c r="T2113" s="4"/>
      <c r="U2113" s="29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</row>
    <row r="2114" spans="1:154" x14ac:dyDescent="0.15">
      <c r="A2114" s="88"/>
      <c r="B2114" s="89"/>
      <c r="C2114" s="14"/>
      <c r="D2114" s="62"/>
      <c r="E2114" s="60"/>
      <c r="F2114" s="14"/>
      <c r="G2114" s="91"/>
      <c r="H2114" s="91"/>
      <c r="I2114" s="14"/>
      <c r="J2114" s="13"/>
      <c r="K2114" s="29"/>
      <c r="L2114" s="2"/>
      <c r="M2114" s="17"/>
      <c r="N2114" s="12"/>
      <c r="O2114" s="12"/>
      <c r="P2114" s="17"/>
      <c r="Q2114" s="14"/>
      <c r="R2114" s="20"/>
      <c r="S2114" s="14"/>
      <c r="T2114" s="4"/>
      <c r="U2114" s="29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</row>
    <row r="2115" spans="1:154" x14ac:dyDescent="0.15">
      <c r="A2115" s="88"/>
      <c r="B2115" s="89"/>
      <c r="C2115" s="14"/>
      <c r="D2115" s="62"/>
      <c r="E2115" s="60"/>
      <c r="F2115" s="14"/>
      <c r="G2115" s="91"/>
      <c r="H2115" s="91"/>
      <c r="I2115" s="14"/>
      <c r="J2115" s="13"/>
      <c r="K2115" s="29"/>
      <c r="L2115" s="2"/>
      <c r="M2115" s="17"/>
      <c r="N2115" s="12"/>
      <c r="O2115" s="12"/>
      <c r="P2115" s="17"/>
      <c r="Q2115" s="14"/>
      <c r="R2115" s="20"/>
      <c r="S2115" s="14"/>
      <c r="T2115" s="4"/>
      <c r="U2115" s="29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</row>
    <row r="2116" spans="1:154" x14ac:dyDescent="0.15">
      <c r="A2116" s="88"/>
      <c r="B2116" s="89"/>
      <c r="C2116" s="14"/>
      <c r="D2116" s="62"/>
      <c r="E2116" s="60"/>
      <c r="F2116" s="14"/>
      <c r="G2116" s="91"/>
      <c r="H2116" s="91"/>
      <c r="I2116" s="14"/>
      <c r="J2116" s="13"/>
      <c r="K2116" s="29"/>
      <c r="L2116" s="2"/>
      <c r="M2116" s="17"/>
      <c r="N2116" s="12"/>
      <c r="O2116" s="12"/>
      <c r="P2116" s="17"/>
      <c r="Q2116" s="14"/>
      <c r="R2116" s="20"/>
      <c r="S2116" s="14"/>
      <c r="T2116" s="4"/>
      <c r="U2116" s="29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</row>
    <row r="2117" spans="1:154" x14ac:dyDescent="0.15">
      <c r="A2117" s="88"/>
      <c r="B2117" s="89"/>
      <c r="C2117" s="14"/>
      <c r="D2117" s="62"/>
      <c r="E2117" s="60"/>
      <c r="F2117" s="14"/>
      <c r="G2117" s="91"/>
      <c r="H2117" s="91"/>
      <c r="I2117" s="14"/>
      <c r="J2117" s="13"/>
      <c r="K2117" s="29"/>
      <c r="L2117" s="2"/>
      <c r="M2117" s="17"/>
      <c r="N2117" s="12"/>
      <c r="O2117" s="12"/>
      <c r="P2117" s="17"/>
      <c r="Q2117" s="14"/>
      <c r="R2117" s="20"/>
      <c r="S2117" s="14"/>
      <c r="T2117" s="4"/>
      <c r="U2117" s="29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</row>
    <row r="2118" spans="1:154" x14ac:dyDescent="0.15">
      <c r="A2118" s="88"/>
      <c r="B2118" s="89"/>
      <c r="C2118" s="14"/>
      <c r="D2118" s="62"/>
      <c r="E2118" s="60"/>
      <c r="F2118" s="14"/>
      <c r="G2118" s="91"/>
      <c r="H2118" s="91"/>
      <c r="I2118" s="14"/>
      <c r="J2118" s="13"/>
      <c r="K2118" s="29"/>
      <c r="L2118" s="2"/>
      <c r="M2118" s="17"/>
      <c r="N2118" s="12"/>
      <c r="O2118" s="12"/>
      <c r="P2118" s="17"/>
      <c r="Q2118" s="14"/>
      <c r="R2118" s="20"/>
      <c r="S2118" s="14"/>
      <c r="T2118" s="4"/>
      <c r="U2118" s="29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</row>
    <row r="2119" spans="1:154" x14ac:dyDescent="0.15">
      <c r="A2119" s="88"/>
      <c r="B2119" s="89"/>
      <c r="C2119" s="14"/>
      <c r="D2119" s="62"/>
      <c r="E2119" s="60"/>
      <c r="F2119" s="14"/>
      <c r="G2119" s="91"/>
      <c r="H2119" s="91"/>
      <c r="I2119" s="14"/>
      <c r="J2119" s="13"/>
      <c r="K2119" s="29"/>
      <c r="L2119" s="2"/>
      <c r="M2119" s="17"/>
      <c r="N2119" s="12"/>
      <c r="O2119" s="12"/>
      <c r="P2119" s="17"/>
      <c r="Q2119" s="14"/>
      <c r="R2119" s="20"/>
      <c r="S2119" s="14"/>
      <c r="T2119" s="4"/>
      <c r="U2119" s="29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</row>
    <row r="2120" spans="1:154" x14ac:dyDescent="0.15">
      <c r="A2120" s="88"/>
      <c r="B2120" s="89"/>
      <c r="C2120" s="14"/>
      <c r="D2120" s="62"/>
      <c r="E2120" s="60"/>
      <c r="F2120" s="14"/>
      <c r="G2120" s="91"/>
      <c r="H2120" s="91"/>
      <c r="I2120" s="14"/>
      <c r="J2120" s="13"/>
      <c r="K2120" s="29"/>
      <c r="L2120" s="2"/>
      <c r="M2120" s="17"/>
      <c r="N2120" s="12"/>
      <c r="O2120" s="12"/>
      <c r="P2120" s="17"/>
      <c r="Q2120" s="14"/>
      <c r="R2120" s="20"/>
      <c r="S2120" s="14"/>
      <c r="T2120" s="4"/>
      <c r="U2120" s="29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</row>
    <row r="2121" spans="1:154" x14ac:dyDescent="0.15">
      <c r="A2121" s="88"/>
      <c r="B2121" s="89"/>
      <c r="C2121" s="14"/>
      <c r="D2121" s="62"/>
      <c r="E2121" s="60"/>
      <c r="F2121" s="14"/>
      <c r="G2121" s="91"/>
      <c r="H2121" s="91"/>
      <c r="I2121" s="14"/>
      <c r="J2121" s="13"/>
      <c r="K2121" s="29"/>
      <c r="L2121" s="2"/>
      <c r="M2121" s="17"/>
      <c r="N2121" s="12"/>
      <c r="O2121" s="12"/>
      <c r="P2121" s="17"/>
      <c r="Q2121" s="14"/>
      <c r="R2121" s="20"/>
      <c r="S2121" s="14"/>
      <c r="T2121" s="4"/>
      <c r="U2121" s="29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</row>
    <row r="2122" spans="1:154" x14ac:dyDescent="0.15">
      <c r="A2122" s="88"/>
      <c r="B2122" s="89"/>
      <c r="C2122" s="14"/>
      <c r="D2122" s="62"/>
      <c r="E2122" s="60"/>
      <c r="F2122" s="14"/>
      <c r="G2122" s="91"/>
      <c r="H2122" s="91"/>
      <c r="I2122" s="14"/>
      <c r="J2122" s="13"/>
      <c r="K2122" s="29"/>
      <c r="L2122" s="2"/>
      <c r="M2122" s="17"/>
      <c r="N2122" s="12"/>
      <c r="O2122" s="12"/>
      <c r="P2122" s="17"/>
      <c r="Q2122" s="14"/>
      <c r="R2122" s="20"/>
      <c r="S2122" s="14"/>
      <c r="T2122" s="4"/>
      <c r="U2122" s="29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</row>
    <row r="2123" spans="1:154" x14ac:dyDescent="0.15">
      <c r="A2123" s="88"/>
      <c r="B2123" s="89"/>
      <c r="C2123" s="14"/>
      <c r="D2123" s="62"/>
      <c r="E2123" s="60"/>
      <c r="F2123" s="14"/>
      <c r="G2123" s="91"/>
      <c r="H2123" s="91"/>
      <c r="I2123" s="14"/>
      <c r="J2123" s="13"/>
      <c r="K2123" s="29"/>
      <c r="L2123" s="2"/>
      <c r="M2123" s="17"/>
      <c r="N2123" s="12"/>
      <c r="O2123" s="12"/>
      <c r="P2123" s="17"/>
      <c r="Q2123" s="14"/>
      <c r="R2123" s="20"/>
      <c r="S2123" s="14"/>
      <c r="T2123" s="4"/>
      <c r="U2123" s="29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</row>
    <row r="2124" spans="1:154" x14ac:dyDescent="0.15">
      <c r="A2124" s="88"/>
      <c r="B2124" s="89"/>
      <c r="C2124" s="14"/>
      <c r="D2124" s="62"/>
      <c r="E2124" s="60"/>
      <c r="F2124" s="14"/>
      <c r="G2124" s="91"/>
      <c r="H2124" s="91"/>
      <c r="I2124" s="14"/>
      <c r="J2124" s="13"/>
      <c r="K2124" s="29"/>
      <c r="L2124" s="2"/>
      <c r="M2124" s="17"/>
      <c r="N2124" s="12"/>
      <c r="O2124" s="12"/>
      <c r="P2124" s="17"/>
      <c r="Q2124" s="14"/>
      <c r="R2124" s="20"/>
      <c r="S2124" s="14"/>
      <c r="T2124" s="4"/>
      <c r="U2124" s="29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</row>
    <row r="2125" spans="1:154" x14ac:dyDescent="0.15">
      <c r="A2125" s="88"/>
      <c r="B2125" s="89"/>
      <c r="C2125" s="14"/>
      <c r="D2125" s="62"/>
      <c r="E2125" s="60"/>
      <c r="F2125" s="14"/>
      <c r="G2125" s="91"/>
      <c r="H2125" s="91"/>
      <c r="I2125" s="14"/>
      <c r="J2125" s="13"/>
      <c r="K2125" s="29"/>
      <c r="L2125" s="2"/>
      <c r="M2125" s="17"/>
      <c r="N2125" s="12"/>
      <c r="O2125" s="12"/>
      <c r="P2125" s="17"/>
      <c r="Q2125" s="14"/>
      <c r="R2125" s="20"/>
      <c r="S2125" s="14"/>
      <c r="T2125" s="4"/>
      <c r="U2125" s="29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</row>
    <row r="2126" spans="1:154" x14ac:dyDescent="0.15">
      <c r="A2126" s="88"/>
      <c r="B2126" s="89"/>
      <c r="C2126" s="14"/>
      <c r="D2126" s="62"/>
      <c r="E2126" s="60"/>
      <c r="F2126" s="14"/>
      <c r="G2126" s="91"/>
      <c r="H2126" s="91"/>
      <c r="I2126" s="14"/>
      <c r="J2126" s="13"/>
      <c r="K2126" s="29"/>
      <c r="L2126" s="2"/>
      <c r="M2126" s="17"/>
      <c r="N2126" s="12"/>
      <c r="O2126" s="12"/>
      <c r="P2126" s="17"/>
      <c r="Q2126" s="14"/>
      <c r="R2126" s="20"/>
      <c r="S2126" s="14"/>
      <c r="T2126" s="4"/>
      <c r="U2126" s="29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</row>
    <row r="2127" spans="1:154" x14ac:dyDescent="0.15">
      <c r="A2127" s="88"/>
      <c r="B2127" s="89"/>
      <c r="C2127" s="14"/>
      <c r="D2127" s="62"/>
      <c r="E2127" s="60"/>
      <c r="F2127" s="14"/>
      <c r="G2127" s="91"/>
      <c r="H2127" s="91"/>
      <c r="I2127" s="14"/>
      <c r="J2127" s="13"/>
      <c r="K2127" s="29"/>
      <c r="L2127" s="2"/>
      <c r="M2127" s="17"/>
      <c r="N2127" s="12"/>
      <c r="O2127" s="12"/>
      <c r="P2127" s="17"/>
      <c r="Q2127" s="14"/>
      <c r="R2127" s="20"/>
      <c r="S2127" s="14"/>
      <c r="T2127" s="4"/>
      <c r="U2127" s="29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</row>
    <row r="2128" spans="1:154" x14ac:dyDescent="0.15">
      <c r="A2128" s="88"/>
      <c r="B2128" s="89"/>
      <c r="C2128" s="14"/>
      <c r="D2128" s="62"/>
      <c r="E2128" s="60"/>
      <c r="F2128" s="14"/>
      <c r="G2128" s="91"/>
      <c r="H2128" s="91"/>
      <c r="I2128" s="14"/>
      <c r="J2128" s="13"/>
      <c r="K2128" s="29"/>
      <c r="L2128" s="2"/>
      <c r="M2128" s="17"/>
      <c r="N2128" s="12"/>
      <c r="O2128" s="12"/>
      <c r="P2128" s="17"/>
      <c r="Q2128" s="14"/>
      <c r="R2128" s="20"/>
      <c r="S2128" s="14"/>
      <c r="T2128" s="4"/>
      <c r="U2128" s="29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</row>
    <row r="2129" spans="1:154" x14ac:dyDescent="0.15">
      <c r="A2129" s="88"/>
      <c r="B2129" s="89"/>
      <c r="C2129" s="14"/>
      <c r="D2129" s="62"/>
      <c r="E2129" s="60"/>
      <c r="F2129" s="14"/>
      <c r="G2129" s="91"/>
      <c r="H2129" s="91"/>
      <c r="I2129" s="14"/>
      <c r="J2129" s="13"/>
      <c r="K2129" s="29"/>
      <c r="L2129" s="2"/>
      <c r="M2129" s="17"/>
      <c r="N2129" s="12"/>
      <c r="O2129" s="12"/>
      <c r="P2129" s="17"/>
      <c r="Q2129" s="14"/>
      <c r="R2129" s="20"/>
      <c r="S2129" s="14"/>
      <c r="T2129" s="4"/>
      <c r="U2129" s="29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</row>
    <row r="2130" spans="1:154" x14ac:dyDescent="0.15">
      <c r="A2130" s="88"/>
      <c r="B2130" s="89"/>
      <c r="C2130" s="14"/>
      <c r="D2130" s="62"/>
      <c r="E2130" s="60"/>
      <c r="F2130" s="14"/>
      <c r="G2130" s="91"/>
      <c r="H2130" s="91"/>
      <c r="I2130" s="14"/>
      <c r="J2130" s="13"/>
      <c r="K2130" s="29"/>
      <c r="L2130" s="2"/>
      <c r="M2130" s="17"/>
      <c r="N2130" s="12"/>
      <c r="O2130" s="12"/>
      <c r="P2130" s="17"/>
      <c r="Q2130" s="14"/>
      <c r="R2130" s="20"/>
      <c r="S2130" s="14"/>
      <c r="T2130" s="4"/>
      <c r="U2130" s="29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</row>
    <row r="2131" spans="1:154" x14ac:dyDescent="0.15">
      <c r="A2131" s="88"/>
      <c r="B2131" s="89"/>
      <c r="C2131" s="14"/>
      <c r="D2131" s="62"/>
      <c r="E2131" s="60"/>
      <c r="F2131" s="14"/>
      <c r="G2131" s="91"/>
      <c r="H2131" s="91"/>
      <c r="I2131" s="14"/>
      <c r="J2131" s="13"/>
      <c r="K2131" s="29"/>
      <c r="L2131" s="2"/>
      <c r="M2131" s="17"/>
      <c r="N2131" s="12"/>
      <c r="O2131" s="12"/>
      <c r="P2131" s="17"/>
      <c r="Q2131" s="14"/>
      <c r="R2131" s="20"/>
      <c r="S2131" s="14"/>
      <c r="T2131" s="4"/>
      <c r="U2131" s="29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</row>
    <row r="2132" spans="1:154" x14ac:dyDescent="0.15">
      <c r="A2132" s="88"/>
      <c r="B2132" s="89"/>
      <c r="C2132" s="14"/>
      <c r="D2132" s="62"/>
      <c r="E2132" s="60"/>
      <c r="F2132" s="14"/>
      <c r="G2132" s="91"/>
      <c r="H2132" s="91"/>
      <c r="I2132" s="14"/>
      <c r="J2132" s="13"/>
      <c r="K2132" s="29"/>
      <c r="L2132" s="2"/>
      <c r="M2132" s="17"/>
      <c r="N2132" s="12"/>
      <c r="O2132" s="12"/>
      <c r="P2132" s="17"/>
      <c r="Q2132" s="14"/>
      <c r="R2132" s="20"/>
      <c r="S2132" s="14"/>
      <c r="T2132" s="4"/>
      <c r="U2132" s="29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</row>
    <row r="2133" spans="1:154" x14ac:dyDescent="0.15">
      <c r="A2133" s="88"/>
      <c r="B2133" s="89"/>
      <c r="C2133" s="14"/>
      <c r="D2133" s="62"/>
      <c r="E2133" s="60"/>
      <c r="F2133" s="14"/>
      <c r="G2133" s="91"/>
      <c r="H2133" s="91"/>
      <c r="I2133" s="14"/>
      <c r="J2133" s="13"/>
      <c r="K2133" s="29"/>
      <c r="L2133" s="2"/>
      <c r="M2133" s="17"/>
      <c r="N2133" s="12"/>
      <c r="O2133" s="12"/>
      <c r="P2133" s="17"/>
      <c r="Q2133" s="14"/>
      <c r="R2133" s="20"/>
      <c r="S2133" s="14"/>
      <c r="T2133" s="4"/>
      <c r="U2133" s="29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</row>
    <row r="2134" spans="1:154" x14ac:dyDescent="0.15">
      <c r="A2134" s="88"/>
      <c r="B2134" s="89"/>
      <c r="C2134" s="14"/>
      <c r="D2134" s="62"/>
      <c r="E2134" s="60"/>
      <c r="F2134" s="14"/>
      <c r="G2134" s="91"/>
      <c r="H2134" s="91"/>
      <c r="I2134" s="14"/>
      <c r="J2134" s="13"/>
      <c r="K2134" s="29"/>
      <c r="L2134" s="2"/>
      <c r="M2134" s="17"/>
      <c r="N2134" s="12"/>
      <c r="O2134" s="12"/>
      <c r="P2134" s="17"/>
      <c r="Q2134" s="14"/>
      <c r="R2134" s="20"/>
      <c r="S2134" s="14"/>
      <c r="T2134" s="4"/>
      <c r="U2134" s="29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</row>
    <row r="2135" spans="1:154" x14ac:dyDescent="0.15">
      <c r="A2135" s="88"/>
      <c r="B2135" s="89"/>
      <c r="C2135" s="14"/>
      <c r="D2135" s="62"/>
      <c r="E2135" s="60"/>
      <c r="F2135" s="14"/>
      <c r="G2135" s="91"/>
      <c r="H2135" s="91"/>
      <c r="I2135" s="14"/>
      <c r="J2135" s="13"/>
      <c r="K2135" s="29"/>
      <c r="L2135" s="2"/>
      <c r="M2135" s="17"/>
      <c r="N2135" s="12"/>
      <c r="O2135" s="12"/>
      <c r="P2135" s="17"/>
      <c r="Q2135" s="14"/>
      <c r="R2135" s="20"/>
      <c r="S2135" s="14"/>
      <c r="T2135" s="4"/>
      <c r="U2135" s="29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</row>
    <row r="2136" spans="1:154" x14ac:dyDescent="0.15">
      <c r="A2136" s="88"/>
      <c r="B2136" s="89"/>
      <c r="C2136" s="14"/>
      <c r="D2136" s="62"/>
      <c r="E2136" s="60"/>
      <c r="F2136" s="14"/>
      <c r="G2136" s="91"/>
      <c r="H2136" s="91"/>
      <c r="I2136" s="14"/>
      <c r="J2136" s="13"/>
      <c r="K2136" s="29"/>
      <c r="L2136" s="2"/>
      <c r="M2136" s="17"/>
      <c r="N2136" s="12"/>
      <c r="O2136" s="12"/>
      <c r="P2136" s="17"/>
      <c r="Q2136" s="14"/>
      <c r="R2136" s="20"/>
      <c r="S2136" s="14"/>
      <c r="T2136" s="4"/>
      <c r="U2136" s="29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</row>
    <row r="2137" spans="1:154" x14ac:dyDescent="0.15">
      <c r="A2137" s="88"/>
      <c r="B2137" s="89"/>
      <c r="C2137" s="14"/>
      <c r="D2137" s="62"/>
      <c r="E2137" s="60"/>
      <c r="F2137" s="14"/>
      <c r="G2137" s="91"/>
      <c r="H2137" s="91"/>
      <c r="I2137" s="14"/>
      <c r="J2137" s="13"/>
      <c r="K2137" s="29"/>
      <c r="L2137" s="2"/>
      <c r="M2137" s="17"/>
      <c r="N2137" s="12"/>
      <c r="O2137" s="12"/>
      <c r="P2137" s="17"/>
      <c r="Q2137" s="14"/>
      <c r="R2137" s="20"/>
      <c r="S2137" s="14"/>
      <c r="T2137" s="4"/>
      <c r="U2137" s="29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</row>
    <row r="2138" spans="1:154" x14ac:dyDescent="0.15">
      <c r="A2138" s="88"/>
      <c r="B2138" s="89"/>
      <c r="C2138" s="14"/>
      <c r="D2138" s="62"/>
      <c r="E2138" s="60"/>
      <c r="F2138" s="14"/>
      <c r="G2138" s="91"/>
      <c r="H2138" s="91"/>
      <c r="I2138" s="14"/>
      <c r="J2138" s="13"/>
      <c r="K2138" s="29"/>
      <c r="L2138" s="2"/>
      <c r="M2138" s="17"/>
      <c r="N2138" s="12"/>
      <c r="O2138" s="12"/>
      <c r="P2138" s="17"/>
      <c r="Q2138" s="14"/>
      <c r="R2138" s="20"/>
      <c r="S2138" s="14"/>
      <c r="T2138" s="4"/>
      <c r="U2138" s="29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</row>
    <row r="2139" spans="1:154" x14ac:dyDescent="0.15">
      <c r="A2139" s="88"/>
      <c r="B2139" s="89"/>
      <c r="C2139" s="14"/>
      <c r="D2139" s="62"/>
      <c r="E2139" s="60"/>
      <c r="F2139" s="14"/>
      <c r="G2139" s="91"/>
      <c r="H2139" s="91"/>
      <c r="I2139" s="14"/>
      <c r="J2139" s="13"/>
      <c r="K2139" s="29"/>
      <c r="L2139" s="2"/>
      <c r="M2139" s="17"/>
      <c r="N2139" s="12"/>
      <c r="O2139" s="12"/>
      <c r="P2139" s="17"/>
      <c r="Q2139" s="14"/>
      <c r="R2139" s="20"/>
      <c r="S2139" s="14"/>
      <c r="T2139" s="4"/>
      <c r="U2139" s="29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</row>
    <row r="2140" spans="1:154" x14ac:dyDescent="0.15">
      <c r="A2140" s="88"/>
      <c r="B2140" s="89"/>
      <c r="C2140" s="14"/>
      <c r="D2140" s="62"/>
      <c r="E2140" s="60"/>
      <c r="F2140" s="14"/>
      <c r="G2140" s="91"/>
      <c r="H2140" s="91"/>
      <c r="I2140" s="14"/>
      <c r="J2140" s="13"/>
      <c r="K2140" s="29"/>
      <c r="L2140" s="2"/>
      <c r="M2140" s="17"/>
      <c r="N2140" s="12"/>
      <c r="O2140" s="12"/>
      <c r="P2140" s="17"/>
      <c r="Q2140" s="14"/>
      <c r="R2140" s="20"/>
      <c r="S2140" s="14"/>
      <c r="T2140" s="4"/>
      <c r="U2140" s="29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</row>
    <row r="2141" spans="1:154" x14ac:dyDescent="0.15">
      <c r="A2141" s="88"/>
      <c r="B2141" s="89"/>
      <c r="C2141" s="14"/>
      <c r="D2141" s="62"/>
      <c r="E2141" s="60"/>
      <c r="F2141" s="14"/>
      <c r="G2141" s="91"/>
      <c r="H2141" s="91"/>
      <c r="I2141" s="14"/>
      <c r="J2141" s="13"/>
      <c r="K2141" s="29"/>
      <c r="L2141" s="2"/>
      <c r="M2141" s="17"/>
      <c r="N2141" s="12"/>
      <c r="O2141" s="12"/>
      <c r="P2141" s="17"/>
      <c r="Q2141" s="14"/>
      <c r="R2141" s="20"/>
      <c r="S2141" s="14"/>
      <c r="T2141" s="4"/>
      <c r="U2141" s="29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</row>
    <row r="2142" spans="1:154" x14ac:dyDescent="0.15">
      <c r="A2142" s="88"/>
      <c r="B2142" s="89"/>
      <c r="C2142" s="14"/>
      <c r="D2142" s="62"/>
      <c r="E2142" s="60"/>
      <c r="F2142" s="14"/>
      <c r="G2142" s="91"/>
      <c r="H2142" s="91"/>
      <c r="I2142" s="14"/>
      <c r="J2142" s="13"/>
      <c r="K2142" s="29"/>
      <c r="L2142" s="2"/>
      <c r="M2142" s="17"/>
      <c r="N2142" s="12"/>
      <c r="O2142" s="12"/>
      <c r="P2142" s="17"/>
      <c r="Q2142" s="14"/>
      <c r="R2142" s="20"/>
      <c r="S2142" s="14"/>
      <c r="T2142" s="4"/>
      <c r="U2142" s="29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</row>
    <row r="2143" spans="1:154" x14ac:dyDescent="0.15">
      <c r="A2143" s="88"/>
      <c r="B2143" s="89"/>
      <c r="C2143" s="14"/>
      <c r="D2143" s="62"/>
      <c r="E2143" s="60"/>
      <c r="F2143" s="14"/>
      <c r="G2143" s="91"/>
      <c r="H2143" s="91"/>
      <c r="I2143" s="14"/>
      <c r="J2143" s="13"/>
      <c r="K2143" s="29"/>
      <c r="L2143" s="2"/>
      <c r="M2143" s="17"/>
      <c r="N2143" s="12"/>
      <c r="O2143" s="12"/>
      <c r="P2143" s="17"/>
      <c r="Q2143" s="14"/>
      <c r="R2143" s="20"/>
      <c r="S2143" s="14"/>
      <c r="T2143" s="4"/>
      <c r="U2143" s="29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</row>
    <row r="2144" spans="1:154" x14ac:dyDescent="0.15">
      <c r="A2144" s="88"/>
      <c r="B2144" s="89"/>
      <c r="C2144" s="14"/>
      <c r="D2144" s="62"/>
      <c r="E2144" s="60"/>
      <c r="F2144" s="14"/>
      <c r="G2144" s="91"/>
      <c r="H2144" s="91"/>
      <c r="I2144" s="14"/>
      <c r="J2144" s="13"/>
      <c r="K2144" s="29"/>
      <c r="L2144" s="2"/>
      <c r="M2144" s="17"/>
      <c r="N2144" s="12"/>
      <c r="O2144" s="12"/>
      <c r="P2144" s="17"/>
      <c r="Q2144" s="14"/>
      <c r="R2144" s="20"/>
      <c r="S2144" s="14"/>
      <c r="T2144" s="4"/>
      <c r="U2144" s="29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</row>
    <row r="2145" spans="1:154" x14ac:dyDescent="0.15">
      <c r="A2145" s="88"/>
      <c r="B2145" s="89"/>
      <c r="C2145" s="14"/>
      <c r="D2145" s="62"/>
      <c r="E2145" s="60"/>
      <c r="F2145" s="14"/>
      <c r="G2145" s="91"/>
      <c r="H2145" s="91"/>
      <c r="I2145" s="14"/>
      <c r="J2145" s="13"/>
      <c r="K2145" s="29"/>
      <c r="L2145" s="2"/>
      <c r="M2145" s="17"/>
      <c r="N2145" s="12"/>
      <c r="O2145" s="12"/>
      <c r="P2145" s="17"/>
      <c r="Q2145" s="14"/>
      <c r="R2145" s="20"/>
      <c r="S2145" s="14"/>
      <c r="T2145" s="4"/>
      <c r="U2145" s="29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</row>
    <row r="2146" spans="1:154" x14ac:dyDescent="0.15">
      <c r="A2146" s="88"/>
      <c r="B2146" s="89"/>
      <c r="C2146" s="14"/>
      <c r="D2146" s="62"/>
      <c r="E2146" s="60"/>
      <c r="F2146" s="14"/>
      <c r="G2146" s="91"/>
      <c r="H2146" s="91"/>
      <c r="I2146" s="14"/>
      <c r="J2146" s="13"/>
      <c r="K2146" s="29"/>
      <c r="L2146" s="2"/>
      <c r="M2146" s="17"/>
      <c r="N2146" s="12"/>
      <c r="O2146" s="12"/>
      <c r="P2146" s="17"/>
      <c r="Q2146" s="14"/>
      <c r="R2146" s="20"/>
      <c r="S2146" s="14"/>
      <c r="T2146" s="4"/>
      <c r="U2146" s="29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</row>
    <row r="2147" spans="1:154" x14ac:dyDescent="0.15">
      <c r="A2147" s="88"/>
      <c r="B2147" s="89"/>
      <c r="C2147" s="14"/>
      <c r="D2147" s="62"/>
      <c r="E2147" s="60"/>
      <c r="F2147" s="14"/>
      <c r="G2147" s="91"/>
      <c r="H2147" s="91"/>
      <c r="I2147" s="14"/>
      <c r="J2147" s="13"/>
      <c r="K2147" s="29"/>
      <c r="L2147" s="2"/>
      <c r="M2147" s="17"/>
      <c r="N2147" s="12"/>
      <c r="O2147" s="12"/>
      <c r="P2147" s="17"/>
      <c r="Q2147" s="14"/>
      <c r="R2147" s="20"/>
      <c r="S2147" s="14"/>
      <c r="T2147" s="4"/>
      <c r="U2147" s="29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</row>
    <row r="2148" spans="1:154" x14ac:dyDescent="0.15">
      <c r="A2148" s="88"/>
      <c r="B2148" s="89"/>
      <c r="C2148" s="14"/>
      <c r="D2148" s="62"/>
      <c r="E2148" s="60"/>
      <c r="F2148" s="14"/>
      <c r="G2148" s="91"/>
      <c r="H2148" s="91"/>
      <c r="I2148" s="14"/>
      <c r="J2148" s="13"/>
      <c r="K2148" s="29"/>
      <c r="L2148" s="2"/>
      <c r="M2148" s="17"/>
      <c r="N2148" s="12"/>
      <c r="O2148" s="12"/>
      <c r="P2148" s="17"/>
      <c r="Q2148" s="14"/>
      <c r="R2148" s="20"/>
      <c r="S2148" s="14"/>
      <c r="T2148" s="4"/>
      <c r="U2148" s="29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</row>
    <row r="2149" spans="1:154" x14ac:dyDescent="0.15">
      <c r="A2149" s="88"/>
      <c r="B2149" s="89"/>
      <c r="C2149" s="14"/>
      <c r="D2149" s="62"/>
      <c r="E2149" s="60"/>
      <c r="F2149" s="14"/>
      <c r="G2149" s="91"/>
      <c r="H2149" s="91"/>
      <c r="I2149" s="14"/>
      <c r="J2149" s="13"/>
      <c r="K2149" s="29"/>
      <c r="L2149" s="2"/>
      <c r="M2149" s="17"/>
      <c r="N2149" s="12"/>
      <c r="O2149" s="12"/>
      <c r="P2149" s="17"/>
      <c r="Q2149" s="14"/>
      <c r="R2149" s="20"/>
      <c r="S2149" s="14"/>
      <c r="T2149" s="4"/>
      <c r="U2149" s="29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</row>
    <row r="2150" spans="1:154" x14ac:dyDescent="0.15">
      <c r="A2150" s="88"/>
      <c r="B2150" s="89"/>
      <c r="C2150" s="14"/>
      <c r="D2150" s="62"/>
      <c r="E2150" s="60"/>
      <c r="F2150" s="14"/>
      <c r="G2150" s="91"/>
      <c r="H2150" s="91"/>
      <c r="I2150" s="14"/>
      <c r="J2150" s="13"/>
      <c r="K2150" s="29"/>
      <c r="L2150" s="2"/>
      <c r="M2150" s="17"/>
      <c r="N2150" s="12"/>
      <c r="O2150" s="12"/>
      <c r="P2150" s="17"/>
      <c r="Q2150" s="14"/>
      <c r="R2150" s="20"/>
      <c r="S2150" s="14"/>
      <c r="T2150" s="4"/>
      <c r="U2150" s="29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</row>
    <row r="2151" spans="1:154" x14ac:dyDescent="0.15">
      <c r="A2151" s="88"/>
      <c r="B2151" s="89"/>
      <c r="C2151" s="14"/>
      <c r="D2151" s="62"/>
      <c r="E2151" s="60"/>
      <c r="F2151" s="14"/>
      <c r="G2151" s="91"/>
      <c r="H2151" s="91"/>
      <c r="I2151" s="14"/>
      <c r="J2151" s="13"/>
      <c r="K2151" s="29"/>
      <c r="L2151" s="2"/>
      <c r="M2151" s="17"/>
      <c r="N2151" s="12"/>
      <c r="O2151" s="12"/>
      <c r="P2151" s="17"/>
      <c r="Q2151" s="14"/>
      <c r="R2151" s="20"/>
      <c r="S2151" s="14"/>
      <c r="T2151" s="4"/>
      <c r="U2151" s="29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</row>
    <row r="2152" spans="1:154" x14ac:dyDescent="0.15">
      <c r="A2152" s="88"/>
      <c r="B2152" s="89"/>
      <c r="C2152" s="14"/>
      <c r="D2152" s="62"/>
      <c r="E2152" s="60"/>
      <c r="F2152" s="14"/>
      <c r="G2152" s="91"/>
      <c r="H2152" s="91"/>
      <c r="I2152" s="14"/>
      <c r="J2152" s="13"/>
      <c r="K2152" s="29"/>
      <c r="L2152" s="2"/>
      <c r="M2152" s="17"/>
      <c r="N2152" s="12"/>
      <c r="O2152" s="12"/>
      <c r="P2152" s="17"/>
      <c r="Q2152" s="14"/>
      <c r="R2152" s="20"/>
      <c r="S2152" s="14"/>
      <c r="T2152" s="4"/>
      <c r="U2152" s="29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</row>
    <row r="2153" spans="1:154" x14ac:dyDescent="0.15">
      <c r="A2153" s="88"/>
      <c r="B2153" s="89"/>
      <c r="C2153" s="14"/>
      <c r="D2153" s="62"/>
      <c r="E2153" s="60"/>
      <c r="F2153" s="14"/>
      <c r="G2153" s="91"/>
      <c r="H2153" s="91"/>
      <c r="I2153" s="14"/>
      <c r="J2153" s="13"/>
      <c r="K2153" s="29"/>
      <c r="L2153" s="2"/>
      <c r="M2153" s="17"/>
      <c r="N2153" s="12"/>
      <c r="O2153" s="12"/>
      <c r="P2153" s="17"/>
      <c r="Q2153" s="14"/>
      <c r="R2153" s="20"/>
      <c r="S2153" s="14"/>
      <c r="T2153" s="4"/>
      <c r="U2153" s="29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</row>
    <row r="2154" spans="1:154" x14ac:dyDescent="0.15">
      <c r="A2154" s="88"/>
      <c r="B2154" s="89"/>
      <c r="C2154" s="14"/>
      <c r="D2154" s="62"/>
      <c r="E2154" s="60"/>
      <c r="F2154" s="14"/>
      <c r="G2154" s="91"/>
      <c r="H2154" s="91"/>
      <c r="I2154" s="14"/>
      <c r="J2154" s="13"/>
      <c r="K2154" s="29"/>
      <c r="L2154" s="2"/>
      <c r="M2154" s="17"/>
      <c r="N2154" s="12"/>
      <c r="O2154" s="12"/>
      <c r="P2154" s="17"/>
      <c r="Q2154" s="14"/>
      <c r="R2154" s="20"/>
      <c r="S2154" s="14"/>
      <c r="T2154" s="4"/>
      <c r="U2154" s="29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</row>
    <row r="2155" spans="1:154" x14ac:dyDescent="0.15">
      <c r="A2155" s="88"/>
      <c r="B2155" s="89"/>
      <c r="C2155" s="14"/>
      <c r="D2155" s="62"/>
      <c r="E2155" s="60"/>
      <c r="F2155" s="14"/>
      <c r="G2155" s="91"/>
      <c r="H2155" s="91"/>
      <c r="I2155" s="14"/>
      <c r="J2155" s="13"/>
      <c r="K2155" s="29"/>
      <c r="L2155" s="2"/>
      <c r="M2155" s="17"/>
      <c r="N2155" s="12"/>
      <c r="O2155" s="12"/>
      <c r="P2155" s="17"/>
      <c r="Q2155" s="14"/>
      <c r="R2155" s="20"/>
      <c r="S2155" s="14"/>
      <c r="T2155" s="4"/>
      <c r="U2155" s="29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</row>
    <row r="2156" spans="1:154" x14ac:dyDescent="0.15">
      <c r="A2156" s="88"/>
      <c r="B2156" s="89"/>
      <c r="C2156" s="14"/>
      <c r="D2156" s="62"/>
      <c r="E2156" s="60"/>
      <c r="F2156" s="14"/>
      <c r="G2156" s="91"/>
      <c r="H2156" s="91"/>
      <c r="I2156" s="14"/>
      <c r="J2156" s="13"/>
      <c r="K2156" s="29"/>
      <c r="L2156" s="2"/>
      <c r="M2156" s="17"/>
      <c r="N2156" s="12"/>
      <c r="O2156" s="12"/>
      <c r="P2156" s="17"/>
      <c r="Q2156" s="14"/>
      <c r="R2156" s="20"/>
      <c r="S2156" s="14"/>
      <c r="T2156" s="4"/>
      <c r="U2156" s="29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</row>
    <row r="2157" spans="1:154" x14ac:dyDescent="0.15">
      <c r="A2157" s="88"/>
      <c r="B2157" s="89"/>
      <c r="C2157" s="14"/>
      <c r="D2157" s="62"/>
      <c r="E2157" s="60"/>
      <c r="F2157" s="14"/>
      <c r="G2157" s="91"/>
      <c r="H2157" s="91"/>
      <c r="I2157" s="14"/>
      <c r="J2157" s="13"/>
      <c r="K2157" s="29"/>
      <c r="L2157" s="2"/>
      <c r="M2157" s="17"/>
      <c r="N2157" s="12"/>
      <c r="O2157" s="12"/>
      <c r="P2157" s="17"/>
      <c r="Q2157" s="14"/>
      <c r="R2157" s="20"/>
      <c r="S2157" s="14"/>
      <c r="T2157" s="4"/>
      <c r="U2157" s="29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</row>
    <row r="2158" spans="1:154" x14ac:dyDescent="0.15">
      <c r="A2158" s="88"/>
      <c r="B2158" s="89"/>
      <c r="C2158" s="14"/>
      <c r="D2158" s="62"/>
      <c r="E2158" s="60"/>
      <c r="F2158" s="14"/>
      <c r="G2158" s="91"/>
      <c r="H2158" s="91"/>
      <c r="I2158" s="14"/>
      <c r="J2158" s="13"/>
      <c r="K2158" s="29"/>
      <c r="L2158" s="2"/>
      <c r="M2158" s="17"/>
      <c r="N2158" s="12"/>
      <c r="O2158" s="12"/>
      <c r="P2158" s="17"/>
      <c r="Q2158" s="14"/>
      <c r="R2158" s="20"/>
      <c r="S2158" s="14"/>
      <c r="T2158" s="4"/>
      <c r="U2158" s="29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</row>
    <row r="2159" spans="1:154" x14ac:dyDescent="0.15">
      <c r="A2159" s="88"/>
      <c r="B2159" s="89"/>
      <c r="C2159" s="14"/>
      <c r="D2159" s="62"/>
      <c r="E2159" s="60"/>
      <c r="F2159" s="14"/>
      <c r="G2159" s="91"/>
      <c r="H2159" s="91"/>
      <c r="I2159" s="14"/>
      <c r="J2159" s="13"/>
      <c r="K2159" s="29"/>
      <c r="L2159" s="2"/>
      <c r="M2159" s="17"/>
      <c r="N2159" s="12"/>
      <c r="O2159" s="12"/>
      <c r="P2159" s="17"/>
      <c r="Q2159" s="14"/>
      <c r="R2159" s="20"/>
      <c r="S2159" s="14"/>
      <c r="T2159" s="4"/>
      <c r="U2159" s="29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</row>
    <row r="2160" spans="1:154" x14ac:dyDescent="0.15">
      <c r="A2160" s="88"/>
      <c r="B2160" s="89"/>
      <c r="C2160" s="14"/>
      <c r="D2160" s="62"/>
      <c r="E2160" s="60"/>
      <c r="F2160" s="14"/>
      <c r="G2160" s="91"/>
      <c r="H2160" s="91"/>
      <c r="I2160" s="14"/>
      <c r="J2160" s="13"/>
      <c r="K2160" s="29"/>
      <c r="L2160" s="2"/>
      <c r="M2160" s="17"/>
      <c r="N2160" s="12"/>
      <c r="O2160" s="12"/>
      <c r="P2160" s="17"/>
      <c r="Q2160" s="14"/>
      <c r="R2160" s="20"/>
      <c r="S2160" s="14"/>
      <c r="T2160" s="4"/>
      <c r="U2160" s="29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</row>
    <row r="2161" spans="1:154" x14ac:dyDescent="0.15">
      <c r="A2161" s="88"/>
      <c r="B2161" s="89"/>
      <c r="C2161" s="14"/>
      <c r="D2161" s="62"/>
      <c r="E2161" s="60"/>
      <c r="F2161" s="14"/>
      <c r="G2161" s="91"/>
      <c r="H2161" s="91"/>
      <c r="I2161" s="14"/>
      <c r="J2161" s="13"/>
      <c r="K2161" s="29"/>
      <c r="L2161" s="2"/>
      <c r="M2161" s="17"/>
      <c r="N2161" s="12"/>
      <c r="O2161" s="12"/>
      <c r="P2161" s="17"/>
      <c r="Q2161" s="14"/>
      <c r="R2161" s="20"/>
      <c r="S2161" s="14"/>
      <c r="T2161" s="4"/>
      <c r="U2161" s="29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</row>
    <row r="2162" spans="1:154" x14ac:dyDescent="0.15">
      <c r="A2162" s="88"/>
      <c r="B2162" s="89"/>
      <c r="C2162" s="14"/>
      <c r="D2162" s="62"/>
      <c r="E2162" s="60"/>
      <c r="F2162" s="14"/>
      <c r="G2162" s="91"/>
      <c r="H2162" s="91"/>
      <c r="I2162" s="14"/>
      <c r="J2162" s="13"/>
      <c r="K2162" s="29"/>
      <c r="L2162" s="2"/>
      <c r="M2162" s="17"/>
      <c r="N2162" s="12"/>
      <c r="O2162" s="12"/>
      <c r="P2162" s="17"/>
      <c r="Q2162" s="14"/>
      <c r="R2162" s="20"/>
      <c r="S2162" s="14"/>
      <c r="T2162" s="4"/>
      <c r="U2162" s="29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</row>
    <row r="2163" spans="1:154" x14ac:dyDescent="0.15">
      <c r="A2163" s="88"/>
      <c r="B2163" s="89"/>
      <c r="C2163" s="14"/>
      <c r="D2163" s="62"/>
      <c r="E2163" s="60"/>
      <c r="F2163" s="14"/>
      <c r="G2163" s="91"/>
      <c r="H2163" s="91"/>
      <c r="I2163" s="14"/>
      <c r="J2163" s="13"/>
      <c r="K2163" s="29"/>
      <c r="L2163" s="2"/>
      <c r="M2163" s="17"/>
      <c r="N2163" s="12"/>
      <c r="O2163" s="12"/>
      <c r="P2163" s="17"/>
      <c r="Q2163" s="14"/>
      <c r="R2163" s="20"/>
      <c r="S2163" s="14"/>
      <c r="T2163" s="4"/>
      <c r="U2163" s="29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</row>
    <row r="2164" spans="1:154" x14ac:dyDescent="0.15">
      <c r="A2164" s="88"/>
      <c r="B2164" s="89"/>
      <c r="C2164" s="14"/>
      <c r="D2164" s="62"/>
      <c r="E2164" s="60"/>
      <c r="F2164" s="14"/>
      <c r="G2164" s="91"/>
      <c r="H2164" s="91"/>
      <c r="I2164" s="14"/>
      <c r="J2164" s="13"/>
      <c r="K2164" s="29"/>
      <c r="L2164" s="2"/>
      <c r="M2164" s="17"/>
      <c r="N2164" s="12"/>
      <c r="O2164" s="12"/>
      <c r="P2164" s="17"/>
      <c r="Q2164" s="14"/>
      <c r="R2164" s="20"/>
      <c r="S2164" s="14"/>
      <c r="T2164" s="4"/>
      <c r="U2164" s="29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</row>
    <row r="2165" spans="1:154" x14ac:dyDescent="0.15">
      <c r="A2165" s="88"/>
      <c r="B2165" s="89"/>
      <c r="C2165" s="14"/>
      <c r="D2165" s="62"/>
      <c r="E2165" s="60"/>
      <c r="F2165" s="14"/>
      <c r="G2165" s="91"/>
      <c r="H2165" s="91"/>
      <c r="I2165" s="14"/>
      <c r="J2165" s="13"/>
      <c r="K2165" s="29"/>
      <c r="L2165" s="2"/>
      <c r="M2165" s="17"/>
      <c r="N2165" s="12"/>
      <c r="O2165" s="12"/>
      <c r="P2165" s="17"/>
      <c r="Q2165" s="14"/>
      <c r="R2165" s="20"/>
      <c r="S2165" s="14"/>
      <c r="T2165" s="4"/>
      <c r="U2165" s="29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</row>
    <row r="2166" spans="1:154" x14ac:dyDescent="0.15">
      <c r="A2166" s="88"/>
      <c r="B2166" s="89"/>
      <c r="C2166" s="14"/>
      <c r="D2166" s="62"/>
      <c r="E2166" s="60"/>
      <c r="F2166" s="14"/>
      <c r="G2166" s="91"/>
      <c r="H2166" s="91"/>
      <c r="I2166" s="14"/>
      <c r="J2166" s="13"/>
      <c r="K2166" s="29"/>
      <c r="L2166" s="2"/>
      <c r="M2166" s="17"/>
      <c r="N2166" s="12"/>
      <c r="O2166" s="12"/>
      <c r="P2166" s="17"/>
      <c r="Q2166" s="14"/>
      <c r="R2166" s="20"/>
      <c r="S2166" s="14"/>
      <c r="T2166" s="4"/>
      <c r="U2166" s="29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</row>
    <row r="2167" spans="1:154" x14ac:dyDescent="0.15">
      <c r="A2167" s="88"/>
      <c r="B2167" s="89"/>
      <c r="C2167" s="14"/>
      <c r="D2167" s="62"/>
      <c r="E2167" s="60"/>
      <c r="F2167" s="14"/>
      <c r="G2167" s="91"/>
      <c r="H2167" s="91"/>
      <c r="I2167" s="14"/>
      <c r="J2167" s="13"/>
      <c r="K2167" s="29"/>
      <c r="L2167" s="2"/>
      <c r="M2167" s="17"/>
      <c r="N2167" s="12"/>
      <c r="O2167" s="12"/>
      <c r="P2167" s="17"/>
      <c r="Q2167" s="14"/>
      <c r="R2167" s="20"/>
      <c r="S2167" s="14"/>
      <c r="T2167" s="4"/>
      <c r="U2167" s="29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</row>
    <row r="2168" spans="1:154" x14ac:dyDescent="0.15">
      <c r="A2168" s="88"/>
      <c r="B2168" s="89"/>
      <c r="C2168" s="14"/>
      <c r="D2168" s="62"/>
      <c r="E2168" s="60"/>
      <c r="F2168" s="14"/>
      <c r="G2168" s="91"/>
      <c r="H2168" s="91"/>
      <c r="I2168" s="14"/>
      <c r="J2168" s="13"/>
      <c r="K2168" s="29"/>
      <c r="L2168" s="2"/>
      <c r="M2168" s="17"/>
      <c r="N2168" s="12"/>
      <c r="O2168" s="12"/>
      <c r="P2168" s="17"/>
      <c r="Q2168" s="14"/>
      <c r="R2168" s="20"/>
      <c r="S2168" s="14"/>
      <c r="T2168" s="4"/>
      <c r="U2168" s="29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</row>
    <row r="2169" spans="1:154" x14ac:dyDescent="0.15">
      <c r="A2169" s="88"/>
      <c r="B2169" s="89"/>
      <c r="C2169" s="14"/>
      <c r="D2169" s="62"/>
      <c r="E2169" s="60"/>
      <c r="F2169" s="14"/>
      <c r="G2169" s="91"/>
      <c r="H2169" s="91"/>
      <c r="I2169" s="14"/>
      <c r="J2169" s="13"/>
      <c r="K2169" s="29"/>
      <c r="L2169" s="2"/>
      <c r="M2169" s="17"/>
      <c r="N2169" s="12"/>
      <c r="O2169" s="12"/>
      <c r="P2169" s="17"/>
      <c r="Q2169" s="14"/>
      <c r="R2169" s="20"/>
      <c r="S2169" s="14"/>
      <c r="T2169" s="4"/>
      <c r="U2169" s="29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</row>
    <row r="2170" spans="1:154" x14ac:dyDescent="0.15">
      <c r="A2170" s="88"/>
      <c r="B2170" s="89"/>
      <c r="C2170" s="14"/>
      <c r="D2170" s="62"/>
      <c r="E2170" s="60"/>
      <c r="F2170" s="14"/>
      <c r="G2170" s="91"/>
      <c r="H2170" s="91"/>
      <c r="I2170" s="14"/>
      <c r="J2170" s="13"/>
      <c r="K2170" s="29"/>
      <c r="L2170" s="2"/>
      <c r="M2170" s="17"/>
      <c r="N2170" s="12"/>
      <c r="O2170" s="12"/>
      <c r="P2170" s="17"/>
      <c r="Q2170" s="14"/>
      <c r="R2170" s="20"/>
      <c r="S2170" s="14"/>
      <c r="T2170" s="4"/>
      <c r="U2170" s="29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</row>
    <row r="2171" spans="1:154" x14ac:dyDescent="0.15">
      <c r="A2171" s="88"/>
      <c r="B2171" s="89"/>
      <c r="C2171" s="14"/>
      <c r="D2171" s="62"/>
      <c r="E2171" s="60"/>
      <c r="F2171" s="14"/>
      <c r="G2171" s="91"/>
      <c r="H2171" s="91"/>
      <c r="I2171" s="14"/>
      <c r="J2171" s="13"/>
      <c r="K2171" s="29"/>
      <c r="L2171" s="2"/>
      <c r="M2171" s="17"/>
      <c r="N2171" s="12"/>
      <c r="O2171" s="12"/>
      <c r="P2171" s="17"/>
      <c r="Q2171" s="14"/>
      <c r="R2171" s="20"/>
      <c r="S2171" s="14"/>
      <c r="T2171" s="4"/>
      <c r="U2171" s="29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</row>
    <row r="2172" spans="1:154" x14ac:dyDescent="0.15">
      <c r="A2172" s="88"/>
      <c r="B2172" s="89"/>
      <c r="C2172" s="14"/>
      <c r="D2172" s="62"/>
      <c r="E2172" s="60"/>
      <c r="F2172" s="14"/>
      <c r="G2172" s="91"/>
      <c r="H2172" s="91"/>
      <c r="I2172" s="14"/>
      <c r="J2172" s="13"/>
      <c r="K2172" s="29"/>
      <c r="L2172" s="2"/>
      <c r="M2172" s="17"/>
      <c r="N2172" s="12"/>
      <c r="O2172" s="12"/>
      <c r="P2172" s="17"/>
      <c r="Q2172" s="14"/>
      <c r="R2172" s="20"/>
      <c r="S2172" s="14"/>
      <c r="T2172" s="4"/>
      <c r="U2172" s="29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</row>
    <row r="2173" spans="1:154" x14ac:dyDescent="0.15">
      <c r="A2173" s="88"/>
      <c r="B2173" s="89"/>
      <c r="C2173" s="14"/>
      <c r="D2173" s="62"/>
      <c r="E2173" s="60"/>
      <c r="F2173" s="14"/>
      <c r="G2173" s="91"/>
      <c r="H2173" s="91"/>
      <c r="I2173" s="14"/>
      <c r="J2173" s="13"/>
      <c r="K2173" s="29"/>
      <c r="L2173" s="2"/>
      <c r="M2173" s="17"/>
      <c r="N2173" s="12"/>
      <c r="O2173" s="12"/>
      <c r="P2173" s="17"/>
      <c r="Q2173" s="14"/>
      <c r="R2173" s="20"/>
      <c r="S2173" s="14"/>
      <c r="T2173" s="4"/>
      <c r="U2173" s="29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</row>
    <row r="2174" spans="1:154" x14ac:dyDescent="0.15">
      <c r="A2174" s="88"/>
      <c r="B2174" s="89"/>
      <c r="C2174" s="14"/>
      <c r="D2174" s="62"/>
      <c r="E2174" s="60"/>
      <c r="F2174" s="14"/>
      <c r="G2174" s="91"/>
      <c r="H2174" s="91"/>
      <c r="I2174" s="14"/>
      <c r="J2174" s="13"/>
      <c r="K2174" s="29"/>
      <c r="L2174" s="2"/>
      <c r="M2174" s="17"/>
      <c r="N2174" s="12"/>
      <c r="O2174" s="12"/>
      <c r="P2174" s="17"/>
      <c r="Q2174" s="14"/>
      <c r="R2174" s="20"/>
      <c r="S2174" s="14"/>
      <c r="T2174" s="4"/>
      <c r="U2174" s="29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</row>
    <row r="2175" spans="1:154" x14ac:dyDescent="0.15">
      <c r="A2175" s="88"/>
      <c r="B2175" s="89"/>
      <c r="C2175" s="14"/>
      <c r="D2175" s="62"/>
      <c r="E2175" s="60"/>
      <c r="F2175" s="14"/>
      <c r="G2175" s="91"/>
      <c r="H2175" s="91"/>
      <c r="I2175" s="14"/>
      <c r="J2175" s="13"/>
      <c r="K2175" s="29"/>
      <c r="L2175" s="2"/>
      <c r="M2175" s="17"/>
      <c r="N2175" s="12"/>
      <c r="O2175" s="12"/>
      <c r="P2175" s="17"/>
      <c r="Q2175" s="14"/>
      <c r="R2175" s="20"/>
      <c r="S2175" s="14"/>
      <c r="T2175" s="4"/>
      <c r="U2175" s="29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</row>
    <row r="2176" spans="1:154" x14ac:dyDescent="0.15">
      <c r="A2176" s="88"/>
      <c r="B2176" s="89"/>
      <c r="C2176" s="14"/>
      <c r="D2176" s="62"/>
      <c r="E2176" s="60"/>
      <c r="F2176" s="14"/>
      <c r="G2176" s="91"/>
      <c r="H2176" s="91"/>
      <c r="I2176" s="14"/>
      <c r="J2176" s="13"/>
      <c r="K2176" s="29"/>
      <c r="L2176" s="2"/>
      <c r="M2176" s="17"/>
      <c r="N2176" s="12"/>
      <c r="O2176" s="12"/>
      <c r="P2176" s="17"/>
      <c r="Q2176" s="14"/>
      <c r="R2176" s="20"/>
      <c r="S2176" s="14"/>
      <c r="T2176" s="4"/>
      <c r="U2176" s="29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</row>
    <row r="2177" spans="1:154" x14ac:dyDescent="0.15">
      <c r="A2177" s="88"/>
      <c r="B2177" s="89"/>
      <c r="C2177" s="14"/>
      <c r="D2177" s="62"/>
      <c r="E2177" s="60"/>
      <c r="F2177" s="14"/>
      <c r="G2177" s="91"/>
      <c r="H2177" s="91"/>
      <c r="I2177" s="14"/>
      <c r="J2177" s="13"/>
      <c r="K2177" s="29"/>
      <c r="L2177" s="2"/>
      <c r="M2177" s="17"/>
      <c r="N2177" s="12"/>
      <c r="O2177" s="12"/>
      <c r="P2177" s="17"/>
      <c r="Q2177" s="14"/>
      <c r="R2177" s="20"/>
      <c r="S2177" s="14"/>
      <c r="T2177" s="4"/>
      <c r="U2177" s="29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</row>
    <row r="2178" spans="1:154" x14ac:dyDescent="0.15">
      <c r="A2178" s="88"/>
      <c r="B2178" s="89"/>
      <c r="C2178" s="14"/>
      <c r="D2178" s="62"/>
      <c r="E2178" s="60"/>
      <c r="F2178" s="14"/>
      <c r="G2178" s="91"/>
      <c r="H2178" s="91"/>
      <c r="I2178" s="14"/>
      <c r="J2178" s="13"/>
      <c r="K2178" s="29"/>
      <c r="L2178" s="2"/>
      <c r="M2178" s="17"/>
      <c r="N2178" s="12"/>
      <c r="O2178" s="12"/>
      <c r="P2178" s="17"/>
      <c r="Q2178" s="14"/>
      <c r="R2178" s="20"/>
      <c r="S2178" s="14"/>
      <c r="T2178" s="4"/>
      <c r="U2178" s="29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</row>
    <row r="2179" spans="1:154" x14ac:dyDescent="0.15">
      <c r="A2179" s="88"/>
      <c r="B2179" s="89"/>
      <c r="C2179" s="14"/>
      <c r="D2179" s="62"/>
      <c r="E2179" s="60"/>
      <c r="F2179" s="14"/>
      <c r="G2179" s="91"/>
      <c r="H2179" s="91"/>
      <c r="I2179" s="14"/>
      <c r="J2179" s="13"/>
      <c r="K2179" s="29"/>
      <c r="L2179" s="2"/>
      <c r="M2179" s="17"/>
      <c r="N2179" s="12"/>
      <c r="O2179" s="12"/>
      <c r="P2179" s="17"/>
      <c r="Q2179" s="14"/>
      <c r="R2179" s="20"/>
      <c r="S2179" s="14"/>
      <c r="T2179" s="4"/>
      <c r="U2179" s="29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</row>
    <row r="2180" spans="1:154" x14ac:dyDescent="0.15">
      <c r="A2180" s="88"/>
      <c r="B2180" s="89"/>
      <c r="C2180" s="14"/>
      <c r="D2180" s="62"/>
      <c r="E2180" s="60"/>
      <c r="F2180" s="14"/>
      <c r="G2180" s="91"/>
      <c r="H2180" s="91"/>
      <c r="I2180" s="14"/>
      <c r="J2180" s="13"/>
      <c r="K2180" s="29"/>
      <c r="L2180" s="2"/>
      <c r="M2180" s="17"/>
      <c r="N2180" s="12"/>
      <c r="O2180" s="12"/>
      <c r="P2180" s="17"/>
      <c r="Q2180" s="14"/>
      <c r="R2180" s="20"/>
      <c r="S2180" s="14"/>
      <c r="T2180" s="4"/>
      <c r="U2180" s="29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</row>
    <row r="2181" spans="1:154" x14ac:dyDescent="0.15">
      <c r="A2181" s="88"/>
      <c r="B2181" s="89"/>
      <c r="C2181" s="14"/>
      <c r="D2181" s="62"/>
      <c r="E2181" s="60"/>
      <c r="F2181" s="14"/>
      <c r="G2181" s="91"/>
      <c r="H2181" s="91"/>
      <c r="I2181" s="14"/>
      <c r="J2181" s="13"/>
      <c r="K2181" s="29"/>
      <c r="L2181" s="2"/>
      <c r="M2181" s="17"/>
      <c r="N2181" s="12"/>
      <c r="O2181" s="12"/>
      <c r="P2181" s="17"/>
      <c r="Q2181" s="14"/>
      <c r="R2181" s="20"/>
      <c r="S2181" s="14"/>
      <c r="T2181" s="4"/>
      <c r="U2181" s="29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</row>
    <row r="2182" spans="1:154" x14ac:dyDescent="0.15">
      <c r="A2182" s="88"/>
      <c r="B2182" s="89"/>
      <c r="C2182" s="14"/>
      <c r="D2182" s="62"/>
      <c r="E2182" s="60"/>
      <c r="F2182" s="14"/>
      <c r="G2182" s="91"/>
      <c r="H2182" s="91"/>
      <c r="I2182" s="14"/>
      <c r="J2182" s="13"/>
      <c r="K2182" s="29"/>
      <c r="L2182" s="2"/>
      <c r="M2182" s="17"/>
      <c r="N2182" s="12"/>
      <c r="O2182" s="12"/>
      <c r="P2182" s="17"/>
      <c r="Q2182" s="14"/>
      <c r="R2182" s="20"/>
      <c r="S2182" s="14"/>
      <c r="T2182" s="4"/>
      <c r="U2182" s="29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</row>
    <row r="2183" spans="1:154" x14ac:dyDescent="0.15">
      <c r="A2183" s="88"/>
      <c r="B2183" s="89"/>
      <c r="C2183" s="14"/>
      <c r="D2183" s="62"/>
      <c r="E2183" s="60"/>
      <c r="F2183" s="14"/>
      <c r="G2183" s="91"/>
      <c r="H2183" s="91"/>
      <c r="I2183" s="14"/>
      <c r="J2183" s="13"/>
      <c r="K2183" s="29"/>
      <c r="L2183" s="2"/>
      <c r="M2183" s="17"/>
      <c r="N2183" s="12"/>
      <c r="O2183" s="12"/>
      <c r="P2183" s="17"/>
      <c r="Q2183" s="14"/>
      <c r="R2183" s="20"/>
      <c r="S2183" s="14"/>
      <c r="T2183" s="4"/>
      <c r="U2183" s="29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</row>
    <row r="2184" spans="1:154" x14ac:dyDescent="0.15">
      <c r="A2184" s="88"/>
      <c r="B2184" s="89"/>
      <c r="C2184" s="14"/>
      <c r="D2184" s="62"/>
      <c r="E2184" s="60"/>
      <c r="F2184" s="14"/>
      <c r="G2184" s="91"/>
      <c r="H2184" s="91"/>
      <c r="I2184" s="14"/>
      <c r="J2184" s="13"/>
      <c r="K2184" s="29"/>
      <c r="L2184" s="2"/>
      <c r="M2184" s="17"/>
      <c r="N2184" s="12"/>
      <c r="O2184" s="12"/>
      <c r="P2184" s="17"/>
      <c r="Q2184" s="14"/>
      <c r="R2184" s="20"/>
      <c r="S2184" s="14"/>
      <c r="T2184" s="4"/>
      <c r="U2184" s="29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</row>
    <row r="2185" spans="1:154" x14ac:dyDescent="0.15">
      <c r="A2185" s="88"/>
      <c r="B2185" s="89"/>
      <c r="C2185" s="14"/>
      <c r="D2185" s="62"/>
      <c r="E2185" s="60"/>
      <c r="F2185" s="14"/>
      <c r="G2185" s="91"/>
      <c r="H2185" s="91"/>
      <c r="I2185" s="14"/>
      <c r="J2185" s="13"/>
      <c r="K2185" s="29"/>
      <c r="L2185" s="2"/>
      <c r="M2185" s="17"/>
      <c r="N2185" s="12"/>
      <c r="O2185" s="12"/>
      <c r="P2185" s="17"/>
      <c r="Q2185" s="14"/>
      <c r="R2185" s="20"/>
      <c r="S2185" s="14"/>
      <c r="T2185" s="4"/>
      <c r="U2185" s="29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</row>
    <row r="2186" spans="1:154" x14ac:dyDescent="0.15">
      <c r="A2186" s="88"/>
      <c r="B2186" s="89"/>
      <c r="C2186" s="14"/>
      <c r="D2186" s="62"/>
      <c r="E2186" s="60"/>
      <c r="F2186" s="14"/>
      <c r="G2186" s="91"/>
      <c r="H2186" s="91"/>
      <c r="I2186" s="14"/>
      <c r="J2186" s="13"/>
      <c r="K2186" s="29"/>
      <c r="L2186" s="2"/>
      <c r="M2186" s="17"/>
      <c r="N2186" s="12"/>
      <c r="O2186" s="12"/>
      <c r="P2186" s="17"/>
      <c r="Q2186" s="14"/>
      <c r="R2186" s="20"/>
      <c r="S2186" s="14"/>
      <c r="T2186" s="4"/>
      <c r="U2186" s="29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</row>
    <row r="2187" spans="1:154" x14ac:dyDescent="0.15">
      <c r="A2187" s="88"/>
      <c r="B2187" s="89"/>
      <c r="C2187" s="14"/>
      <c r="D2187" s="62"/>
      <c r="E2187" s="60"/>
      <c r="F2187" s="14"/>
      <c r="G2187" s="91"/>
      <c r="H2187" s="91"/>
      <c r="I2187" s="14"/>
      <c r="J2187" s="13"/>
      <c r="K2187" s="29"/>
      <c r="L2187" s="2"/>
      <c r="M2187" s="17"/>
      <c r="N2187" s="12"/>
      <c r="O2187" s="12"/>
      <c r="P2187" s="17"/>
      <c r="Q2187" s="14"/>
      <c r="R2187" s="20"/>
      <c r="S2187" s="14"/>
      <c r="T2187" s="4"/>
      <c r="U2187" s="29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</row>
    <row r="2188" spans="1:154" x14ac:dyDescent="0.15">
      <c r="A2188" s="88"/>
      <c r="B2188" s="89"/>
      <c r="C2188" s="14"/>
      <c r="D2188" s="62"/>
      <c r="E2188" s="60"/>
      <c r="F2188" s="14"/>
      <c r="G2188" s="91"/>
      <c r="H2188" s="91"/>
      <c r="I2188" s="14"/>
      <c r="J2188" s="13"/>
      <c r="K2188" s="29"/>
      <c r="L2188" s="2"/>
      <c r="M2188" s="17"/>
      <c r="N2188" s="12"/>
      <c r="O2188" s="12"/>
      <c r="P2188" s="17"/>
      <c r="Q2188" s="14"/>
      <c r="R2188" s="20"/>
      <c r="S2188" s="14"/>
      <c r="T2188" s="4"/>
      <c r="U2188" s="29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</row>
    <row r="2189" spans="1:154" x14ac:dyDescent="0.15">
      <c r="A2189" s="88"/>
      <c r="B2189" s="89"/>
      <c r="C2189" s="14"/>
      <c r="D2189" s="62"/>
      <c r="E2189" s="60"/>
      <c r="F2189" s="14"/>
      <c r="G2189" s="91"/>
      <c r="H2189" s="91"/>
      <c r="I2189" s="14"/>
      <c r="J2189" s="13"/>
      <c r="K2189" s="29"/>
      <c r="L2189" s="2"/>
      <c r="M2189" s="17"/>
      <c r="N2189" s="12"/>
      <c r="O2189" s="12"/>
      <c r="P2189" s="17"/>
      <c r="Q2189" s="14"/>
      <c r="R2189" s="20"/>
      <c r="S2189" s="14"/>
      <c r="T2189" s="4"/>
      <c r="U2189" s="29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</row>
    <row r="2190" spans="1:154" x14ac:dyDescent="0.15">
      <c r="A2190" s="88"/>
      <c r="B2190" s="89"/>
      <c r="C2190" s="14"/>
      <c r="D2190" s="62"/>
      <c r="E2190" s="60"/>
      <c r="F2190" s="14"/>
      <c r="G2190" s="91"/>
      <c r="H2190" s="91"/>
      <c r="I2190" s="14"/>
      <c r="J2190" s="13"/>
      <c r="K2190" s="29"/>
      <c r="L2190" s="2"/>
      <c r="M2190" s="17"/>
      <c r="N2190" s="12"/>
      <c r="O2190" s="12"/>
      <c r="P2190" s="17"/>
      <c r="Q2190" s="14"/>
      <c r="R2190" s="20"/>
      <c r="S2190" s="14"/>
      <c r="T2190" s="4"/>
      <c r="U2190" s="29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</row>
    <row r="2191" spans="1:154" x14ac:dyDescent="0.15">
      <c r="A2191" s="88"/>
      <c r="B2191" s="89"/>
      <c r="C2191" s="14"/>
      <c r="D2191" s="62"/>
      <c r="E2191" s="60"/>
      <c r="F2191" s="14"/>
      <c r="G2191" s="91"/>
      <c r="H2191" s="91"/>
      <c r="I2191" s="14"/>
      <c r="J2191" s="13"/>
      <c r="K2191" s="29"/>
      <c r="L2191" s="2"/>
      <c r="M2191" s="17"/>
      <c r="N2191" s="12"/>
      <c r="O2191" s="12"/>
      <c r="P2191" s="17"/>
      <c r="Q2191" s="14"/>
      <c r="R2191" s="20"/>
      <c r="S2191" s="14"/>
      <c r="T2191" s="4"/>
      <c r="U2191" s="29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</row>
    <row r="2192" spans="1:154" x14ac:dyDescent="0.15">
      <c r="A2192" s="88"/>
      <c r="B2192" s="89"/>
      <c r="C2192" s="14"/>
      <c r="D2192" s="62"/>
      <c r="E2192" s="60"/>
      <c r="F2192" s="14"/>
      <c r="G2192" s="91"/>
      <c r="H2192" s="91"/>
      <c r="I2192" s="14"/>
      <c r="J2192" s="13"/>
      <c r="K2192" s="29"/>
      <c r="L2192" s="2"/>
      <c r="M2192" s="17"/>
      <c r="N2192" s="12"/>
      <c r="O2192" s="12"/>
      <c r="P2192" s="17"/>
      <c r="Q2192" s="14"/>
      <c r="R2192" s="20"/>
      <c r="S2192" s="14"/>
      <c r="T2192" s="4"/>
      <c r="U2192" s="29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</row>
    <row r="2193" spans="1:154" x14ac:dyDescent="0.15">
      <c r="A2193" s="88"/>
      <c r="B2193" s="89"/>
      <c r="C2193" s="14"/>
      <c r="D2193" s="62"/>
      <c r="E2193" s="60"/>
      <c r="F2193" s="14"/>
      <c r="G2193" s="91"/>
      <c r="H2193" s="91"/>
      <c r="I2193" s="14"/>
      <c r="J2193" s="13"/>
      <c r="K2193" s="29"/>
      <c r="L2193" s="2"/>
      <c r="M2193" s="17"/>
      <c r="N2193" s="12"/>
      <c r="O2193" s="12"/>
      <c r="P2193" s="17"/>
      <c r="Q2193" s="14"/>
      <c r="R2193" s="20"/>
      <c r="S2193" s="14"/>
      <c r="T2193" s="4"/>
      <c r="U2193" s="29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</row>
    <row r="2194" spans="1:154" x14ac:dyDescent="0.15">
      <c r="A2194" s="88"/>
      <c r="B2194" s="89"/>
      <c r="C2194" s="14"/>
      <c r="D2194" s="62"/>
      <c r="E2194" s="60"/>
      <c r="F2194" s="14"/>
      <c r="G2194" s="91"/>
      <c r="H2194" s="91"/>
      <c r="I2194" s="14"/>
      <c r="J2194" s="13"/>
      <c r="K2194" s="29"/>
      <c r="L2194" s="2"/>
      <c r="M2194" s="17"/>
      <c r="N2194" s="12"/>
      <c r="O2194" s="12"/>
      <c r="P2194" s="17"/>
      <c r="Q2194" s="14"/>
      <c r="R2194" s="20"/>
      <c r="S2194" s="14"/>
      <c r="T2194" s="4"/>
      <c r="U2194" s="29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</row>
    <row r="2195" spans="1:154" x14ac:dyDescent="0.15">
      <c r="A2195" s="88"/>
      <c r="B2195" s="89"/>
      <c r="C2195" s="14"/>
      <c r="D2195" s="62"/>
      <c r="E2195" s="60"/>
      <c r="F2195" s="14"/>
      <c r="G2195" s="91"/>
      <c r="H2195" s="91"/>
      <c r="I2195" s="14"/>
      <c r="J2195" s="13"/>
      <c r="K2195" s="29"/>
      <c r="L2195" s="2"/>
      <c r="M2195" s="17"/>
      <c r="N2195" s="12"/>
      <c r="O2195" s="12"/>
      <c r="P2195" s="17"/>
      <c r="Q2195" s="14"/>
      <c r="R2195" s="20"/>
      <c r="S2195" s="14"/>
      <c r="T2195" s="4"/>
      <c r="U2195" s="29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</row>
    <row r="2196" spans="1:154" x14ac:dyDescent="0.15">
      <c r="A2196" s="88"/>
      <c r="B2196" s="89"/>
      <c r="C2196" s="14"/>
      <c r="D2196" s="62"/>
      <c r="E2196" s="60"/>
      <c r="F2196" s="14"/>
      <c r="G2196" s="91"/>
      <c r="H2196" s="91"/>
      <c r="I2196" s="14"/>
      <c r="J2196" s="13"/>
      <c r="K2196" s="29"/>
      <c r="L2196" s="2"/>
      <c r="M2196" s="17"/>
      <c r="N2196" s="12"/>
      <c r="O2196" s="12"/>
      <c r="P2196" s="17"/>
      <c r="Q2196" s="14"/>
      <c r="R2196" s="20"/>
      <c r="S2196" s="14"/>
      <c r="T2196" s="4"/>
      <c r="U2196" s="29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</row>
    <row r="2197" spans="1:154" x14ac:dyDescent="0.15">
      <c r="A2197" s="88"/>
      <c r="B2197" s="89"/>
      <c r="C2197" s="14"/>
      <c r="D2197" s="62"/>
      <c r="E2197" s="60"/>
      <c r="F2197" s="14"/>
      <c r="G2197" s="91"/>
      <c r="H2197" s="91"/>
      <c r="I2197" s="14"/>
      <c r="J2197" s="13"/>
      <c r="K2197" s="29"/>
      <c r="L2197" s="2"/>
      <c r="M2197" s="17"/>
      <c r="N2197" s="12"/>
      <c r="O2197" s="12"/>
      <c r="P2197" s="17"/>
      <c r="Q2197" s="14"/>
      <c r="R2197" s="20"/>
      <c r="S2197" s="14"/>
      <c r="T2197" s="4"/>
      <c r="U2197" s="29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</row>
    <row r="2198" spans="1:154" x14ac:dyDescent="0.15">
      <c r="A2198" s="88"/>
      <c r="B2198" s="89"/>
      <c r="C2198" s="14"/>
      <c r="D2198" s="62"/>
      <c r="E2198" s="60"/>
      <c r="F2198" s="14"/>
      <c r="G2198" s="91"/>
      <c r="H2198" s="91"/>
      <c r="I2198" s="14"/>
      <c r="J2198" s="13"/>
      <c r="K2198" s="29"/>
      <c r="L2198" s="2"/>
      <c r="M2198" s="17"/>
      <c r="N2198" s="12"/>
      <c r="O2198" s="12"/>
      <c r="P2198" s="17"/>
      <c r="Q2198" s="14"/>
      <c r="R2198" s="20"/>
      <c r="S2198" s="14"/>
      <c r="T2198" s="4"/>
      <c r="U2198" s="29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</row>
    <row r="2199" spans="1:154" x14ac:dyDescent="0.15">
      <c r="A2199" s="88"/>
      <c r="B2199" s="89"/>
      <c r="C2199" s="14"/>
      <c r="D2199" s="62"/>
      <c r="E2199" s="60"/>
      <c r="F2199" s="14"/>
      <c r="G2199" s="91"/>
      <c r="H2199" s="91"/>
      <c r="I2199" s="14"/>
      <c r="J2199" s="13"/>
      <c r="K2199" s="29"/>
      <c r="L2199" s="2"/>
      <c r="M2199" s="17"/>
      <c r="N2199" s="12"/>
      <c r="O2199" s="12"/>
      <c r="P2199" s="17"/>
      <c r="Q2199" s="14"/>
      <c r="R2199" s="20"/>
      <c r="S2199" s="14"/>
      <c r="T2199" s="4"/>
      <c r="U2199" s="29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</row>
    <row r="2200" spans="1:154" x14ac:dyDescent="0.15">
      <c r="A2200" s="88"/>
      <c r="B2200" s="89"/>
      <c r="C2200" s="14"/>
      <c r="D2200" s="62"/>
      <c r="E2200" s="60"/>
      <c r="F2200" s="14"/>
      <c r="G2200" s="91"/>
      <c r="H2200" s="91"/>
      <c r="I2200" s="14"/>
      <c r="J2200" s="13"/>
      <c r="K2200" s="29"/>
      <c r="L2200" s="2"/>
      <c r="M2200" s="17"/>
      <c r="N2200" s="12"/>
      <c r="O2200" s="12"/>
      <c r="P2200" s="17"/>
      <c r="Q2200" s="14"/>
      <c r="R2200" s="20"/>
      <c r="S2200" s="14"/>
      <c r="T2200" s="4"/>
      <c r="U2200" s="29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</row>
    <row r="2201" spans="1:154" x14ac:dyDescent="0.15">
      <c r="A2201" s="88"/>
      <c r="B2201" s="89"/>
      <c r="C2201" s="14"/>
      <c r="D2201" s="62"/>
      <c r="E2201" s="60"/>
      <c r="F2201" s="14"/>
      <c r="G2201" s="91"/>
      <c r="H2201" s="91"/>
      <c r="I2201" s="14"/>
      <c r="J2201" s="13"/>
      <c r="K2201" s="29"/>
      <c r="L2201" s="2"/>
      <c r="M2201" s="17"/>
      <c r="N2201" s="12"/>
      <c r="O2201" s="12"/>
      <c r="P2201" s="17"/>
      <c r="Q2201" s="14"/>
      <c r="R2201" s="20"/>
      <c r="S2201" s="14"/>
      <c r="T2201" s="4"/>
      <c r="U2201" s="29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</row>
    <row r="2202" spans="1:154" x14ac:dyDescent="0.15">
      <c r="A2202" s="88"/>
      <c r="B2202" s="89"/>
      <c r="C2202" s="14"/>
      <c r="D2202" s="62"/>
      <c r="E2202" s="60"/>
      <c r="F2202" s="14"/>
      <c r="G2202" s="91"/>
      <c r="H2202" s="91"/>
      <c r="I2202" s="14"/>
      <c r="J2202" s="13"/>
      <c r="K2202" s="29"/>
      <c r="L2202" s="2"/>
      <c r="M2202" s="17"/>
      <c r="N2202" s="12"/>
      <c r="O2202" s="12"/>
      <c r="P2202" s="17"/>
      <c r="Q2202" s="14"/>
      <c r="R2202" s="20"/>
      <c r="S2202" s="14"/>
      <c r="T2202" s="4"/>
      <c r="U2202" s="29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</row>
    <row r="2203" spans="1:154" x14ac:dyDescent="0.15">
      <c r="A2203" s="88"/>
      <c r="B2203" s="89"/>
      <c r="C2203" s="14"/>
      <c r="D2203" s="62"/>
      <c r="E2203" s="60"/>
      <c r="F2203" s="14"/>
      <c r="G2203" s="91"/>
      <c r="H2203" s="91"/>
      <c r="I2203" s="14"/>
      <c r="J2203" s="13"/>
      <c r="K2203" s="29"/>
      <c r="L2203" s="2"/>
      <c r="M2203" s="17"/>
      <c r="N2203" s="12"/>
      <c r="O2203" s="12"/>
      <c r="P2203" s="17"/>
      <c r="Q2203" s="14"/>
      <c r="R2203" s="20"/>
      <c r="S2203" s="14"/>
      <c r="T2203" s="4"/>
      <c r="U2203" s="29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</row>
    <row r="2204" spans="1:154" x14ac:dyDescent="0.15">
      <c r="A2204" s="88"/>
      <c r="B2204" s="89"/>
      <c r="C2204" s="14"/>
      <c r="D2204" s="62"/>
      <c r="E2204" s="60"/>
      <c r="F2204" s="14"/>
      <c r="G2204" s="91"/>
      <c r="H2204" s="91"/>
      <c r="I2204" s="14"/>
      <c r="J2204" s="13"/>
      <c r="K2204" s="29"/>
      <c r="L2204" s="2"/>
      <c r="M2204" s="17"/>
      <c r="N2204" s="12"/>
      <c r="O2204" s="12"/>
      <c r="P2204" s="17"/>
      <c r="Q2204" s="14"/>
      <c r="R2204" s="20"/>
      <c r="S2204" s="14"/>
      <c r="T2204" s="4"/>
      <c r="U2204" s="29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</row>
    <row r="2205" spans="1:154" x14ac:dyDescent="0.15">
      <c r="A2205" s="88"/>
      <c r="B2205" s="89"/>
      <c r="C2205" s="14"/>
      <c r="D2205" s="62"/>
      <c r="E2205" s="60"/>
      <c r="F2205" s="14"/>
      <c r="G2205" s="91"/>
      <c r="H2205" s="91"/>
      <c r="I2205" s="14"/>
      <c r="J2205" s="13"/>
      <c r="K2205" s="29"/>
      <c r="L2205" s="2"/>
      <c r="M2205" s="17"/>
      <c r="N2205" s="12"/>
      <c r="O2205" s="12"/>
      <c r="P2205" s="17"/>
      <c r="Q2205" s="14"/>
      <c r="R2205" s="20"/>
      <c r="S2205" s="14"/>
      <c r="T2205" s="4"/>
      <c r="U2205" s="29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</row>
    <row r="2206" spans="1:154" x14ac:dyDescent="0.15">
      <c r="A2206" s="88"/>
      <c r="B2206" s="89"/>
      <c r="C2206" s="14"/>
      <c r="D2206" s="62"/>
      <c r="E2206" s="60"/>
      <c r="F2206" s="14"/>
      <c r="G2206" s="91"/>
      <c r="H2206" s="91"/>
      <c r="I2206" s="14"/>
      <c r="J2206" s="13"/>
      <c r="K2206" s="29"/>
      <c r="L2206" s="2"/>
      <c r="M2206" s="17"/>
      <c r="N2206" s="12"/>
      <c r="O2206" s="12"/>
      <c r="P2206" s="17"/>
      <c r="Q2206" s="14"/>
      <c r="R2206" s="20"/>
      <c r="S2206" s="14"/>
      <c r="T2206" s="4"/>
      <c r="U2206" s="29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</row>
    <row r="2207" spans="1:154" x14ac:dyDescent="0.15">
      <c r="A2207" s="88"/>
      <c r="B2207" s="89"/>
      <c r="C2207" s="14"/>
      <c r="D2207" s="62"/>
      <c r="E2207" s="60"/>
      <c r="F2207" s="14"/>
      <c r="G2207" s="91"/>
      <c r="H2207" s="91"/>
      <c r="I2207" s="14"/>
      <c r="J2207" s="13"/>
      <c r="K2207" s="29"/>
      <c r="L2207" s="2"/>
      <c r="M2207" s="17"/>
      <c r="N2207" s="12"/>
      <c r="O2207" s="12"/>
      <c r="P2207" s="17"/>
      <c r="Q2207" s="14"/>
      <c r="R2207" s="20"/>
      <c r="S2207" s="14"/>
      <c r="T2207" s="4"/>
      <c r="U2207" s="29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</row>
    <row r="2208" spans="1:154" x14ac:dyDescent="0.15">
      <c r="A2208" s="88"/>
      <c r="B2208" s="89"/>
      <c r="C2208" s="14"/>
      <c r="D2208" s="62"/>
      <c r="E2208" s="60"/>
      <c r="F2208" s="14"/>
      <c r="G2208" s="91"/>
      <c r="H2208" s="91"/>
      <c r="I2208" s="14"/>
      <c r="J2208" s="13"/>
      <c r="K2208" s="29"/>
      <c r="L2208" s="2"/>
      <c r="M2208" s="17"/>
      <c r="N2208" s="12"/>
      <c r="O2208" s="12"/>
      <c r="P2208" s="17"/>
      <c r="Q2208" s="14"/>
      <c r="R2208" s="20"/>
      <c r="S2208" s="14"/>
      <c r="T2208" s="4"/>
      <c r="U2208" s="29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</row>
    <row r="2209" spans="1:154" x14ac:dyDescent="0.15">
      <c r="A2209" s="88"/>
      <c r="B2209" s="89"/>
      <c r="C2209" s="14"/>
      <c r="D2209" s="62"/>
      <c r="E2209" s="60"/>
      <c r="F2209" s="14"/>
      <c r="G2209" s="91"/>
      <c r="H2209" s="91"/>
      <c r="I2209" s="14"/>
      <c r="J2209" s="13"/>
      <c r="K2209" s="29"/>
      <c r="L2209" s="2"/>
      <c r="M2209" s="17"/>
      <c r="N2209" s="12"/>
      <c r="O2209" s="12"/>
      <c r="P2209" s="17"/>
      <c r="Q2209" s="14"/>
      <c r="R2209" s="20"/>
      <c r="S2209" s="14"/>
      <c r="T2209" s="4"/>
      <c r="U2209" s="29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</row>
    <row r="2210" spans="1:154" x14ac:dyDescent="0.15">
      <c r="A2210" s="88"/>
      <c r="B2210" s="89"/>
      <c r="C2210" s="14"/>
      <c r="D2210" s="62"/>
      <c r="E2210" s="60"/>
      <c r="F2210" s="14"/>
      <c r="G2210" s="91"/>
      <c r="H2210" s="91"/>
      <c r="I2210" s="14"/>
      <c r="J2210" s="13"/>
      <c r="K2210" s="29"/>
      <c r="L2210" s="2"/>
      <c r="M2210" s="17"/>
      <c r="N2210" s="12"/>
      <c r="O2210" s="12"/>
      <c r="P2210" s="17"/>
      <c r="Q2210" s="14"/>
      <c r="R2210" s="20"/>
      <c r="S2210" s="14"/>
      <c r="T2210" s="4"/>
      <c r="U2210" s="29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</row>
    <row r="2211" spans="1:154" x14ac:dyDescent="0.15">
      <c r="A2211" s="88"/>
      <c r="B2211" s="89"/>
      <c r="C2211" s="14"/>
      <c r="D2211" s="62"/>
      <c r="E2211" s="60"/>
      <c r="F2211" s="14"/>
      <c r="G2211" s="91"/>
      <c r="H2211" s="91"/>
      <c r="I2211" s="14"/>
      <c r="J2211" s="13"/>
      <c r="K2211" s="29"/>
      <c r="L2211" s="2"/>
      <c r="M2211" s="17"/>
      <c r="N2211" s="12"/>
      <c r="O2211" s="12"/>
      <c r="P2211" s="17"/>
      <c r="Q2211" s="14"/>
      <c r="R2211" s="20"/>
      <c r="S2211" s="14"/>
      <c r="T2211" s="4"/>
      <c r="U2211" s="29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</row>
    <row r="2212" spans="1:154" x14ac:dyDescent="0.15">
      <c r="A2212" s="88"/>
      <c r="B2212" s="89"/>
      <c r="C2212" s="14"/>
      <c r="D2212" s="62"/>
      <c r="E2212" s="60"/>
      <c r="F2212" s="14"/>
      <c r="G2212" s="91"/>
      <c r="H2212" s="91"/>
      <c r="I2212" s="14"/>
      <c r="J2212" s="13"/>
      <c r="K2212" s="29"/>
      <c r="L2212" s="2"/>
      <c r="M2212" s="17"/>
      <c r="N2212" s="12"/>
      <c r="O2212" s="12"/>
      <c r="P2212" s="17"/>
      <c r="Q2212" s="14"/>
      <c r="R2212" s="20"/>
      <c r="S2212" s="14"/>
      <c r="T2212" s="4"/>
      <c r="U2212" s="29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</row>
    <row r="2213" spans="1:154" x14ac:dyDescent="0.15">
      <c r="A2213" s="88"/>
      <c r="B2213" s="89"/>
      <c r="C2213" s="14"/>
      <c r="D2213" s="62"/>
      <c r="E2213" s="60"/>
      <c r="F2213" s="14"/>
      <c r="G2213" s="91"/>
      <c r="H2213" s="91"/>
      <c r="I2213" s="14"/>
      <c r="J2213" s="13"/>
      <c r="K2213" s="29"/>
      <c r="L2213" s="2"/>
      <c r="M2213" s="17"/>
      <c r="N2213" s="12"/>
      <c r="O2213" s="12"/>
      <c r="P2213" s="17"/>
      <c r="Q2213" s="14"/>
      <c r="R2213" s="20"/>
      <c r="S2213" s="14"/>
      <c r="T2213" s="4"/>
      <c r="U2213" s="29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</row>
    <row r="2214" spans="1:154" x14ac:dyDescent="0.15">
      <c r="A2214" s="88"/>
      <c r="B2214" s="89"/>
      <c r="C2214" s="14"/>
      <c r="D2214" s="62"/>
      <c r="E2214" s="60"/>
      <c r="F2214" s="14"/>
      <c r="G2214" s="91"/>
      <c r="H2214" s="91"/>
      <c r="I2214" s="14"/>
      <c r="J2214" s="13"/>
      <c r="K2214" s="29"/>
      <c r="L2214" s="2"/>
      <c r="M2214" s="17"/>
      <c r="N2214" s="12"/>
      <c r="O2214" s="12"/>
      <c r="P2214" s="17"/>
      <c r="Q2214" s="14"/>
      <c r="R2214" s="20"/>
      <c r="S2214" s="14"/>
      <c r="T2214" s="4"/>
      <c r="U2214" s="29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</row>
    <row r="2215" spans="1:154" x14ac:dyDescent="0.15">
      <c r="A2215" s="88"/>
      <c r="B2215" s="89"/>
      <c r="C2215" s="14"/>
      <c r="D2215" s="62"/>
      <c r="E2215" s="60"/>
      <c r="F2215" s="14"/>
      <c r="G2215" s="91"/>
      <c r="H2215" s="91"/>
      <c r="I2215" s="14"/>
      <c r="J2215" s="13"/>
      <c r="K2215" s="29"/>
      <c r="L2215" s="2"/>
      <c r="M2215" s="17"/>
      <c r="N2215" s="12"/>
      <c r="O2215" s="12"/>
      <c r="P2215" s="17"/>
      <c r="Q2215" s="14"/>
      <c r="R2215" s="20"/>
      <c r="S2215" s="14"/>
      <c r="T2215" s="4"/>
      <c r="U2215" s="29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</row>
    <row r="2216" spans="1:154" x14ac:dyDescent="0.15">
      <c r="A2216" s="88"/>
      <c r="B2216" s="89"/>
      <c r="C2216" s="14"/>
      <c r="D2216" s="62"/>
      <c r="E2216" s="60"/>
      <c r="F2216" s="14"/>
      <c r="G2216" s="91"/>
      <c r="H2216" s="91"/>
      <c r="I2216" s="14"/>
      <c r="J2216" s="13"/>
      <c r="K2216" s="29"/>
      <c r="L2216" s="2"/>
      <c r="M2216" s="17"/>
      <c r="N2216" s="12"/>
      <c r="O2216" s="12"/>
      <c r="P2216" s="17"/>
      <c r="Q2216" s="14"/>
      <c r="R2216" s="20"/>
      <c r="S2216" s="14"/>
      <c r="T2216" s="4"/>
      <c r="U2216" s="29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</row>
    <row r="2217" spans="1:154" x14ac:dyDescent="0.15">
      <c r="A2217" s="88"/>
      <c r="B2217" s="89"/>
      <c r="C2217" s="14"/>
      <c r="D2217" s="62"/>
      <c r="E2217" s="60"/>
      <c r="F2217" s="14"/>
      <c r="G2217" s="91"/>
      <c r="H2217" s="91"/>
      <c r="I2217" s="14"/>
      <c r="J2217" s="13"/>
      <c r="K2217" s="29"/>
      <c r="L2217" s="2"/>
      <c r="M2217" s="17"/>
      <c r="N2217" s="12"/>
      <c r="O2217" s="12"/>
      <c r="P2217" s="17"/>
      <c r="Q2217" s="14"/>
      <c r="R2217" s="20"/>
      <c r="S2217" s="14"/>
      <c r="T2217" s="4"/>
      <c r="U2217" s="29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</row>
    <row r="2218" spans="1:154" x14ac:dyDescent="0.15">
      <c r="A2218" s="88"/>
      <c r="B2218" s="89"/>
      <c r="C2218" s="14"/>
      <c r="D2218" s="62"/>
      <c r="E2218" s="60"/>
      <c r="F2218" s="14"/>
      <c r="G2218" s="91"/>
      <c r="H2218" s="91"/>
      <c r="I2218" s="14"/>
      <c r="J2218" s="13"/>
      <c r="K2218" s="29"/>
      <c r="L2218" s="2"/>
      <c r="M2218" s="17"/>
      <c r="N2218" s="12"/>
      <c r="O2218" s="12"/>
      <c r="P2218" s="17"/>
      <c r="Q2218" s="14"/>
      <c r="R2218" s="20"/>
      <c r="S2218" s="14"/>
      <c r="T2218" s="4"/>
      <c r="U2218" s="29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</row>
    <row r="2219" spans="1:154" x14ac:dyDescent="0.15">
      <c r="A2219" s="88"/>
      <c r="B2219" s="89"/>
      <c r="C2219" s="14"/>
      <c r="D2219" s="62"/>
      <c r="E2219" s="60"/>
      <c r="F2219" s="14"/>
      <c r="G2219" s="91"/>
      <c r="H2219" s="91"/>
      <c r="I2219" s="14"/>
      <c r="J2219" s="13"/>
      <c r="K2219" s="29"/>
      <c r="L2219" s="2"/>
      <c r="M2219" s="17"/>
      <c r="N2219" s="12"/>
      <c r="O2219" s="12"/>
      <c r="P2219" s="17"/>
      <c r="Q2219" s="14"/>
      <c r="R2219" s="20"/>
      <c r="S2219" s="14"/>
      <c r="T2219" s="4"/>
      <c r="U2219" s="29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</row>
    <row r="2220" spans="1:154" x14ac:dyDescent="0.15">
      <c r="A2220" s="88"/>
      <c r="B2220" s="89"/>
      <c r="C2220" s="14"/>
      <c r="D2220" s="62"/>
      <c r="E2220" s="60"/>
      <c r="F2220" s="14"/>
      <c r="G2220" s="91"/>
      <c r="H2220" s="91"/>
      <c r="I2220" s="14"/>
      <c r="J2220" s="13"/>
      <c r="K2220" s="29"/>
      <c r="L2220" s="2"/>
      <c r="M2220" s="17"/>
      <c r="N2220" s="12"/>
      <c r="O2220" s="12"/>
      <c r="P2220" s="17"/>
      <c r="Q2220" s="14"/>
      <c r="R2220" s="20"/>
      <c r="S2220" s="14"/>
      <c r="T2220" s="4"/>
      <c r="U2220" s="29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</row>
    <row r="2221" spans="1:154" x14ac:dyDescent="0.15">
      <c r="A2221" s="88"/>
      <c r="B2221" s="89"/>
      <c r="C2221" s="14"/>
      <c r="D2221" s="62"/>
      <c r="E2221" s="60"/>
      <c r="F2221" s="14"/>
      <c r="G2221" s="91"/>
      <c r="H2221" s="91"/>
      <c r="I2221" s="14"/>
      <c r="J2221" s="13"/>
      <c r="K2221" s="29"/>
      <c r="L2221" s="2"/>
      <c r="M2221" s="17"/>
      <c r="N2221" s="12"/>
      <c r="O2221" s="12"/>
      <c r="P2221" s="17"/>
      <c r="Q2221" s="14"/>
      <c r="R2221" s="20"/>
      <c r="S2221" s="14"/>
      <c r="T2221" s="4"/>
      <c r="U2221" s="29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</row>
    <row r="2222" spans="1:154" x14ac:dyDescent="0.15">
      <c r="A2222" s="88"/>
      <c r="B2222" s="89"/>
      <c r="C2222" s="14"/>
      <c r="D2222" s="62"/>
      <c r="E2222" s="60"/>
      <c r="F2222" s="14"/>
      <c r="G2222" s="91"/>
      <c r="H2222" s="91"/>
      <c r="I2222" s="14"/>
      <c r="J2222" s="13"/>
      <c r="K2222" s="29"/>
      <c r="L2222" s="2"/>
      <c r="M2222" s="17"/>
      <c r="N2222" s="12"/>
      <c r="O2222" s="12"/>
      <c r="P2222" s="17"/>
      <c r="Q2222" s="14"/>
      <c r="R2222" s="20"/>
      <c r="S2222" s="14"/>
      <c r="T2222" s="4"/>
      <c r="U2222" s="29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</row>
    <row r="2223" spans="1:154" x14ac:dyDescent="0.15">
      <c r="A2223" s="88"/>
      <c r="B2223" s="89"/>
      <c r="C2223" s="14"/>
      <c r="D2223" s="62"/>
      <c r="E2223" s="60"/>
      <c r="F2223" s="14"/>
      <c r="G2223" s="91"/>
      <c r="H2223" s="91"/>
      <c r="I2223" s="14"/>
      <c r="J2223" s="13"/>
      <c r="K2223" s="29"/>
      <c r="L2223" s="2"/>
      <c r="M2223" s="17"/>
      <c r="N2223" s="12"/>
      <c r="O2223" s="12"/>
      <c r="P2223" s="17"/>
      <c r="Q2223" s="14"/>
      <c r="R2223" s="20"/>
      <c r="S2223" s="14"/>
      <c r="T2223" s="4"/>
      <c r="U2223" s="29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</row>
    <row r="2224" spans="1:154" x14ac:dyDescent="0.15">
      <c r="A2224" s="88"/>
      <c r="B2224" s="89"/>
      <c r="C2224" s="14"/>
      <c r="D2224" s="62"/>
      <c r="E2224" s="60"/>
      <c r="F2224" s="14"/>
      <c r="G2224" s="91"/>
      <c r="H2224" s="91"/>
      <c r="I2224" s="14"/>
      <c r="J2224" s="13"/>
      <c r="K2224" s="29"/>
      <c r="L2224" s="2"/>
      <c r="M2224" s="17"/>
      <c r="N2224" s="12"/>
      <c r="O2224" s="12"/>
      <c r="P2224" s="17"/>
      <c r="Q2224" s="14"/>
      <c r="R2224" s="20"/>
      <c r="S2224" s="14"/>
      <c r="T2224" s="4"/>
      <c r="U2224" s="29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</row>
    <row r="2225" spans="1:154" x14ac:dyDescent="0.15">
      <c r="A2225" s="88"/>
      <c r="B2225" s="89"/>
      <c r="C2225" s="14"/>
      <c r="D2225" s="62"/>
      <c r="E2225" s="60"/>
      <c r="F2225" s="14"/>
      <c r="G2225" s="91"/>
      <c r="H2225" s="91"/>
      <c r="I2225" s="14"/>
      <c r="J2225" s="13"/>
      <c r="K2225" s="29"/>
      <c r="L2225" s="2"/>
      <c r="M2225" s="17"/>
      <c r="N2225" s="12"/>
      <c r="O2225" s="12"/>
      <c r="P2225" s="17"/>
      <c r="Q2225" s="14"/>
      <c r="R2225" s="20"/>
      <c r="S2225" s="14"/>
      <c r="T2225" s="4"/>
      <c r="U2225" s="29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</row>
    <row r="2226" spans="1:154" x14ac:dyDescent="0.15">
      <c r="A2226" s="88"/>
      <c r="B2226" s="89"/>
      <c r="C2226" s="14"/>
      <c r="D2226" s="62"/>
      <c r="E2226" s="60"/>
      <c r="F2226" s="14"/>
      <c r="G2226" s="91"/>
      <c r="H2226" s="91"/>
      <c r="I2226" s="14"/>
      <c r="J2226" s="13"/>
      <c r="K2226" s="29"/>
      <c r="L2226" s="2"/>
      <c r="M2226" s="17"/>
      <c r="N2226" s="12"/>
      <c r="O2226" s="12"/>
      <c r="P2226" s="17"/>
      <c r="Q2226" s="14"/>
      <c r="R2226" s="20"/>
      <c r="S2226" s="14"/>
      <c r="T2226" s="4"/>
      <c r="U2226" s="29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</row>
    <row r="2227" spans="1:154" x14ac:dyDescent="0.15">
      <c r="A2227" s="88"/>
      <c r="B2227" s="89"/>
      <c r="C2227" s="14"/>
      <c r="D2227" s="62"/>
      <c r="E2227" s="60"/>
      <c r="F2227" s="14"/>
      <c r="G2227" s="91"/>
      <c r="H2227" s="91"/>
      <c r="I2227" s="14"/>
      <c r="J2227" s="13"/>
      <c r="K2227" s="29"/>
      <c r="L2227" s="2"/>
      <c r="M2227" s="17"/>
      <c r="N2227" s="12"/>
      <c r="O2227" s="12"/>
      <c r="P2227" s="17"/>
      <c r="Q2227" s="14"/>
      <c r="R2227" s="20"/>
      <c r="S2227" s="14"/>
      <c r="T2227" s="4"/>
      <c r="U2227" s="29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</row>
    <row r="2228" spans="1:154" x14ac:dyDescent="0.15">
      <c r="A2228" s="88"/>
      <c r="B2228" s="89"/>
      <c r="C2228" s="14"/>
      <c r="D2228" s="62"/>
      <c r="E2228" s="60"/>
      <c r="F2228" s="14"/>
      <c r="G2228" s="91"/>
      <c r="H2228" s="91"/>
      <c r="I2228" s="14"/>
      <c r="J2228" s="13"/>
      <c r="K2228" s="29"/>
      <c r="L2228" s="2"/>
      <c r="M2228" s="17"/>
      <c r="N2228" s="12"/>
      <c r="O2228" s="12"/>
      <c r="P2228" s="17"/>
      <c r="Q2228" s="14"/>
      <c r="R2228" s="20"/>
      <c r="S2228" s="14"/>
      <c r="T2228" s="4"/>
      <c r="U2228" s="29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</row>
    <row r="2229" spans="1:154" x14ac:dyDescent="0.15">
      <c r="A2229" s="88"/>
      <c r="B2229" s="89"/>
      <c r="C2229" s="14"/>
      <c r="D2229" s="62"/>
      <c r="E2229" s="60"/>
      <c r="F2229" s="14"/>
      <c r="G2229" s="91"/>
      <c r="H2229" s="91"/>
      <c r="I2229" s="14"/>
      <c r="J2229" s="13"/>
      <c r="K2229" s="29"/>
      <c r="L2229" s="2"/>
      <c r="M2229" s="17"/>
      <c r="N2229" s="12"/>
      <c r="O2229" s="12"/>
      <c r="P2229" s="17"/>
      <c r="Q2229" s="14"/>
      <c r="R2229" s="20"/>
      <c r="S2229" s="14"/>
      <c r="T2229" s="4"/>
      <c r="U2229" s="29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</row>
    <row r="2230" spans="1:154" x14ac:dyDescent="0.15">
      <c r="A2230" s="88"/>
      <c r="B2230" s="89"/>
      <c r="C2230" s="14"/>
      <c r="D2230" s="62"/>
      <c r="E2230" s="60"/>
      <c r="F2230" s="14"/>
      <c r="G2230" s="91"/>
      <c r="H2230" s="91"/>
      <c r="I2230" s="14"/>
      <c r="J2230" s="13"/>
      <c r="K2230" s="29"/>
      <c r="L2230" s="2"/>
      <c r="M2230" s="17"/>
      <c r="N2230" s="12"/>
      <c r="O2230" s="12"/>
      <c r="P2230" s="17"/>
      <c r="Q2230" s="14"/>
      <c r="R2230" s="20"/>
      <c r="S2230" s="14"/>
      <c r="T2230" s="4"/>
      <c r="U2230" s="29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</row>
    <row r="2231" spans="1:154" x14ac:dyDescent="0.15">
      <c r="A2231" s="88"/>
      <c r="B2231" s="89"/>
      <c r="C2231" s="14"/>
      <c r="D2231" s="62"/>
      <c r="E2231" s="60"/>
      <c r="F2231" s="14"/>
      <c r="G2231" s="91"/>
      <c r="H2231" s="91"/>
      <c r="I2231" s="14"/>
      <c r="J2231" s="13"/>
      <c r="K2231" s="29"/>
      <c r="L2231" s="2"/>
      <c r="M2231" s="17"/>
      <c r="N2231" s="12"/>
      <c r="O2231" s="12"/>
      <c r="P2231" s="17"/>
      <c r="Q2231" s="14"/>
      <c r="R2231" s="20"/>
      <c r="S2231" s="14"/>
      <c r="T2231" s="4"/>
      <c r="U2231" s="29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</row>
    <row r="2232" spans="1:154" x14ac:dyDescent="0.15">
      <c r="A2232" s="88"/>
      <c r="B2232" s="89"/>
      <c r="C2232" s="14"/>
      <c r="D2232" s="62"/>
      <c r="E2232" s="60"/>
      <c r="F2232" s="14"/>
      <c r="G2232" s="91"/>
      <c r="H2232" s="91"/>
      <c r="I2232" s="14"/>
      <c r="J2232" s="13"/>
      <c r="K2232" s="29"/>
      <c r="L2232" s="2"/>
      <c r="M2232" s="17"/>
      <c r="N2232" s="12"/>
      <c r="O2232" s="12"/>
      <c r="P2232" s="17"/>
      <c r="Q2232" s="14"/>
      <c r="R2232" s="20"/>
      <c r="S2232" s="14"/>
      <c r="T2232" s="4"/>
      <c r="U2232" s="29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</row>
    <row r="2233" spans="1:154" x14ac:dyDescent="0.15">
      <c r="A2233" s="88"/>
      <c r="B2233" s="89"/>
      <c r="C2233" s="14"/>
      <c r="D2233" s="62"/>
      <c r="E2233" s="60"/>
      <c r="F2233" s="14"/>
      <c r="G2233" s="91"/>
      <c r="H2233" s="91"/>
      <c r="I2233" s="14"/>
      <c r="J2233" s="13"/>
      <c r="K2233" s="29"/>
      <c r="L2233" s="2"/>
      <c r="M2233" s="17"/>
      <c r="N2233" s="12"/>
      <c r="O2233" s="12"/>
      <c r="P2233" s="17"/>
      <c r="Q2233" s="14"/>
      <c r="R2233" s="20"/>
      <c r="S2233" s="14"/>
      <c r="T2233" s="4"/>
      <c r="U2233" s="29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</row>
    <row r="2234" spans="1:154" x14ac:dyDescent="0.15">
      <c r="A2234" s="88"/>
      <c r="B2234" s="89"/>
      <c r="C2234" s="14"/>
      <c r="D2234" s="62"/>
      <c r="E2234" s="60"/>
      <c r="F2234" s="14"/>
      <c r="G2234" s="91"/>
      <c r="H2234" s="91"/>
      <c r="I2234" s="14"/>
      <c r="J2234" s="13"/>
      <c r="K2234" s="29"/>
      <c r="L2234" s="2"/>
      <c r="M2234" s="17"/>
      <c r="N2234" s="12"/>
      <c r="O2234" s="12"/>
      <c r="P2234" s="17"/>
      <c r="Q2234" s="14"/>
      <c r="R2234" s="20"/>
      <c r="S2234" s="14"/>
      <c r="T2234" s="4"/>
      <c r="U2234" s="29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</row>
    <row r="2235" spans="1:154" x14ac:dyDescent="0.15">
      <c r="A2235" s="88"/>
      <c r="B2235" s="89"/>
      <c r="C2235" s="14"/>
      <c r="D2235" s="62"/>
      <c r="E2235" s="60"/>
      <c r="F2235" s="14"/>
      <c r="G2235" s="91"/>
      <c r="H2235" s="91"/>
      <c r="I2235" s="14"/>
      <c r="J2235" s="13"/>
      <c r="K2235" s="29"/>
      <c r="L2235" s="2"/>
      <c r="M2235" s="17"/>
      <c r="N2235" s="12"/>
      <c r="O2235" s="12"/>
      <c r="P2235" s="17"/>
      <c r="Q2235" s="14"/>
      <c r="R2235" s="20"/>
      <c r="S2235" s="14"/>
      <c r="T2235" s="4"/>
      <c r="U2235" s="29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</row>
    <row r="2236" spans="1:154" x14ac:dyDescent="0.15">
      <c r="A2236" s="88"/>
      <c r="B2236" s="89"/>
      <c r="C2236" s="14"/>
      <c r="D2236" s="62"/>
      <c r="E2236" s="60"/>
      <c r="F2236" s="14"/>
      <c r="G2236" s="91"/>
      <c r="H2236" s="91"/>
      <c r="I2236" s="14"/>
      <c r="J2236" s="13"/>
      <c r="K2236" s="29"/>
      <c r="L2236" s="2"/>
      <c r="M2236" s="17"/>
      <c r="N2236" s="12"/>
      <c r="O2236" s="12"/>
      <c r="P2236" s="17"/>
      <c r="Q2236" s="14"/>
      <c r="R2236" s="20"/>
      <c r="S2236" s="14"/>
      <c r="T2236" s="4"/>
      <c r="U2236" s="29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</row>
    <row r="2237" spans="1:154" x14ac:dyDescent="0.15">
      <c r="A2237" s="88"/>
      <c r="B2237" s="89"/>
      <c r="C2237" s="14"/>
      <c r="D2237" s="62"/>
      <c r="E2237" s="60"/>
      <c r="F2237" s="14"/>
      <c r="G2237" s="91"/>
      <c r="H2237" s="91"/>
      <c r="I2237" s="14"/>
      <c r="J2237" s="13"/>
      <c r="K2237" s="29"/>
      <c r="L2237" s="2"/>
      <c r="M2237" s="17"/>
      <c r="N2237" s="12"/>
      <c r="O2237" s="12"/>
      <c r="P2237" s="17"/>
      <c r="Q2237" s="14"/>
      <c r="R2237" s="20"/>
      <c r="S2237" s="14"/>
      <c r="T2237" s="4"/>
      <c r="U2237" s="29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</row>
    <row r="2238" spans="1:154" x14ac:dyDescent="0.15">
      <c r="A2238" s="88"/>
      <c r="B2238" s="89"/>
      <c r="C2238" s="14"/>
      <c r="D2238" s="62"/>
      <c r="E2238" s="60"/>
      <c r="F2238" s="14"/>
      <c r="G2238" s="91"/>
      <c r="H2238" s="91"/>
      <c r="I2238" s="14"/>
      <c r="J2238" s="13"/>
      <c r="K2238" s="29"/>
      <c r="L2238" s="2"/>
      <c r="M2238" s="17"/>
      <c r="N2238" s="12"/>
      <c r="O2238" s="12"/>
      <c r="P2238" s="17"/>
      <c r="Q2238" s="14"/>
      <c r="R2238" s="20"/>
      <c r="S2238" s="14"/>
      <c r="T2238" s="4"/>
      <c r="U2238" s="29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</row>
    <row r="2239" spans="1:154" x14ac:dyDescent="0.15">
      <c r="A2239" s="88"/>
      <c r="B2239" s="89"/>
      <c r="C2239" s="14"/>
      <c r="D2239" s="62"/>
      <c r="E2239" s="60"/>
      <c r="F2239" s="14"/>
      <c r="G2239" s="91"/>
      <c r="H2239" s="91"/>
      <c r="I2239" s="14"/>
      <c r="J2239" s="13"/>
      <c r="K2239" s="29"/>
      <c r="L2239" s="2"/>
      <c r="M2239" s="17"/>
      <c r="N2239" s="12"/>
      <c r="O2239" s="12"/>
      <c r="P2239" s="17"/>
      <c r="Q2239" s="14"/>
      <c r="R2239" s="20"/>
      <c r="S2239" s="14"/>
      <c r="T2239" s="4"/>
      <c r="U2239" s="29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</row>
    <row r="2240" spans="1:154" x14ac:dyDescent="0.15">
      <c r="A2240" s="88"/>
      <c r="B2240" s="89"/>
      <c r="C2240" s="14"/>
      <c r="D2240" s="62"/>
      <c r="E2240" s="60"/>
      <c r="F2240" s="14"/>
      <c r="G2240" s="91"/>
      <c r="H2240" s="91"/>
      <c r="I2240" s="14"/>
      <c r="J2240" s="13"/>
      <c r="K2240" s="29"/>
      <c r="L2240" s="2"/>
      <c r="M2240" s="17"/>
      <c r="N2240" s="12"/>
      <c r="O2240" s="12"/>
      <c r="P2240" s="17"/>
      <c r="Q2240" s="14"/>
      <c r="R2240" s="20"/>
      <c r="S2240" s="14"/>
      <c r="T2240" s="4"/>
      <c r="U2240" s="29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</row>
    <row r="2241" spans="1:154" x14ac:dyDescent="0.15">
      <c r="A2241" s="88"/>
      <c r="B2241" s="89"/>
      <c r="C2241" s="14"/>
      <c r="D2241" s="62"/>
      <c r="E2241" s="60"/>
      <c r="F2241" s="14"/>
      <c r="G2241" s="91"/>
      <c r="H2241" s="91"/>
      <c r="I2241" s="14"/>
      <c r="J2241" s="13"/>
      <c r="K2241" s="29"/>
      <c r="L2241" s="2"/>
      <c r="M2241" s="17"/>
      <c r="N2241" s="12"/>
      <c r="O2241" s="12"/>
      <c r="P2241" s="17"/>
      <c r="Q2241" s="14"/>
      <c r="R2241" s="20"/>
      <c r="S2241" s="14"/>
      <c r="T2241" s="4"/>
      <c r="U2241" s="29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</row>
    <row r="2242" spans="1:154" x14ac:dyDescent="0.15">
      <c r="A2242" s="88"/>
      <c r="B2242" s="89"/>
      <c r="C2242" s="14"/>
      <c r="D2242" s="62"/>
      <c r="E2242" s="60"/>
      <c r="F2242" s="14"/>
      <c r="G2242" s="91"/>
      <c r="H2242" s="91"/>
      <c r="I2242" s="14"/>
      <c r="J2242" s="13"/>
      <c r="K2242" s="29"/>
      <c r="L2242" s="2"/>
      <c r="M2242" s="17"/>
      <c r="N2242" s="12"/>
      <c r="O2242" s="12"/>
      <c r="P2242" s="17"/>
      <c r="Q2242" s="14"/>
      <c r="R2242" s="20"/>
      <c r="S2242" s="14"/>
      <c r="T2242" s="4"/>
      <c r="U2242" s="29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</row>
    <row r="2243" spans="1:154" x14ac:dyDescent="0.15">
      <c r="A2243" s="88"/>
      <c r="B2243" s="89"/>
      <c r="C2243" s="14"/>
      <c r="D2243" s="62"/>
      <c r="E2243" s="60"/>
      <c r="F2243" s="14"/>
      <c r="G2243" s="91"/>
      <c r="H2243" s="91"/>
      <c r="I2243" s="14"/>
      <c r="J2243" s="13"/>
      <c r="K2243" s="29"/>
      <c r="L2243" s="2"/>
      <c r="M2243" s="17"/>
      <c r="N2243" s="12"/>
      <c r="O2243" s="12"/>
      <c r="P2243" s="17"/>
      <c r="Q2243" s="14"/>
      <c r="R2243" s="20"/>
      <c r="S2243" s="14"/>
      <c r="T2243" s="4"/>
      <c r="U2243" s="29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</row>
    <row r="2244" spans="1:154" x14ac:dyDescent="0.15">
      <c r="A2244" s="88"/>
      <c r="B2244" s="89"/>
      <c r="C2244" s="14"/>
      <c r="D2244" s="62"/>
      <c r="E2244" s="60"/>
      <c r="F2244" s="14"/>
      <c r="G2244" s="91"/>
      <c r="H2244" s="91"/>
      <c r="I2244" s="14"/>
      <c r="J2244" s="13"/>
      <c r="K2244" s="29"/>
      <c r="L2244" s="2"/>
      <c r="M2244" s="17"/>
      <c r="N2244" s="12"/>
      <c r="O2244" s="12"/>
      <c r="P2244" s="17"/>
      <c r="Q2244" s="14"/>
      <c r="R2244" s="20"/>
      <c r="S2244" s="14"/>
      <c r="T2244" s="4"/>
      <c r="U2244" s="29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</row>
    <row r="2245" spans="1:154" x14ac:dyDescent="0.15">
      <c r="A2245" s="88"/>
      <c r="B2245" s="89"/>
      <c r="C2245" s="14"/>
      <c r="D2245" s="62"/>
      <c r="E2245" s="60"/>
      <c r="F2245" s="14"/>
      <c r="G2245" s="91"/>
      <c r="H2245" s="91"/>
      <c r="I2245" s="14"/>
      <c r="J2245" s="13"/>
      <c r="K2245" s="29"/>
      <c r="L2245" s="2"/>
      <c r="M2245" s="17"/>
      <c r="N2245" s="12"/>
      <c r="O2245" s="12"/>
      <c r="P2245" s="17"/>
      <c r="Q2245" s="14"/>
      <c r="R2245" s="20"/>
      <c r="S2245" s="14"/>
      <c r="T2245" s="4"/>
      <c r="U2245" s="29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</row>
    <row r="2246" spans="1:154" x14ac:dyDescent="0.15">
      <c r="A2246" s="88"/>
      <c r="B2246" s="89"/>
      <c r="C2246" s="14"/>
      <c r="D2246" s="62"/>
      <c r="E2246" s="60"/>
      <c r="F2246" s="14"/>
      <c r="G2246" s="91"/>
      <c r="H2246" s="91"/>
      <c r="I2246" s="14"/>
      <c r="J2246" s="13"/>
      <c r="K2246" s="29"/>
      <c r="L2246" s="2"/>
      <c r="M2246" s="17"/>
      <c r="N2246" s="12"/>
      <c r="O2246" s="12"/>
      <c r="P2246" s="17"/>
      <c r="Q2246" s="14"/>
      <c r="R2246" s="20"/>
      <c r="S2246" s="14"/>
      <c r="T2246" s="4"/>
      <c r="U2246" s="29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</row>
    <row r="2247" spans="1:154" x14ac:dyDescent="0.15">
      <c r="A2247" s="88"/>
      <c r="B2247" s="89"/>
      <c r="C2247" s="14"/>
      <c r="D2247" s="62"/>
      <c r="E2247" s="60"/>
      <c r="F2247" s="14"/>
      <c r="G2247" s="91"/>
      <c r="H2247" s="91"/>
      <c r="I2247" s="14"/>
      <c r="J2247" s="13"/>
      <c r="K2247" s="29"/>
      <c r="L2247" s="2"/>
      <c r="M2247" s="17"/>
      <c r="N2247" s="12"/>
      <c r="O2247" s="12"/>
      <c r="P2247" s="17"/>
      <c r="Q2247" s="14"/>
      <c r="R2247" s="20"/>
      <c r="S2247" s="14"/>
      <c r="T2247" s="4"/>
      <c r="U2247" s="29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</row>
    <row r="2248" spans="1:154" x14ac:dyDescent="0.15">
      <c r="A2248" s="88"/>
      <c r="B2248" s="89"/>
      <c r="C2248" s="14"/>
      <c r="D2248" s="62"/>
      <c r="E2248" s="60"/>
      <c r="F2248" s="14"/>
      <c r="G2248" s="91"/>
      <c r="H2248" s="91"/>
      <c r="I2248" s="14"/>
      <c r="J2248" s="13"/>
      <c r="K2248" s="29"/>
      <c r="L2248" s="2"/>
      <c r="M2248" s="17"/>
      <c r="N2248" s="12"/>
      <c r="O2248" s="12"/>
      <c r="P2248" s="17"/>
      <c r="Q2248" s="14"/>
      <c r="R2248" s="20"/>
      <c r="S2248" s="14"/>
      <c r="T2248" s="4"/>
      <c r="U2248" s="29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</row>
    <row r="2249" spans="1:154" x14ac:dyDescent="0.15">
      <c r="A2249" s="88"/>
      <c r="B2249" s="89"/>
      <c r="C2249" s="14"/>
      <c r="D2249" s="62"/>
      <c r="E2249" s="60"/>
      <c r="F2249" s="14"/>
      <c r="G2249" s="91"/>
      <c r="H2249" s="91"/>
      <c r="I2249" s="14"/>
      <c r="J2249" s="13"/>
      <c r="K2249" s="29"/>
      <c r="L2249" s="2"/>
      <c r="M2249" s="17"/>
      <c r="N2249" s="12"/>
      <c r="O2249" s="12"/>
      <c r="P2249" s="17"/>
      <c r="Q2249" s="14"/>
      <c r="R2249" s="20"/>
      <c r="S2249" s="14"/>
      <c r="T2249" s="4"/>
      <c r="U2249" s="29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</row>
    <row r="2250" spans="1:154" x14ac:dyDescent="0.15">
      <c r="A2250" s="88"/>
      <c r="B2250" s="89"/>
      <c r="C2250" s="14"/>
      <c r="D2250" s="62"/>
      <c r="E2250" s="60"/>
      <c r="F2250" s="14"/>
      <c r="G2250" s="91"/>
      <c r="H2250" s="91"/>
      <c r="I2250" s="14"/>
      <c r="J2250" s="13"/>
      <c r="K2250" s="29"/>
      <c r="L2250" s="2"/>
      <c r="M2250" s="17"/>
      <c r="N2250" s="12"/>
      <c r="O2250" s="12"/>
      <c r="P2250" s="17"/>
      <c r="Q2250" s="14"/>
      <c r="R2250" s="20"/>
      <c r="S2250" s="14"/>
      <c r="T2250" s="4"/>
      <c r="U2250" s="29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</row>
    <row r="2251" spans="1:154" x14ac:dyDescent="0.15">
      <c r="A2251" s="88"/>
      <c r="B2251" s="89"/>
      <c r="C2251" s="14"/>
      <c r="D2251" s="62"/>
      <c r="E2251" s="60"/>
      <c r="F2251" s="14"/>
      <c r="G2251" s="91"/>
      <c r="H2251" s="91"/>
      <c r="I2251" s="14"/>
      <c r="J2251" s="13"/>
      <c r="K2251" s="29"/>
      <c r="L2251" s="2"/>
      <c r="M2251" s="17"/>
      <c r="N2251" s="12"/>
      <c r="O2251" s="12"/>
      <c r="P2251" s="17"/>
      <c r="Q2251" s="14"/>
      <c r="R2251" s="20"/>
      <c r="S2251" s="14"/>
      <c r="T2251" s="4"/>
      <c r="U2251" s="29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</row>
    <row r="2252" spans="1:154" x14ac:dyDescent="0.15">
      <c r="A2252" s="88"/>
      <c r="B2252" s="89"/>
      <c r="C2252" s="14"/>
      <c r="D2252" s="62"/>
      <c r="E2252" s="60"/>
      <c r="F2252" s="14"/>
      <c r="G2252" s="91"/>
      <c r="H2252" s="91"/>
      <c r="I2252" s="14"/>
      <c r="J2252" s="13"/>
      <c r="K2252" s="29"/>
      <c r="L2252" s="2"/>
      <c r="M2252" s="17"/>
      <c r="N2252" s="12"/>
      <c r="O2252" s="12"/>
      <c r="P2252" s="17"/>
      <c r="Q2252" s="14"/>
      <c r="R2252" s="20"/>
      <c r="S2252" s="14"/>
      <c r="T2252" s="4"/>
      <c r="U2252" s="29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</row>
    <row r="2253" spans="1:154" x14ac:dyDescent="0.15">
      <c r="A2253" s="88"/>
      <c r="B2253" s="89"/>
      <c r="C2253" s="14"/>
      <c r="D2253" s="62"/>
      <c r="E2253" s="60"/>
      <c r="F2253" s="14"/>
      <c r="G2253" s="91"/>
      <c r="H2253" s="91"/>
      <c r="I2253" s="14"/>
      <c r="J2253" s="13"/>
      <c r="K2253" s="29"/>
      <c r="L2253" s="2"/>
      <c r="M2253" s="17"/>
      <c r="N2253" s="12"/>
      <c r="O2253" s="12"/>
      <c r="P2253" s="17"/>
      <c r="Q2253" s="14"/>
      <c r="R2253" s="20"/>
      <c r="S2253" s="14"/>
      <c r="T2253" s="4"/>
      <c r="U2253" s="29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</row>
    <row r="2254" spans="1:154" x14ac:dyDescent="0.15">
      <c r="A2254" s="88"/>
      <c r="B2254" s="89"/>
      <c r="C2254" s="14"/>
      <c r="D2254" s="62"/>
      <c r="E2254" s="60"/>
      <c r="F2254" s="14"/>
      <c r="G2254" s="91"/>
      <c r="H2254" s="91"/>
      <c r="I2254" s="14"/>
      <c r="J2254" s="13"/>
      <c r="K2254" s="29"/>
      <c r="L2254" s="2"/>
      <c r="M2254" s="17"/>
      <c r="N2254" s="12"/>
      <c r="O2254" s="12"/>
      <c r="P2254" s="17"/>
      <c r="Q2254" s="14"/>
      <c r="R2254" s="20"/>
      <c r="S2254" s="14"/>
      <c r="T2254" s="4"/>
      <c r="U2254" s="29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</row>
    <row r="2255" spans="1:154" x14ac:dyDescent="0.15">
      <c r="A2255" s="88"/>
      <c r="B2255" s="89"/>
      <c r="C2255" s="14"/>
      <c r="D2255" s="62"/>
      <c r="E2255" s="60"/>
      <c r="F2255" s="14"/>
      <c r="G2255" s="91"/>
      <c r="H2255" s="91"/>
      <c r="I2255" s="14"/>
      <c r="J2255" s="13"/>
      <c r="K2255" s="29"/>
      <c r="L2255" s="2"/>
      <c r="M2255" s="17"/>
      <c r="N2255" s="12"/>
      <c r="O2255" s="12"/>
      <c r="P2255" s="17"/>
      <c r="Q2255" s="14"/>
      <c r="R2255" s="20"/>
      <c r="S2255" s="14"/>
      <c r="T2255" s="4"/>
      <c r="U2255" s="29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</row>
    <row r="2256" spans="1:154" x14ac:dyDescent="0.15">
      <c r="A2256" s="88"/>
      <c r="B2256" s="89"/>
      <c r="C2256" s="14"/>
      <c r="D2256" s="62"/>
      <c r="E2256" s="60"/>
      <c r="F2256" s="14"/>
      <c r="G2256" s="91"/>
      <c r="H2256" s="91"/>
      <c r="I2256" s="14"/>
      <c r="J2256" s="13"/>
      <c r="K2256" s="29"/>
      <c r="L2256" s="2"/>
      <c r="M2256" s="17"/>
      <c r="N2256" s="12"/>
      <c r="O2256" s="12"/>
      <c r="P2256" s="17"/>
      <c r="Q2256" s="14"/>
      <c r="R2256" s="20"/>
      <c r="S2256" s="14"/>
      <c r="T2256" s="4"/>
      <c r="U2256" s="29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</row>
    <row r="2257" spans="1:154" x14ac:dyDescent="0.15">
      <c r="A2257" s="88"/>
      <c r="B2257" s="89"/>
      <c r="C2257" s="14"/>
      <c r="D2257" s="62"/>
      <c r="E2257" s="60"/>
      <c r="F2257" s="14"/>
      <c r="G2257" s="91"/>
      <c r="H2257" s="91"/>
      <c r="I2257" s="14"/>
      <c r="J2257" s="13"/>
      <c r="K2257" s="29"/>
      <c r="L2257" s="2"/>
      <c r="M2257" s="17"/>
      <c r="N2257" s="12"/>
      <c r="O2257" s="12"/>
      <c r="P2257" s="17"/>
      <c r="Q2257" s="14"/>
      <c r="R2257" s="20"/>
      <c r="S2257" s="14"/>
      <c r="T2257" s="4"/>
      <c r="U2257" s="29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</row>
    <row r="2258" spans="1:154" x14ac:dyDescent="0.15">
      <c r="A2258" s="88"/>
      <c r="B2258" s="89"/>
      <c r="C2258" s="14"/>
      <c r="D2258" s="62"/>
      <c r="E2258" s="60"/>
      <c r="F2258" s="14"/>
      <c r="G2258" s="91"/>
      <c r="H2258" s="91"/>
      <c r="I2258" s="14"/>
      <c r="J2258" s="13"/>
      <c r="K2258" s="29"/>
      <c r="L2258" s="2"/>
      <c r="M2258" s="17"/>
      <c r="N2258" s="12"/>
      <c r="O2258" s="12"/>
      <c r="P2258" s="17"/>
      <c r="Q2258" s="14"/>
      <c r="R2258" s="20"/>
      <c r="S2258" s="14"/>
      <c r="T2258" s="4"/>
      <c r="U2258" s="29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</row>
    <row r="2259" spans="1:154" x14ac:dyDescent="0.15">
      <c r="A2259" s="88"/>
      <c r="B2259" s="89"/>
      <c r="C2259" s="14"/>
      <c r="D2259" s="62"/>
      <c r="E2259" s="60"/>
      <c r="F2259" s="14"/>
      <c r="G2259" s="91"/>
      <c r="H2259" s="91"/>
      <c r="I2259" s="14"/>
      <c r="J2259" s="13"/>
      <c r="K2259" s="29"/>
      <c r="L2259" s="2"/>
      <c r="M2259" s="17"/>
      <c r="N2259" s="12"/>
      <c r="O2259" s="12"/>
      <c r="P2259" s="17"/>
      <c r="Q2259" s="14"/>
      <c r="R2259" s="20"/>
      <c r="S2259" s="14"/>
      <c r="T2259" s="4"/>
      <c r="U2259" s="29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</row>
    <row r="2260" spans="1:154" x14ac:dyDescent="0.15">
      <c r="A2260" s="88"/>
      <c r="B2260" s="89"/>
      <c r="C2260" s="14"/>
      <c r="D2260" s="62"/>
      <c r="E2260" s="60"/>
      <c r="F2260" s="14"/>
      <c r="G2260" s="91"/>
      <c r="H2260" s="91"/>
      <c r="I2260" s="14"/>
      <c r="J2260" s="13"/>
      <c r="K2260" s="29"/>
      <c r="L2260" s="2"/>
      <c r="M2260" s="17"/>
      <c r="N2260" s="12"/>
      <c r="O2260" s="12"/>
      <c r="P2260" s="17"/>
      <c r="Q2260" s="14"/>
      <c r="R2260" s="20"/>
      <c r="S2260" s="14"/>
      <c r="T2260" s="4"/>
      <c r="U2260" s="29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</row>
    <row r="2261" spans="1:154" x14ac:dyDescent="0.15">
      <c r="A2261" s="88"/>
      <c r="B2261" s="89"/>
      <c r="C2261" s="14"/>
      <c r="D2261" s="62"/>
      <c r="E2261" s="60"/>
      <c r="F2261" s="14"/>
      <c r="G2261" s="91"/>
      <c r="H2261" s="91"/>
      <c r="I2261" s="14"/>
      <c r="J2261" s="13"/>
      <c r="K2261" s="29"/>
      <c r="L2261" s="2"/>
      <c r="M2261" s="17"/>
      <c r="N2261" s="12"/>
      <c r="O2261" s="12"/>
      <c r="P2261" s="17"/>
      <c r="Q2261" s="14"/>
      <c r="R2261" s="20"/>
      <c r="S2261" s="14"/>
      <c r="T2261" s="4"/>
      <c r="U2261" s="29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</row>
    <row r="2262" spans="1:154" x14ac:dyDescent="0.15">
      <c r="A2262" s="88"/>
      <c r="B2262" s="89"/>
      <c r="C2262" s="14"/>
      <c r="D2262" s="62"/>
      <c r="E2262" s="60"/>
      <c r="F2262" s="14"/>
      <c r="G2262" s="91"/>
      <c r="H2262" s="91"/>
      <c r="I2262" s="14"/>
      <c r="J2262" s="13"/>
      <c r="K2262" s="29"/>
      <c r="L2262" s="2"/>
      <c r="M2262" s="17"/>
      <c r="N2262" s="12"/>
      <c r="O2262" s="12"/>
      <c r="P2262" s="17"/>
      <c r="Q2262" s="14"/>
      <c r="R2262" s="20"/>
      <c r="S2262" s="14"/>
      <c r="T2262" s="4"/>
      <c r="U2262" s="29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</row>
    <row r="2263" spans="1:154" x14ac:dyDescent="0.15">
      <c r="A2263" s="88"/>
      <c r="B2263" s="89"/>
      <c r="C2263" s="14"/>
      <c r="D2263" s="62"/>
      <c r="E2263" s="60"/>
      <c r="F2263" s="14"/>
      <c r="G2263" s="91"/>
      <c r="H2263" s="91"/>
      <c r="I2263" s="14"/>
      <c r="J2263" s="13"/>
      <c r="K2263" s="29"/>
      <c r="L2263" s="2"/>
      <c r="M2263" s="17"/>
      <c r="N2263" s="12"/>
      <c r="O2263" s="12"/>
      <c r="P2263" s="17"/>
      <c r="Q2263" s="14"/>
      <c r="R2263" s="20"/>
      <c r="S2263" s="14"/>
      <c r="T2263" s="4"/>
      <c r="U2263" s="29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</row>
    <row r="2264" spans="1:154" x14ac:dyDescent="0.15">
      <c r="A2264" s="88"/>
      <c r="B2264" s="89"/>
      <c r="C2264" s="14"/>
      <c r="D2264" s="62"/>
      <c r="E2264" s="60"/>
      <c r="F2264" s="14"/>
      <c r="G2264" s="91"/>
      <c r="H2264" s="91"/>
      <c r="I2264" s="14"/>
      <c r="J2264" s="13"/>
      <c r="K2264" s="29"/>
      <c r="L2264" s="2"/>
      <c r="M2264" s="17"/>
      <c r="N2264" s="12"/>
      <c r="O2264" s="12"/>
      <c r="P2264" s="17"/>
      <c r="Q2264" s="14"/>
      <c r="R2264" s="20"/>
      <c r="S2264" s="14"/>
      <c r="T2264" s="4"/>
      <c r="U2264" s="29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</row>
    <row r="2265" spans="1:154" x14ac:dyDescent="0.15">
      <c r="A2265" s="88"/>
      <c r="B2265" s="89"/>
      <c r="C2265" s="14"/>
      <c r="D2265" s="62"/>
      <c r="E2265" s="60"/>
      <c r="F2265" s="14"/>
      <c r="G2265" s="91"/>
      <c r="H2265" s="91"/>
      <c r="I2265" s="14"/>
      <c r="J2265" s="13"/>
      <c r="K2265" s="29"/>
      <c r="L2265" s="2"/>
      <c r="M2265" s="17"/>
      <c r="N2265" s="12"/>
      <c r="O2265" s="12"/>
      <c r="P2265" s="17"/>
      <c r="Q2265" s="14"/>
      <c r="R2265" s="20"/>
      <c r="S2265" s="14"/>
      <c r="T2265" s="4"/>
      <c r="U2265" s="29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</row>
    <row r="2266" spans="1:154" x14ac:dyDescent="0.15">
      <c r="A2266" s="88"/>
      <c r="B2266" s="89"/>
      <c r="C2266" s="14"/>
      <c r="D2266" s="62"/>
      <c r="E2266" s="60"/>
      <c r="F2266" s="14"/>
      <c r="G2266" s="91"/>
      <c r="H2266" s="91"/>
      <c r="I2266" s="14"/>
      <c r="J2266" s="13"/>
      <c r="K2266" s="29"/>
      <c r="L2266" s="2"/>
      <c r="M2266" s="17"/>
      <c r="N2266" s="12"/>
      <c r="O2266" s="12"/>
      <c r="P2266" s="17"/>
      <c r="Q2266" s="14"/>
      <c r="R2266" s="20"/>
      <c r="S2266" s="14"/>
      <c r="T2266" s="4"/>
      <c r="U2266" s="29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</row>
    <row r="2267" spans="1:154" x14ac:dyDescent="0.15">
      <c r="A2267" s="88"/>
      <c r="B2267" s="89"/>
      <c r="C2267" s="14"/>
      <c r="D2267" s="62"/>
      <c r="E2267" s="60"/>
      <c r="F2267" s="14"/>
      <c r="G2267" s="91"/>
      <c r="H2267" s="91"/>
      <c r="I2267" s="14"/>
      <c r="J2267" s="13"/>
      <c r="K2267" s="29"/>
      <c r="L2267" s="2"/>
      <c r="M2267" s="17"/>
      <c r="N2267" s="12"/>
      <c r="O2267" s="12"/>
      <c r="P2267" s="17"/>
      <c r="Q2267" s="14"/>
      <c r="R2267" s="20"/>
      <c r="S2267" s="14"/>
      <c r="T2267" s="4"/>
      <c r="U2267" s="29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</row>
    <row r="2268" spans="1:154" x14ac:dyDescent="0.15">
      <c r="A2268" s="88"/>
      <c r="B2268" s="89"/>
      <c r="C2268" s="14"/>
      <c r="D2268" s="62"/>
      <c r="E2268" s="60"/>
      <c r="F2268" s="14"/>
      <c r="G2268" s="91"/>
      <c r="H2268" s="91"/>
      <c r="I2268" s="14"/>
      <c r="J2268" s="13"/>
      <c r="K2268" s="29"/>
      <c r="L2268" s="2"/>
      <c r="M2268" s="17"/>
      <c r="N2268" s="12"/>
      <c r="O2268" s="12"/>
      <c r="P2268" s="17"/>
      <c r="Q2268" s="14"/>
      <c r="R2268" s="20"/>
      <c r="S2268" s="14"/>
      <c r="T2268" s="4"/>
      <c r="U2268" s="29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</row>
    <row r="2269" spans="1:154" x14ac:dyDescent="0.15">
      <c r="A2269" s="88"/>
      <c r="B2269" s="89"/>
      <c r="C2269" s="14"/>
      <c r="D2269" s="62"/>
      <c r="E2269" s="60"/>
      <c r="F2269" s="14"/>
      <c r="G2269" s="91"/>
      <c r="H2269" s="91"/>
      <c r="I2269" s="14"/>
      <c r="J2269" s="13"/>
      <c r="K2269" s="29"/>
      <c r="L2269" s="2"/>
      <c r="M2269" s="17"/>
      <c r="N2269" s="12"/>
      <c r="O2269" s="12"/>
      <c r="P2269" s="17"/>
      <c r="Q2269" s="14"/>
      <c r="R2269" s="20"/>
      <c r="S2269" s="14"/>
      <c r="T2269" s="4"/>
      <c r="U2269" s="29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</row>
    <row r="2270" spans="1:154" x14ac:dyDescent="0.15">
      <c r="A2270" s="88"/>
      <c r="B2270" s="89"/>
      <c r="C2270" s="14"/>
      <c r="D2270" s="62"/>
      <c r="E2270" s="60"/>
      <c r="F2270" s="14"/>
      <c r="G2270" s="91"/>
      <c r="H2270" s="91"/>
      <c r="I2270" s="14"/>
      <c r="J2270" s="13"/>
      <c r="K2270" s="29"/>
      <c r="L2270" s="2"/>
      <c r="M2270" s="17"/>
      <c r="N2270" s="12"/>
      <c r="O2270" s="12"/>
      <c r="P2270" s="17"/>
      <c r="Q2270" s="14"/>
      <c r="R2270" s="20"/>
      <c r="S2270" s="14"/>
      <c r="T2270" s="4"/>
      <c r="U2270" s="29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</row>
    <row r="2271" spans="1:154" x14ac:dyDescent="0.15">
      <c r="A2271" s="88"/>
      <c r="B2271" s="89"/>
      <c r="C2271" s="14"/>
      <c r="D2271" s="62"/>
      <c r="E2271" s="60"/>
      <c r="F2271" s="14"/>
      <c r="G2271" s="91"/>
      <c r="H2271" s="91"/>
      <c r="I2271" s="14"/>
      <c r="J2271" s="13"/>
      <c r="K2271" s="29"/>
      <c r="L2271" s="2"/>
      <c r="M2271" s="17"/>
      <c r="N2271" s="12"/>
      <c r="O2271" s="12"/>
      <c r="P2271" s="17"/>
      <c r="Q2271" s="14"/>
      <c r="R2271" s="20"/>
      <c r="S2271" s="14"/>
      <c r="T2271" s="4"/>
      <c r="U2271" s="29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</row>
    <row r="2272" spans="1:154" x14ac:dyDescent="0.15">
      <c r="A2272" s="88"/>
      <c r="B2272" s="89"/>
      <c r="C2272" s="14"/>
      <c r="D2272" s="62"/>
      <c r="E2272" s="60"/>
      <c r="F2272" s="14"/>
      <c r="G2272" s="91"/>
      <c r="H2272" s="91"/>
      <c r="I2272" s="14"/>
      <c r="J2272" s="13"/>
      <c r="K2272" s="29"/>
      <c r="L2272" s="2"/>
      <c r="M2272" s="17"/>
      <c r="N2272" s="12"/>
      <c r="O2272" s="12"/>
      <c r="P2272" s="17"/>
      <c r="Q2272" s="14"/>
      <c r="R2272" s="20"/>
      <c r="S2272" s="14"/>
      <c r="T2272" s="4"/>
      <c r="U2272" s="29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</row>
    <row r="2273" spans="1:154" x14ac:dyDescent="0.15">
      <c r="A2273" s="88"/>
      <c r="B2273" s="89"/>
      <c r="C2273" s="14"/>
      <c r="D2273" s="62"/>
      <c r="E2273" s="60"/>
      <c r="F2273" s="14"/>
      <c r="G2273" s="91"/>
      <c r="H2273" s="91"/>
      <c r="I2273" s="14"/>
      <c r="J2273" s="13"/>
      <c r="K2273" s="29"/>
      <c r="L2273" s="2"/>
      <c r="M2273" s="17"/>
      <c r="N2273" s="12"/>
      <c r="O2273" s="12"/>
      <c r="P2273" s="17"/>
      <c r="Q2273" s="14"/>
      <c r="R2273" s="20"/>
      <c r="S2273" s="14"/>
      <c r="T2273" s="4"/>
      <c r="U2273" s="29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</row>
    <row r="2274" spans="1:154" x14ac:dyDescent="0.15">
      <c r="A2274" s="88"/>
      <c r="B2274" s="89"/>
      <c r="C2274" s="14"/>
      <c r="D2274" s="62"/>
      <c r="E2274" s="60"/>
      <c r="F2274" s="14"/>
      <c r="G2274" s="91"/>
      <c r="H2274" s="91"/>
      <c r="I2274" s="14"/>
      <c r="J2274" s="13"/>
      <c r="K2274" s="29"/>
      <c r="L2274" s="2"/>
      <c r="M2274" s="17"/>
      <c r="N2274" s="12"/>
      <c r="O2274" s="12"/>
      <c r="P2274" s="17"/>
      <c r="Q2274" s="14"/>
      <c r="R2274" s="20"/>
      <c r="S2274" s="14"/>
      <c r="T2274" s="4"/>
      <c r="U2274" s="29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</row>
    <row r="2275" spans="1:154" x14ac:dyDescent="0.15">
      <c r="A2275" s="88"/>
      <c r="B2275" s="89"/>
      <c r="C2275" s="14"/>
      <c r="D2275" s="62"/>
      <c r="E2275" s="60"/>
      <c r="F2275" s="14"/>
      <c r="G2275" s="91"/>
      <c r="H2275" s="91"/>
      <c r="I2275" s="14"/>
      <c r="J2275" s="13"/>
      <c r="K2275" s="29"/>
      <c r="L2275" s="2"/>
      <c r="M2275" s="17"/>
      <c r="N2275" s="12"/>
      <c r="O2275" s="12"/>
      <c r="P2275" s="17"/>
      <c r="Q2275" s="14"/>
      <c r="R2275" s="20"/>
      <c r="S2275" s="14"/>
      <c r="T2275" s="4"/>
      <c r="U2275" s="29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</row>
    <row r="2276" spans="1:154" x14ac:dyDescent="0.15">
      <c r="A2276" s="88"/>
      <c r="B2276" s="89"/>
      <c r="C2276" s="14"/>
      <c r="D2276" s="62"/>
      <c r="E2276" s="60"/>
      <c r="F2276" s="14"/>
      <c r="G2276" s="91"/>
      <c r="H2276" s="91"/>
      <c r="I2276" s="14"/>
      <c r="J2276" s="13"/>
      <c r="K2276" s="29"/>
      <c r="L2276" s="2"/>
      <c r="M2276" s="17"/>
      <c r="N2276" s="12"/>
      <c r="O2276" s="12"/>
      <c r="P2276" s="17"/>
      <c r="Q2276" s="14"/>
      <c r="R2276" s="20"/>
      <c r="S2276" s="14"/>
      <c r="T2276" s="4"/>
      <c r="U2276" s="29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</row>
    <row r="2277" spans="1:154" x14ac:dyDescent="0.15">
      <c r="A2277" s="88"/>
      <c r="B2277" s="89"/>
      <c r="C2277" s="14"/>
      <c r="D2277" s="62"/>
      <c r="E2277" s="60"/>
      <c r="F2277" s="14"/>
      <c r="G2277" s="91"/>
      <c r="H2277" s="91"/>
      <c r="I2277" s="14"/>
      <c r="J2277" s="13"/>
      <c r="K2277" s="29"/>
      <c r="L2277" s="2"/>
      <c r="M2277" s="17"/>
      <c r="N2277" s="12"/>
      <c r="O2277" s="12"/>
      <c r="P2277" s="17"/>
      <c r="Q2277" s="14"/>
      <c r="R2277" s="20"/>
      <c r="S2277" s="14"/>
      <c r="T2277" s="4"/>
      <c r="U2277" s="29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</row>
    <row r="2278" spans="1:154" x14ac:dyDescent="0.15">
      <c r="A2278" s="88"/>
      <c r="B2278" s="89"/>
      <c r="C2278" s="14"/>
      <c r="D2278" s="62"/>
      <c r="E2278" s="60"/>
      <c r="F2278" s="14"/>
      <c r="G2278" s="91"/>
      <c r="H2278" s="91"/>
      <c r="I2278" s="14"/>
      <c r="J2278" s="13"/>
      <c r="K2278" s="29"/>
      <c r="L2278" s="2"/>
      <c r="M2278" s="17"/>
      <c r="N2278" s="12"/>
      <c r="O2278" s="12"/>
      <c r="P2278" s="17"/>
      <c r="Q2278" s="14"/>
      <c r="R2278" s="20"/>
      <c r="S2278" s="14"/>
      <c r="T2278" s="4"/>
      <c r="U2278" s="29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</row>
    <row r="2279" spans="1:154" x14ac:dyDescent="0.15">
      <c r="A2279" s="88"/>
      <c r="B2279" s="89"/>
      <c r="C2279" s="14"/>
      <c r="D2279" s="62"/>
      <c r="E2279" s="60"/>
      <c r="F2279" s="14"/>
      <c r="G2279" s="91"/>
      <c r="H2279" s="91"/>
      <c r="I2279" s="14"/>
      <c r="J2279" s="13"/>
      <c r="K2279" s="29"/>
      <c r="L2279" s="2"/>
      <c r="M2279" s="17"/>
      <c r="N2279" s="12"/>
      <c r="O2279" s="12"/>
      <c r="P2279" s="17"/>
      <c r="Q2279" s="14"/>
      <c r="R2279" s="20"/>
      <c r="S2279" s="14"/>
      <c r="T2279" s="4"/>
      <c r="U2279" s="29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</row>
    <row r="2280" spans="1:154" x14ac:dyDescent="0.15">
      <c r="A2280" s="88"/>
      <c r="B2280" s="89"/>
      <c r="C2280" s="14"/>
      <c r="D2280" s="62"/>
      <c r="E2280" s="60"/>
      <c r="F2280" s="14"/>
      <c r="G2280" s="91"/>
      <c r="H2280" s="91"/>
      <c r="I2280" s="14"/>
      <c r="J2280" s="13"/>
      <c r="K2280" s="29"/>
      <c r="L2280" s="2"/>
      <c r="M2280" s="17"/>
      <c r="N2280" s="12"/>
      <c r="O2280" s="12"/>
      <c r="P2280" s="17"/>
      <c r="Q2280" s="14"/>
      <c r="R2280" s="20"/>
      <c r="S2280" s="14"/>
      <c r="T2280" s="4"/>
      <c r="U2280" s="29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</row>
    <row r="2281" spans="1:154" x14ac:dyDescent="0.15">
      <c r="A2281" s="88"/>
      <c r="B2281" s="89"/>
      <c r="C2281" s="14"/>
      <c r="D2281" s="62"/>
      <c r="E2281" s="60"/>
      <c r="F2281" s="14"/>
      <c r="G2281" s="91"/>
      <c r="H2281" s="91"/>
      <c r="I2281" s="14"/>
      <c r="J2281" s="13"/>
      <c r="K2281" s="29"/>
      <c r="L2281" s="2"/>
      <c r="M2281" s="17"/>
      <c r="N2281" s="12"/>
      <c r="O2281" s="12"/>
      <c r="P2281" s="17"/>
      <c r="Q2281" s="14"/>
      <c r="R2281" s="20"/>
      <c r="S2281" s="14"/>
      <c r="T2281" s="4"/>
      <c r="U2281" s="29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</row>
    <row r="2282" spans="1:154" x14ac:dyDescent="0.15">
      <c r="A2282" s="88"/>
      <c r="B2282" s="89"/>
      <c r="C2282" s="14"/>
      <c r="D2282" s="62"/>
      <c r="E2282" s="60"/>
      <c r="F2282" s="14"/>
      <c r="G2282" s="91"/>
      <c r="H2282" s="91"/>
      <c r="I2282" s="14"/>
      <c r="J2282" s="13"/>
      <c r="K2282" s="29"/>
      <c r="L2282" s="2"/>
      <c r="M2282" s="17"/>
      <c r="N2282" s="12"/>
      <c r="O2282" s="12"/>
      <c r="P2282" s="17"/>
      <c r="Q2282" s="14"/>
      <c r="R2282" s="20"/>
      <c r="S2282" s="14"/>
      <c r="T2282" s="4"/>
      <c r="U2282" s="29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</row>
    <row r="2283" spans="1:154" x14ac:dyDescent="0.15">
      <c r="A2283" s="88"/>
      <c r="B2283" s="89"/>
      <c r="C2283" s="14"/>
      <c r="D2283" s="62"/>
      <c r="E2283" s="60"/>
      <c r="F2283" s="14"/>
      <c r="G2283" s="91"/>
      <c r="H2283" s="91"/>
      <c r="I2283" s="14"/>
      <c r="J2283" s="13"/>
      <c r="K2283" s="29"/>
      <c r="L2283" s="2"/>
      <c r="M2283" s="17"/>
      <c r="N2283" s="12"/>
      <c r="O2283" s="12"/>
      <c r="P2283" s="17"/>
      <c r="Q2283" s="14"/>
      <c r="R2283" s="20"/>
      <c r="S2283" s="14"/>
      <c r="T2283" s="4"/>
      <c r="U2283" s="29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</row>
    <row r="2284" spans="1:154" x14ac:dyDescent="0.15">
      <c r="A2284" s="88"/>
      <c r="B2284" s="89"/>
      <c r="C2284" s="14"/>
      <c r="D2284" s="62"/>
      <c r="E2284" s="60"/>
      <c r="F2284" s="14"/>
      <c r="G2284" s="91"/>
      <c r="H2284" s="91"/>
      <c r="I2284" s="14"/>
      <c r="J2284" s="13"/>
      <c r="K2284" s="29"/>
      <c r="L2284" s="2"/>
      <c r="M2284" s="17"/>
      <c r="N2284" s="12"/>
      <c r="O2284" s="12"/>
      <c r="P2284" s="17"/>
      <c r="Q2284" s="14"/>
      <c r="R2284" s="20"/>
      <c r="S2284" s="14"/>
      <c r="T2284" s="4"/>
      <c r="U2284" s="29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</row>
    <row r="2285" spans="1:154" x14ac:dyDescent="0.15">
      <c r="A2285" s="88"/>
      <c r="B2285" s="89"/>
      <c r="C2285" s="14"/>
      <c r="D2285" s="62"/>
      <c r="E2285" s="60"/>
      <c r="F2285" s="14"/>
      <c r="G2285" s="91"/>
      <c r="H2285" s="91"/>
      <c r="I2285" s="14"/>
      <c r="J2285" s="13"/>
      <c r="K2285" s="29"/>
      <c r="L2285" s="2"/>
      <c r="M2285" s="17"/>
      <c r="N2285" s="12"/>
      <c r="O2285" s="12"/>
      <c r="P2285" s="17"/>
      <c r="Q2285" s="14"/>
      <c r="R2285" s="20"/>
      <c r="S2285" s="14"/>
      <c r="T2285" s="4"/>
      <c r="U2285" s="29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</row>
    <row r="2286" spans="1:154" x14ac:dyDescent="0.15">
      <c r="A2286" s="88"/>
      <c r="B2286" s="89"/>
      <c r="C2286" s="14"/>
      <c r="D2286" s="62"/>
      <c r="E2286" s="60"/>
      <c r="F2286" s="14"/>
      <c r="G2286" s="91"/>
      <c r="H2286" s="91"/>
      <c r="I2286" s="14"/>
      <c r="J2286" s="13"/>
      <c r="K2286" s="29"/>
      <c r="L2286" s="2"/>
      <c r="M2286" s="17"/>
      <c r="N2286" s="12"/>
      <c r="O2286" s="12"/>
      <c r="P2286" s="17"/>
      <c r="Q2286" s="14"/>
      <c r="R2286" s="20"/>
      <c r="S2286" s="14"/>
      <c r="T2286" s="4"/>
      <c r="U2286" s="29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</row>
    <row r="2287" spans="1:154" x14ac:dyDescent="0.15">
      <c r="A2287" s="88"/>
      <c r="B2287" s="89"/>
      <c r="C2287" s="14"/>
      <c r="D2287" s="62"/>
      <c r="E2287" s="60"/>
      <c r="F2287" s="14"/>
      <c r="G2287" s="91"/>
      <c r="H2287" s="91"/>
      <c r="I2287" s="14"/>
      <c r="J2287" s="13"/>
      <c r="K2287" s="29"/>
      <c r="L2287" s="2"/>
      <c r="M2287" s="17"/>
      <c r="N2287" s="12"/>
      <c r="O2287" s="12"/>
      <c r="P2287" s="17"/>
      <c r="Q2287" s="14"/>
      <c r="R2287" s="20"/>
      <c r="S2287" s="14"/>
      <c r="T2287" s="4"/>
      <c r="U2287" s="29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</row>
    <row r="2288" spans="1:154" x14ac:dyDescent="0.15">
      <c r="A2288" s="88"/>
      <c r="B2288" s="89"/>
      <c r="C2288" s="14"/>
      <c r="D2288" s="62"/>
      <c r="E2288" s="60"/>
      <c r="F2288" s="14"/>
      <c r="G2288" s="91"/>
      <c r="H2288" s="91"/>
      <c r="I2288" s="14"/>
      <c r="J2288" s="13"/>
      <c r="K2288" s="29"/>
      <c r="L2288" s="2"/>
      <c r="M2288" s="17"/>
      <c r="N2288" s="12"/>
      <c r="O2288" s="12"/>
      <c r="P2288" s="17"/>
      <c r="Q2288" s="14"/>
      <c r="R2288" s="20"/>
      <c r="S2288" s="14"/>
      <c r="T2288" s="4"/>
      <c r="U2288" s="29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</row>
    <row r="2289" spans="1:154" x14ac:dyDescent="0.15">
      <c r="A2289" s="88"/>
      <c r="B2289" s="89"/>
      <c r="C2289" s="14"/>
      <c r="D2289" s="62"/>
      <c r="E2289" s="60"/>
      <c r="F2289" s="14"/>
      <c r="G2289" s="91"/>
      <c r="H2289" s="91"/>
      <c r="I2289" s="14"/>
      <c r="J2289" s="13"/>
      <c r="K2289" s="29"/>
      <c r="L2289" s="2"/>
      <c r="M2289" s="17"/>
      <c r="N2289" s="12"/>
      <c r="O2289" s="12"/>
      <c r="P2289" s="17"/>
      <c r="Q2289" s="14"/>
      <c r="R2289" s="20"/>
      <c r="S2289" s="14"/>
      <c r="T2289" s="4"/>
      <c r="U2289" s="29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</row>
    <row r="2290" spans="1:154" x14ac:dyDescent="0.15">
      <c r="A2290" s="88"/>
      <c r="B2290" s="89"/>
      <c r="C2290" s="14"/>
      <c r="D2290" s="62"/>
      <c r="E2290" s="60"/>
      <c r="F2290" s="14"/>
      <c r="G2290" s="91"/>
      <c r="H2290" s="91"/>
      <c r="I2290" s="14"/>
      <c r="J2290" s="13"/>
      <c r="K2290" s="29"/>
      <c r="L2290" s="2"/>
      <c r="M2290" s="17"/>
      <c r="N2290" s="12"/>
      <c r="O2290" s="12"/>
      <c r="P2290" s="17"/>
      <c r="Q2290" s="14"/>
      <c r="R2290" s="20"/>
      <c r="S2290" s="14"/>
      <c r="T2290" s="4"/>
      <c r="U2290" s="29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</row>
    <row r="2291" spans="1:154" x14ac:dyDescent="0.15">
      <c r="A2291" s="88"/>
      <c r="B2291" s="89"/>
      <c r="C2291" s="14"/>
      <c r="D2291" s="62"/>
      <c r="E2291" s="60"/>
      <c r="F2291" s="14"/>
      <c r="G2291" s="91"/>
      <c r="H2291" s="91"/>
      <c r="I2291" s="14"/>
      <c r="J2291" s="13"/>
      <c r="K2291" s="29"/>
      <c r="L2291" s="2"/>
      <c r="M2291" s="17"/>
      <c r="N2291" s="12"/>
      <c r="O2291" s="12"/>
      <c r="P2291" s="17"/>
      <c r="Q2291" s="14"/>
      <c r="R2291" s="20"/>
      <c r="S2291" s="14"/>
      <c r="T2291" s="4"/>
      <c r="U2291" s="29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</row>
    <row r="2292" spans="1:154" x14ac:dyDescent="0.15">
      <c r="A2292" s="88"/>
      <c r="B2292" s="89"/>
      <c r="C2292" s="14"/>
      <c r="D2292" s="62"/>
      <c r="E2292" s="60"/>
      <c r="F2292" s="14"/>
      <c r="G2292" s="91"/>
      <c r="H2292" s="91"/>
      <c r="I2292" s="14"/>
      <c r="J2292" s="13"/>
      <c r="K2292" s="29"/>
      <c r="L2292" s="2"/>
      <c r="M2292" s="17"/>
      <c r="N2292" s="12"/>
      <c r="O2292" s="12"/>
      <c r="P2292" s="17"/>
      <c r="Q2292" s="14"/>
      <c r="R2292" s="20"/>
      <c r="S2292" s="14"/>
      <c r="T2292" s="4"/>
      <c r="U2292" s="29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</row>
    <row r="2293" spans="1:154" x14ac:dyDescent="0.15">
      <c r="A2293" s="88"/>
      <c r="B2293" s="89"/>
      <c r="C2293" s="14"/>
      <c r="D2293" s="62"/>
      <c r="E2293" s="60"/>
      <c r="F2293" s="14"/>
      <c r="G2293" s="91"/>
      <c r="H2293" s="91"/>
      <c r="I2293" s="14"/>
      <c r="J2293" s="13"/>
      <c r="K2293" s="29"/>
      <c r="L2293" s="2"/>
      <c r="M2293" s="17"/>
      <c r="N2293" s="12"/>
      <c r="O2293" s="12"/>
      <c r="P2293" s="17"/>
      <c r="Q2293" s="14"/>
      <c r="R2293" s="20"/>
      <c r="S2293" s="14"/>
      <c r="T2293" s="4"/>
      <c r="U2293" s="29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</row>
    <row r="2294" spans="1:154" x14ac:dyDescent="0.15">
      <c r="A2294" s="88"/>
      <c r="B2294" s="89"/>
      <c r="C2294" s="14"/>
      <c r="D2294" s="62"/>
      <c r="E2294" s="60"/>
      <c r="F2294" s="14"/>
      <c r="G2294" s="91"/>
      <c r="H2294" s="91"/>
      <c r="I2294" s="14"/>
      <c r="J2294" s="13"/>
      <c r="K2294" s="29"/>
      <c r="L2294" s="2"/>
      <c r="M2294" s="17"/>
      <c r="N2294" s="12"/>
      <c r="O2294" s="12"/>
      <c r="P2294" s="17"/>
      <c r="Q2294" s="14"/>
      <c r="R2294" s="20"/>
      <c r="S2294" s="14"/>
      <c r="T2294" s="4"/>
      <c r="U2294" s="29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</row>
    <row r="2295" spans="1:154" x14ac:dyDescent="0.15">
      <c r="A2295" s="88"/>
      <c r="B2295" s="89"/>
      <c r="C2295" s="14"/>
      <c r="D2295" s="62"/>
      <c r="E2295" s="60"/>
      <c r="F2295" s="14"/>
      <c r="G2295" s="91"/>
      <c r="H2295" s="91"/>
      <c r="I2295" s="14"/>
      <c r="J2295" s="13"/>
      <c r="K2295" s="29"/>
      <c r="L2295" s="2"/>
      <c r="M2295" s="17"/>
      <c r="N2295" s="12"/>
      <c r="O2295" s="12"/>
      <c r="P2295" s="17"/>
      <c r="Q2295" s="14"/>
      <c r="R2295" s="20"/>
      <c r="S2295" s="14"/>
      <c r="T2295" s="4"/>
      <c r="U2295" s="29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</row>
    <row r="2296" spans="1:154" x14ac:dyDescent="0.15">
      <c r="A2296" s="88"/>
      <c r="B2296" s="89"/>
      <c r="C2296" s="14"/>
      <c r="D2296" s="62"/>
      <c r="E2296" s="60"/>
      <c r="F2296" s="14"/>
      <c r="G2296" s="91"/>
      <c r="H2296" s="91"/>
      <c r="I2296" s="14"/>
      <c r="J2296" s="13"/>
      <c r="K2296" s="29"/>
      <c r="L2296" s="2"/>
      <c r="M2296" s="17"/>
      <c r="N2296" s="12"/>
      <c r="O2296" s="12"/>
      <c r="P2296" s="17"/>
      <c r="Q2296" s="14"/>
      <c r="R2296" s="20"/>
      <c r="S2296" s="14"/>
      <c r="T2296" s="4"/>
      <c r="U2296" s="29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</row>
    <row r="2297" spans="1:154" x14ac:dyDescent="0.15">
      <c r="A2297" s="88"/>
      <c r="B2297" s="89"/>
      <c r="C2297" s="14"/>
      <c r="D2297" s="62"/>
      <c r="E2297" s="60"/>
      <c r="F2297" s="14"/>
      <c r="G2297" s="91"/>
      <c r="H2297" s="91"/>
      <c r="I2297" s="14"/>
      <c r="J2297" s="13"/>
      <c r="K2297" s="29"/>
      <c r="L2297" s="2"/>
      <c r="M2297" s="17"/>
      <c r="N2297" s="12"/>
      <c r="O2297" s="12"/>
      <c r="P2297" s="17"/>
      <c r="Q2297" s="14"/>
      <c r="R2297" s="20"/>
      <c r="S2297" s="14"/>
      <c r="T2297" s="4"/>
      <c r="U2297" s="29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</row>
    <row r="2298" spans="1:154" x14ac:dyDescent="0.15">
      <c r="A2298" s="88"/>
      <c r="B2298" s="89"/>
      <c r="C2298" s="14"/>
      <c r="D2298" s="62"/>
      <c r="E2298" s="60"/>
      <c r="F2298" s="14"/>
      <c r="G2298" s="91"/>
      <c r="H2298" s="91"/>
      <c r="I2298" s="14"/>
      <c r="J2298" s="13"/>
      <c r="K2298" s="29"/>
      <c r="L2298" s="2"/>
      <c r="M2298" s="17"/>
      <c r="N2298" s="12"/>
      <c r="O2298" s="12"/>
      <c r="P2298" s="17"/>
      <c r="Q2298" s="14"/>
      <c r="R2298" s="20"/>
      <c r="S2298" s="14"/>
      <c r="T2298" s="4"/>
      <c r="U2298" s="29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</row>
    <row r="2299" spans="1:154" x14ac:dyDescent="0.15">
      <c r="A2299" s="88"/>
      <c r="B2299" s="89"/>
      <c r="C2299" s="14"/>
      <c r="D2299" s="62"/>
      <c r="E2299" s="60"/>
      <c r="F2299" s="14"/>
      <c r="G2299" s="91"/>
      <c r="H2299" s="91"/>
      <c r="I2299" s="14"/>
      <c r="J2299" s="13"/>
      <c r="K2299" s="29"/>
      <c r="L2299" s="2"/>
      <c r="M2299" s="17"/>
      <c r="N2299" s="12"/>
      <c r="O2299" s="12"/>
      <c r="P2299" s="17"/>
      <c r="Q2299" s="14"/>
      <c r="R2299" s="20"/>
      <c r="S2299" s="14"/>
      <c r="T2299" s="4"/>
      <c r="U2299" s="29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</row>
    <row r="2300" spans="1:154" x14ac:dyDescent="0.15">
      <c r="A2300" s="88"/>
      <c r="B2300" s="89"/>
      <c r="C2300" s="14"/>
      <c r="D2300" s="62"/>
      <c r="E2300" s="60"/>
      <c r="F2300" s="14"/>
      <c r="G2300" s="91"/>
      <c r="H2300" s="91"/>
      <c r="I2300" s="14"/>
      <c r="J2300" s="13"/>
      <c r="K2300" s="29"/>
      <c r="L2300" s="2"/>
      <c r="M2300" s="17"/>
      <c r="N2300" s="12"/>
      <c r="O2300" s="12"/>
      <c r="P2300" s="17"/>
      <c r="Q2300" s="14"/>
      <c r="R2300" s="20"/>
      <c r="S2300" s="14"/>
      <c r="T2300" s="4"/>
      <c r="U2300" s="29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</row>
    <row r="2301" spans="1:154" x14ac:dyDescent="0.15">
      <c r="A2301" s="88"/>
      <c r="B2301" s="89"/>
      <c r="C2301" s="14"/>
      <c r="D2301" s="62"/>
      <c r="E2301" s="60"/>
      <c r="F2301" s="14"/>
      <c r="G2301" s="91"/>
      <c r="H2301" s="91"/>
      <c r="I2301" s="14"/>
      <c r="J2301" s="13"/>
      <c r="K2301" s="29"/>
      <c r="L2301" s="2"/>
      <c r="M2301" s="17"/>
      <c r="N2301" s="12"/>
      <c r="O2301" s="12"/>
      <c r="P2301" s="17"/>
      <c r="Q2301" s="14"/>
      <c r="R2301" s="20"/>
      <c r="S2301" s="14"/>
      <c r="T2301" s="4"/>
      <c r="U2301" s="29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</row>
    <row r="2302" spans="1:154" x14ac:dyDescent="0.15">
      <c r="A2302" s="88"/>
      <c r="B2302" s="89"/>
      <c r="C2302" s="14"/>
      <c r="D2302" s="62"/>
      <c r="E2302" s="60"/>
      <c r="F2302" s="14"/>
      <c r="G2302" s="91"/>
      <c r="H2302" s="91"/>
      <c r="I2302" s="14"/>
      <c r="J2302" s="13"/>
      <c r="K2302" s="29"/>
      <c r="L2302" s="2"/>
      <c r="M2302" s="17"/>
      <c r="N2302" s="12"/>
      <c r="O2302" s="12"/>
      <c r="P2302" s="17"/>
      <c r="Q2302" s="14"/>
      <c r="R2302" s="20"/>
      <c r="S2302" s="14"/>
      <c r="T2302" s="4"/>
      <c r="U2302" s="29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</row>
    <row r="2303" spans="1:154" x14ac:dyDescent="0.15">
      <c r="A2303" s="88"/>
      <c r="B2303" s="89"/>
      <c r="C2303" s="14"/>
      <c r="D2303" s="62"/>
      <c r="E2303" s="60"/>
      <c r="F2303" s="14"/>
      <c r="G2303" s="91"/>
      <c r="H2303" s="91"/>
      <c r="I2303" s="14"/>
      <c r="J2303" s="13"/>
      <c r="K2303" s="29"/>
      <c r="L2303" s="2"/>
      <c r="M2303" s="17"/>
      <c r="N2303" s="12"/>
      <c r="O2303" s="12"/>
      <c r="P2303" s="17"/>
      <c r="Q2303" s="14"/>
      <c r="R2303" s="20"/>
      <c r="S2303" s="14"/>
      <c r="T2303" s="4"/>
      <c r="U2303" s="29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</row>
    <row r="2304" spans="1:154" x14ac:dyDescent="0.15">
      <c r="A2304" s="88"/>
      <c r="B2304" s="89"/>
      <c r="C2304" s="14"/>
      <c r="D2304" s="62"/>
      <c r="E2304" s="60"/>
      <c r="F2304" s="14"/>
      <c r="G2304" s="91"/>
      <c r="H2304" s="91"/>
      <c r="I2304" s="14"/>
      <c r="J2304" s="13"/>
      <c r="K2304" s="29"/>
      <c r="L2304" s="2"/>
      <c r="M2304" s="17"/>
      <c r="N2304" s="12"/>
      <c r="O2304" s="12"/>
      <c r="P2304" s="17"/>
      <c r="Q2304" s="14"/>
      <c r="R2304" s="20"/>
      <c r="S2304" s="14"/>
      <c r="T2304" s="4"/>
      <c r="U2304" s="29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</row>
    <row r="2305" spans="1:154" x14ac:dyDescent="0.15">
      <c r="A2305" s="88"/>
      <c r="B2305" s="89"/>
      <c r="C2305" s="14"/>
      <c r="D2305" s="62"/>
      <c r="E2305" s="60"/>
      <c r="F2305" s="14"/>
      <c r="G2305" s="91"/>
      <c r="H2305" s="91"/>
      <c r="I2305" s="14"/>
      <c r="J2305" s="13"/>
      <c r="K2305" s="29"/>
      <c r="L2305" s="2"/>
      <c r="M2305" s="17"/>
      <c r="N2305" s="12"/>
      <c r="O2305" s="12"/>
      <c r="P2305" s="17"/>
      <c r="Q2305" s="14"/>
      <c r="R2305" s="20"/>
      <c r="S2305" s="14"/>
      <c r="T2305" s="4"/>
      <c r="U2305" s="29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</row>
    <row r="2306" spans="1:154" x14ac:dyDescent="0.15">
      <c r="A2306" s="88"/>
      <c r="B2306" s="89"/>
      <c r="C2306" s="14"/>
      <c r="D2306" s="62"/>
      <c r="E2306" s="60"/>
      <c r="F2306" s="14"/>
      <c r="G2306" s="91"/>
      <c r="H2306" s="91"/>
      <c r="I2306" s="14"/>
      <c r="J2306" s="13"/>
      <c r="K2306" s="29"/>
      <c r="L2306" s="2"/>
      <c r="M2306" s="17"/>
      <c r="N2306" s="12"/>
      <c r="O2306" s="12"/>
      <c r="P2306" s="17"/>
      <c r="Q2306" s="14"/>
      <c r="R2306" s="20"/>
      <c r="S2306" s="14"/>
      <c r="T2306" s="4"/>
      <c r="U2306" s="29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</row>
    <row r="2307" spans="1:154" x14ac:dyDescent="0.15">
      <c r="A2307" s="88"/>
      <c r="B2307" s="89"/>
      <c r="C2307" s="14"/>
      <c r="D2307" s="62"/>
      <c r="E2307" s="60"/>
      <c r="F2307" s="14"/>
      <c r="G2307" s="91"/>
      <c r="H2307" s="91"/>
      <c r="I2307" s="14"/>
      <c r="J2307" s="13"/>
      <c r="K2307" s="29"/>
      <c r="L2307" s="2"/>
      <c r="M2307" s="17"/>
      <c r="N2307" s="12"/>
      <c r="O2307" s="12"/>
      <c r="P2307" s="17"/>
      <c r="Q2307" s="14"/>
      <c r="R2307" s="20"/>
      <c r="S2307" s="14"/>
      <c r="T2307" s="4"/>
      <c r="U2307" s="29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</row>
    <row r="2308" spans="1:154" x14ac:dyDescent="0.15">
      <c r="A2308" s="88"/>
      <c r="B2308" s="89"/>
      <c r="C2308" s="14"/>
      <c r="D2308" s="62"/>
      <c r="E2308" s="60"/>
      <c r="F2308" s="14"/>
      <c r="G2308" s="91"/>
      <c r="H2308" s="91"/>
      <c r="I2308" s="14"/>
      <c r="J2308" s="13"/>
      <c r="K2308" s="29"/>
      <c r="L2308" s="2"/>
      <c r="M2308" s="17"/>
      <c r="N2308" s="12"/>
      <c r="O2308" s="12"/>
      <c r="P2308" s="17"/>
      <c r="Q2308" s="14"/>
      <c r="R2308" s="20"/>
      <c r="S2308" s="14"/>
      <c r="T2308" s="4"/>
      <c r="U2308" s="29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</row>
    <row r="2309" spans="1:154" x14ac:dyDescent="0.15">
      <c r="A2309" s="88"/>
      <c r="B2309" s="89"/>
      <c r="C2309" s="14"/>
      <c r="D2309" s="62"/>
      <c r="E2309" s="60"/>
      <c r="F2309" s="14"/>
      <c r="G2309" s="91"/>
      <c r="H2309" s="91"/>
      <c r="I2309" s="14"/>
      <c r="J2309" s="13"/>
      <c r="K2309" s="29"/>
      <c r="L2309" s="2"/>
      <c r="M2309" s="17"/>
      <c r="N2309" s="12"/>
      <c r="O2309" s="12"/>
      <c r="P2309" s="17"/>
      <c r="Q2309" s="14"/>
      <c r="R2309" s="20"/>
      <c r="S2309" s="14"/>
      <c r="T2309" s="4"/>
      <c r="U2309" s="29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</row>
    <row r="2310" spans="1:154" x14ac:dyDescent="0.15">
      <c r="A2310" s="88"/>
      <c r="B2310" s="89"/>
      <c r="C2310" s="14"/>
      <c r="D2310" s="62"/>
      <c r="E2310" s="60"/>
      <c r="F2310" s="14"/>
      <c r="G2310" s="91"/>
      <c r="H2310" s="91"/>
      <c r="I2310" s="14"/>
      <c r="J2310" s="13"/>
      <c r="K2310" s="29"/>
      <c r="L2310" s="2"/>
      <c r="M2310" s="17"/>
      <c r="N2310" s="12"/>
      <c r="O2310" s="12"/>
      <c r="P2310" s="17"/>
      <c r="Q2310" s="14"/>
      <c r="R2310" s="20"/>
      <c r="S2310" s="14"/>
      <c r="T2310" s="4"/>
      <c r="U2310" s="29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</row>
    <row r="2311" spans="1:154" x14ac:dyDescent="0.15">
      <c r="A2311" s="88"/>
      <c r="B2311" s="89"/>
      <c r="C2311" s="14"/>
      <c r="D2311" s="62"/>
      <c r="E2311" s="60"/>
      <c r="F2311" s="14"/>
      <c r="G2311" s="91"/>
      <c r="H2311" s="91"/>
      <c r="I2311" s="14"/>
      <c r="J2311" s="13"/>
      <c r="K2311" s="29"/>
      <c r="L2311" s="2"/>
      <c r="M2311" s="17"/>
      <c r="N2311" s="12"/>
      <c r="O2311" s="12"/>
      <c r="P2311" s="17"/>
      <c r="Q2311" s="14"/>
      <c r="R2311" s="20"/>
      <c r="S2311" s="14"/>
      <c r="T2311" s="4"/>
      <c r="U2311" s="29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</row>
    <row r="2312" spans="1:154" x14ac:dyDescent="0.15">
      <c r="A2312" s="88"/>
      <c r="B2312" s="89"/>
      <c r="C2312" s="14"/>
      <c r="D2312" s="62"/>
      <c r="E2312" s="60"/>
      <c r="F2312" s="14"/>
      <c r="G2312" s="91"/>
      <c r="H2312" s="91"/>
      <c r="I2312" s="14"/>
      <c r="J2312" s="13"/>
      <c r="K2312" s="29"/>
      <c r="L2312" s="2"/>
      <c r="M2312" s="17"/>
      <c r="N2312" s="12"/>
      <c r="O2312" s="12"/>
      <c r="P2312" s="17"/>
      <c r="Q2312" s="14"/>
      <c r="R2312" s="20"/>
      <c r="S2312" s="14"/>
      <c r="T2312" s="4"/>
      <c r="U2312" s="29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</row>
    <row r="2313" spans="1:154" x14ac:dyDescent="0.15">
      <c r="A2313" s="88"/>
      <c r="B2313" s="89"/>
      <c r="C2313" s="14"/>
      <c r="D2313" s="62"/>
      <c r="E2313" s="60"/>
      <c r="F2313" s="14"/>
      <c r="G2313" s="91"/>
      <c r="H2313" s="91"/>
      <c r="I2313" s="14"/>
      <c r="J2313" s="13"/>
      <c r="K2313" s="29"/>
      <c r="L2313" s="2"/>
      <c r="M2313" s="17"/>
      <c r="N2313" s="12"/>
      <c r="O2313" s="12"/>
      <c r="P2313" s="17"/>
      <c r="Q2313" s="14"/>
      <c r="R2313" s="20"/>
      <c r="S2313" s="14"/>
      <c r="T2313" s="4"/>
      <c r="U2313" s="29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</row>
    <row r="2314" spans="1:154" x14ac:dyDescent="0.15">
      <c r="A2314" s="88"/>
      <c r="B2314" s="89"/>
      <c r="C2314" s="14"/>
      <c r="D2314" s="62"/>
      <c r="E2314" s="60"/>
      <c r="F2314" s="14"/>
      <c r="G2314" s="91"/>
      <c r="H2314" s="91"/>
      <c r="I2314" s="14"/>
      <c r="J2314" s="13"/>
      <c r="K2314" s="29"/>
      <c r="L2314" s="2"/>
      <c r="M2314" s="17"/>
      <c r="N2314" s="12"/>
      <c r="O2314" s="12"/>
      <c r="P2314" s="17"/>
      <c r="Q2314" s="14"/>
      <c r="R2314" s="20"/>
      <c r="S2314" s="14"/>
      <c r="T2314" s="4"/>
      <c r="U2314" s="29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</row>
    <row r="2315" spans="1:154" x14ac:dyDescent="0.15">
      <c r="A2315" s="88"/>
      <c r="B2315" s="89"/>
      <c r="C2315" s="14"/>
      <c r="D2315" s="62"/>
      <c r="E2315" s="60"/>
      <c r="F2315" s="14"/>
      <c r="G2315" s="91"/>
      <c r="H2315" s="91"/>
      <c r="I2315" s="14"/>
      <c r="J2315" s="13"/>
      <c r="K2315" s="29"/>
      <c r="L2315" s="2"/>
      <c r="M2315" s="17"/>
      <c r="N2315" s="12"/>
      <c r="O2315" s="12"/>
      <c r="P2315" s="17"/>
      <c r="Q2315" s="14"/>
      <c r="R2315" s="20"/>
      <c r="S2315" s="14"/>
      <c r="T2315" s="4"/>
      <c r="U2315" s="29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</row>
    <row r="2316" spans="1:154" x14ac:dyDescent="0.15">
      <c r="A2316" s="88"/>
      <c r="B2316" s="89"/>
      <c r="C2316" s="14"/>
      <c r="D2316" s="62"/>
      <c r="E2316" s="60"/>
      <c r="F2316" s="14"/>
      <c r="G2316" s="91"/>
      <c r="H2316" s="91"/>
      <c r="I2316" s="14"/>
      <c r="J2316" s="13"/>
      <c r="K2316" s="29"/>
      <c r="L2316" s="2"/>
      <c r="M2316" s="17"/>
      <c r="N2316" s="12"/>
      <c r="O2316" s="12"/>
      <c r="P2316" s="17"/>
      <c r="Q2316" s="14"/>
      <c r="R2316" s="20"/>
      <c r="S2316" s="14"/>
      <c r="T2316" s="4"/>
      <c r="U2316" s="29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</row>
    <row r="2317" spans="1:154" x14ac:dyDescent="0.15">
      <c r="A2317" s="88"/>
      <c r="B2317" s="89"/>
      <c r="C2317" s="14"/>
      <c r="D2317" s="62"/>
      <c r="E2317" s="60"/>
      <c r="F2317" s="14"/>
      <c r="G2317" s="91"/>
      <c r="H2317" s="91"/>
      <c r="I2317" s="14"/>
      <c r="J2317" s="13"/>
      <c r="K2317" s="29"/>
      <c r="L2317" s="2"/>
      <c r="M2317" s="17"/>
      <c r="N2317" s="12"/>
      <c r="O2317" s="12"/>
      <c r="P2317" s="17"/>
      <c r="Q2317" s="14"/>
      <c r="R2317" s="20"/>
      <c r="S2317" s="14"/>
      <c r="T2317" s="4"/>
      <c r="U2317" s="29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</row>
    <row r="2318" spans="1:154" x14ac:dyDescent="0.15">
      <c r="A2318" s="88"/>
      <c r="B2318" s="89"/>
      <c r="C2318" s="14"/>
      <c r="D2318" s="62"/>
      <c r="E2318" s="60"/>
      <c r="F2318" s="14"/>
      <c r="G2318" s="91"/>
      <c r="H2318" s="91"/>
      <c r="I2318" s="14"/>
      <c r="J2318" s="13"/>
      <c r="K2318" s="29"/>
      <c r="L2318" s="2"/>
      <c r="M2318" s="17"/>
      <c r="N2318" s="12"/>
      <c r="O2318" s="12"/>
      <c r="P2318" s="17"/>
      <c r="Q2318" s="14"/>
      <c r="R2318" s="20"/>
      <c r="S2318" s="14"/>
      <c r="T2318" s="4"/>
      <c r="U2318" s="29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</row>
    <row r="2319" spans="1:154" x14ac:dyDescent="0.15">
      <c r="A2319" s="88"/>
      <c r="B2319" s="89"/>
      <c r="C2319" s="14"/>
      <c r="D2319" s="62"/>
      <c r="E2319" s="60"/>
      <c r="F2319" s="14"/>
      <c r="G2319" s="91"/>
      <c r="H2319" s="91"/>
      <c r="I2319" s="14"/>
      <c r="J2319" s="13"/>
      <c r="K2319" s="29"/>
      <c r="L2319" s="2"/>
      <c r="M2319" s="17"/>
      <c r="N2319" s="12"/>
      <c r="O2319" s="12"/>
      <c r="P2319" s="17"/>
      <c r="Q2319" s="14"/>
      <c r="R2319" s="20"/>
      <c r="S2319" s="14"/>
      <c r="T2319" s="4"/>
      <c r="U2319" s="29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</row>
    <row r="2320" spans="1:154" x14ac:dyDescent="0.15">
      <c r="A2320" s="88"/>
      <c r="B2320" s="89"/>
      <c r="C2320" s="14"/>
      <c r="D2320" s="62"/>
      <c r="E2320" s="60"/>
      <c r="F2320" s="14"/>
      <c r="G2320" s="91"/>
      <c r="H2320" s="91"/>
      <c r="I2320" s="14"/>
      <c r="J2320" s="13"/>
      <c r="K2320" s="29"/>
      <c r="L2320" s="2"/>
      <c r="M2320" s="17"/>
      <c r="N2320" s="12"/>
      <c r="O2320" s="12"/>
      <c r="P2320" s="17"/>
      <c r="Q2320" s="14"/>
      <c r="R2320" s="20"/>
      <c r="S2320" s="14"/>
      <c r="T2320" s="4"/>
      <c r="U2320" s="29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</row>
    <row r="2321" spans="1:154" x14ac:dyDescent="0.15">
      <c r="A2321" s="88"/>
      <c r="B2321" s="89"/>
      <c r="C2321" s="14"/>
      <c r="D2321" s="62"/>
      <c r="E2321" s="60"/>
      <c r="F2321" s="14"/>
      <c r="G2321" s="91"/>
      <c r="H2321" s="91"/>
      <c r="I2321" s="14"/>
      <c r="J2321" s="13"/>
      <c r="K2321" s="29"/>
      <c r="L2321" s="2"/>
      <c r="M2321" s="17"/>
      <c r="N2321" s="12"/>
      <c r="O2321" s="12"/>
      <c r="P2321" s="17"/>
      <c r="Q2321" s="14"/>
      <c r="R2321" s="20"/>
      <c r="S2321" s="14"/>
      <c r="T2321" s="4"/>
      <c r="U2321" s="29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</row>
    <row r="2322" spans="1:154" x14ac:dyDescent="0.15">
      <c r="A2322" s="88"/>
      <c r="B2322" s="89"/>
      <c r="C2322" s="14"/>
      <c r="D2322" s="62"/>
      <c r="E2322" s="60"/>
      <c r="F2322" s="14"/>
      <c r="G2322" s="91"/>
      <c r="H2322" s="91"/>
      <c r="I2322" s="14"/>
      <c r="J2322" s="13"/>
      <c r="K2322" s="29"/>
      <c r="L2322" s="2"/>
      <c r="M2322" s="17"/>
      <c r="N2322" s="12"/>
      <c r="O2322" s="12"/>
      <c r="P2322" s="17"/>
      <c r="Q2322" s="14"/>
      <c r="R2322" s="20"/>
      <c r="S2322" s="14"/>
      <c r="T2322" s="4"/>
      <c r="U2322" s="29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</row>
    <row r="2323" spans="1:154" x14ac:dyDescent="0.15">
      <c r="A2323" s="88"/>
      <c r="B2323" s="89"/>
      <c r="C2323" s="14"/>
      <c r="D2323" s="62"/>
      <c r="E2323" s="60"/>
      <c r="F2323" s="14"/>
      <c r="G2323" s="91"/>
      <c r="H2323" s="91"/>
      <c r="I2323" s="14"/>
      <c r="J2323" s="13"/>
      <c r="K2323" s="29"/>
      <c r="L2323" s="2"/>
      <c r="M2323" s="17"/>
      <c r="N2323" s="12"/>
      <c r="O2323" s="12"/>
      <c r="P2323" s="17"/>
      <c r="Q2323" s="14"/>
      <c r="R2323" s="20"/>
      <c r="S2323" s="14"/>
      <c r="T2323" s="4"/>
      <c r="U2323" s="29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</row>
    <row r="2324" spans="1:154" x14ac:dyDescent="0.15">
      <c r="A2324" s="88"/>
      <c r="B2324" s="89"/>
      <c r="C2324" s="14"/>
      <c r="D2324" s="62"/>
      <c r="E2324" s="60"/>
      <c r="F2324" s="14"/>
      <c r="G2324" s="91"/>
      <c r="H2324" s="91"/>
      <c r="I2324" s="14"/>
      <c r="J2324" s="13"/>
      <c r="K2324" s="29"/>
      <c r="L2324" s="2"/>
      <c r="M2324" s="17"/>
      <c r="N2324" s="12"/>
      <c r="O2324" s="12"/>
      <c r="P2324" s="17"/>
      <c r="Q2324" s="14"/>
      <c r="R2324" s="20"/>
      <c r="S2324" s="14"/>
      <c r="T2324" s="4"/>
      <c r="U2324" s="29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</row>
    <row r="2325" spans="1:154" x14ac:dyDescent="0.15">
      <c r="A2325" s="88"/>
      <c r="B2325" s="89"/>
      <c r="C2325" s="14"/>
      <c r="D2325" s="62"/>
      <c r="E2325" s="60"/>
      <c r="F2325" s="14"/>
      <c r="G2325" s="91"/>
      <c r="H2325" s="91"/>
      <c r="I2325" s="14"/>
      <c r="J2325" s="13"/>
      <c r="K2325" s="29"/>
      <c r="L2325" s="2"/>
      <c r="M2325" s="17"/>
      <c r="N2325" s="12"/>
      <c r="O2325" s="12"/>
      <c r="P2325" s="17"/>
      <c r="Q2325" s="14"/>
      <c r="R2325" s="20"/>
      <c r="S2325" s="14"/>
      <c r="T2325" s="4"/>
      <c r="U2325" s="29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</row>
    <row r="2326" spans="1:154" x14ac:dyDescent="0.15">
      <c r="A2326" s="88"/>
      <c r="B2326" s="89"/>
      <c r="C2326" s="14"/>
      <c r="D2326" s="62"/>
      <c r="E2326" s="60"/>
      <c r="F2326" s="14"/>
      <c r="G2326" s="91"/>
      <c r="H2326" s="91"/>
      <c r="I2326" s="14"/>
      <c r="J2326" s="13"/>
      <c r="K2326" s="29"/>
      <c r="L2326" s="2"/>
      <c r="M2326" s="17"/>
      <c r="N2326" s="12"/>
      <c r="O2326" s="12"/>
      <c r="P2326" s="17"/>
      <c r="Q2326" s="14"/>
      <c r="R2326" s="20"/>
      <c r="S2326" s="14"/>
      <c r="T2326" s="4"/>
      <c r="U2326" s="29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</row>
    <row r="2327" spans="1:154" x14ac:dyDescent="0.15">
      <c r="A2327" s="88"/>
      <c r="B2327" s="89"/>
      <c r="C2327" s="14"/>
      <c r="D2327" s="62"/>
      <c r="E2327" s="60"/>
      <c r="F2327" s="14"/>
      <c r="G2327" s="91"/>
      <c r="H2327" s="91"/>
      <c r="I2327" s="14"/>
      <c r="J2327" s="13"/>
      <c r="K2327" s="29"/>
      <c r="L2327" s="2"/>
      <c r="M2327" s="17"/>
      <c r="N2327" s="12"/>
      <c r="O2327" s="12"/>
      <c r="P2327" s="17"/>
      <c r="Q2327" s="14"/>
      <c r="R2327" s="20"/>
      <c r="S2327" s="14"/>
      <c r="T2327" s="4"/>
      <c r="U2327" s="29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</row>
    <row r="2328" spans="1:154" x14ac:dyDescent="0.15">
      <c r="A2328" s="88"/>
      <c r="B2328" s="89"/>
      <c r="C2328" s="14"/>
      <c r="D2328" s="62"/>
      <c r="E2328" s="60"/>
      <c r="F2328" s="14"/>
      <c r="G2328" s="91"/>
      <c r="H2328" s="91"/>
      <c r="I2328" s="14"/>
      <c r="J2328" s="13"/>
      <c r="K2328" s="29"/>
      <c r="L2328" s="2"/>
      <c r="M2328" s="17"/>
      <c r="N2328" s="12"/>
      <c r="O2328" s="12"/>
      <c r="P2328" s="17"/>
      <c r="Q2328" s="14"/>
      <c r="R2328" s="20"/>
      <c r="S2328" s="14"/>
      <c r="T2328" s="4"/>
      <c r="U2328" s="29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</row>
    <row r="2329" spans="1:154" x14ac:dyDescent="0.15">
      <c r="A2329" s="88"/>
      <c r="B2329" s="89"/>
      <c r="C2329" s="14"/>
      <c r="D2329" s="62"/>
      <c r="E2329" s="60"/>
      <c r="F2329" s="14"/>
      <c r="G2329" s="91"/>
      <c r="H2329" s="91"/>
      <c r="I2329" s="14"/>
      <c r="J2329" s="13"/>
      <c r="K2329" s="29"/>
      <c r="L2329" s="2"/>
      <c r="M2329" s="17"/>
      <c r="N2329" s="12"/>
      <c r="O2329" s="12"/>
      <c r="P2329" s="17"/>
      <c r="Q2329" s="14"/>
      <c r="R2329" s="20"/>
      <c r="S2329" s="14"/>
      <c r="T2329" s="4"/>
      <c r="U2329" s="29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</row>
    <row r="2330" spans="1:154" x14ac:dyDescent="0.15">
      <c r="A2330" s="88"/>
      <c r="B2330" s="89"/>
      <c r="C2330" s="14"/>
      <c r="D2330" s="62"/>
      <c r="E2330" s="60"/>
      <c r="F2330" s="14"/>
      <c r="G2330" s="91"/>
      <c r="H2330" s="91"/>
      <c r="I2330" s="14"/>
      <c r="J2330" s="13"/>
      <c r="K2330" s="29"/>
      <c r="L2330" s="2"/>
      <c r="M2330" s="17"/>
      <c r="N2330" s="12"/>
      <c r="O2330" s="12"/>
      <c r="P2330" s="17"/>
      <c r="Q2330" s="14"/>
      <c r="R2330" s="20"/>
      <c r="S2330" s="14"/>
      <c r="T2330" s="4"/>
      <c r="U2330" s="29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</row>
    <row r="2331" spans="1:154" x14ac:dyDescent="0.15">
      <c r="A2331" s="88"/>
      <c r="B2331" s="89"/>
      <c r="C2331" s="14"/>
      <c r="D2331" s="62"/>
      <c r="E2331" s="60"/>
      <c r="F2331" s="14"/>
      <c r="G2331" s="91"/>
      <c r="H2331" s="91"/>
      <c r="I2331" s="14"/>
      <c r="J2331" s="13"/>
      <c r="K2331" s="29"/>
      <c r="L2331" s="2"/>
      <c r="M2331" s="17"/>
      <c r="N2331" s="12"/>
      <c r="O2331" s="12"/>
      <c r="P2331" s="17"/>
      <c r="Q2331" s="14"/>
      <c r="R2331" s="20"/>
      <c r="S2331" s="14"/>
      <c r="T2331" s="4"/>
      <c r="U2331" s="29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</row>
    <row r="2332" spans="1:154" x14ac:dyDescent="0.15">
      <c r="A2332" s="88"/>
      <c r="B2332" s="89"/>
      <c r="C2332" s="14"/>
      <c r="D2332" s="62"/>
      <c r="E2332" s="60"/>
      <c r="F2332" s="14"/>
      <c r="G2332" s="91"/>
      <c r="H2332" s="91"/>
      <c r="I2332" s="14"/>
      <c r="J2332" s="13"/>
      <c r="K2332" s="29"/>
      <c r="L2332" s="2"/>
      <c r="M2332" s="17"/>
      <c r="N2332" s="12"/>
      <c r="O2332" s="12"/>
      <c r="P2332" s="17"/>
      <c r="Q2332" s="14"/>
      <c r="R2332" s="20"/>
      <c r="S2332" s="14"/>
      <c r="T2332" s="4"/>
      <c r="U2332" s="29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</row>
    <row r="2333" spans="1:154" x14ac:dyDescent="0.15">
      <c r="A2333" s="88"/>
      <c r="B2333" s="89"/>
      <c r="C2333" s="14"/>
      <c r="D2333" s="62"/>
      <c r="E2333" s="60"/>
      <c r="F2333" s="14"/>
      <c r="G2333" s="91"/>
      <c r="H2333" s="91"/>
      <c r="I2333" s="14"/>
      <c r="J2333" s="13"/>
      <c r="K2333" s="29"/>
      <c r="L2333" s="2"/>
      <c r="M2333" s="17"/>
      <c r="N2333" s="12"/>
      <c r="O2333" s="12"/>
      <c r="P2333" s="17"/>
      <c r="Q2333" s="14"/>
      <c r="R2333" s="20"/>
      <c r="S2333" s="14"/>
      <c r="T2333" s="4"/>
      <c r="U2333" s="29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</row>
    <row r="2334" spans="1:154" x14ac:dyDescent="0.15">
      <c r="A2334" s="88"/>
      <c r="B2334" s="89"/>
      <c r="C2334" s="14"/>
      <c r="D2334" s="62"/>
      <c r="E2334" s="60"/>
      <c r="F2334" s="14"/>
      <c r="G2334" s="91"/>
      <c r="H2334" s="91"/>
      <c r="I2334" s="14"/>
      <c r="J2334" s="13"/>
      <c r="K2334" s="29"/>
      <c r="L2334" s="2"/>
      <c r="M2334" s="17"/>
      <c r="N2334" s="12"/>
      <c r="O2334" s="12"/>
      <c r="P2334" s="17"/>
      <c r="Q2334" s="14"/>
      <c r="R2334" s="20"/>
      <c r="S2334" s="14"/>
      <c r="T2334" s="4"/>
      <c r="U2334" s="29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</row>
    <row r="2335" spans="1:154" x14ac:dyDescent="0.15">
      <c r="A2335" s="88"/>
      <c r="B2335" s="89"/>
      <c r="C2335" s="14"/>
      <c r="D2335" s="62"/>
      <c r="E2335" s="60"/>
      <c r="F2335" s="14"/>
      <c r="G2335" s="91"/>
      <c r="H2335" s="91"/>
      <c r="I2335" s="14"/>
      <c r="J2335" s="13"/>
      <c r="K2335" s="29"/>
      <c r="L2335" s="2"/>
      <c r="M2335" s="17"/>
      <c r="N2335" s="12"/>
      <c r="O2335" s="12"/>
      <c r="P2335" s="17"/>
      <c r="Q2335" s="14"/>
      <c r="R2335" s="20"/>
      <c r="S2335" s="14"/>
      <c r="T2335" s="4"/>
      <c r="U2335" s="29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</row>
    <row r="2336" spans="1:154" x14ac:dyDescent="0.15">
      <c r="A2336" s="88"/>
      <c r="B2336" s="89"/>
      <c r="C2336" s="14"/>
      <c r="D2336" s="62"/>
      <c r="E2336" s="60"/>
      <c r="F2336" s="14"/>
      <c r="G2336" s="91"/>
      <c r="H2336" s="91"/>
      <c r="I2336" s="14"/>
      <c r="J2336" s="13"/>
      <c r="K2336" s="29"/>
      <c r="L2336" s="2"/>
      <c r="M2336" s="17"/>
      <c r="N2336" s="12"/>
      <c r="O2336" s="12"/>
      <c r="P2336" s="17"/>
      <c r="Q2336" s="14"/>
      <c r="R2336" s="20"/>
      <c r="S2336" s="14"/>
      <c r="T2336" s="4"/>
      <c r="U2336" s="29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</row>
    <row r="2337" spans="1:154" x14ac:dyDescent="0.15">
      <c r="A2337" s="88"/>
      <c r="B2337" s="89"/>
      <c r="C2337" s="14"/>
      <c r="D2337" s="62"/>
      <c r="E2337" s="60"/>
      <c r="F2337" s="14"/>
      <c r="G2337" s="91"/>
      <c r="H2337" s="91"/>
      <c r="I2337" s="14"/>
      <c r="J2337" s="13"/>
      <c r="K2337" s="29"/>
      <c r="L2337" s="2"/>
      <c r="M2337" s="17"/>
      <c r="N2337" s="12"/>
      <c r="O2337" s="12"/>
      <c r="P2337" s="17"/>
      <c r="Q2337" s="14"/>
      <c r="R2337" s="20"/>
      <c r="S2337" s="14"/>
      <c r="T2337" s="4"/>
      <c r="U2337" s="29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</row>
    <row r="2338" spans="1:154" x14ac:dyDescent="0.15">
      <c r="A2338" s="88"/>
      <c r="B2338" s="89"/>
      <c r="C2338" s="14"/>
      <c r="D2338" s="62"/>
      <c r="E2338" s="60"/>
      <c r="F2338" s="14"/>
      <c r="G2338" s="91"/>
      <c r="H2338" s="91"/>
      <c r="I2338" s="14"/>
      <c r="J2338" s="13"/>
      <c r="K2338" s="29"/>
      <c r="L2338" s="2"/>
      <c r="M2338" s="17"/>
      <c r="N2338" s="12"/>
      <c r="O2338" s="12"/>
      <c r="P2338" s="17"/>
      <c r="Q2338" s="14"/>
      <c r="R2338" s="20"/>
      <c r="S2338" s="14"/>
      <c r="T2338" s="4"/>
      <c r="U2338" s="29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</row>
    <row r="2339" spans="1:154" x14ac:dyDescent="0.15">
      <c r="A2339" s="88"/>
      <c r="B2339" s="89"/>
      <c r="C2339" s="14"/>
      <c r="D2339" s="62"/>
      <c r="E2339" s="60"/>
      <c r="F2339" s="14"/>
      <c r="G2339" s="91"/>
      <c r="H2339" s="91"/>
      <c r="I2339" s="14"/>
      <c r="J2339" s="13"/>
      <c r="K2339" s="29"/>
      <c r="L2339" s="2"/>
      <c r="M2339" s="17"/>
      <c r="N2339" s="12"/>
      <c r="O2339" s="12"/>
      <c r="P2339" s="17"/>
      <c r="Q2339" s="14"/>
      <c r="R2339" s="20"/>
      <c r="S2339" s="14"/>
      <c r="T2339" s="4"/>
      <c r="U2339" s="29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</row>
    <row r="2340" spans="1:154" x14ac:dyDescent="0.15">
      <c r="A2340" s="88"/>
      <c r="B2340" s="89"/>
      <c r="C2340" s="14"/>
      <c r="D2340" s="62"/>
      <c r="E2340" s="60"/>
      <c r="F2340" s="14"/>
      <c r="G2340" s="91"/>
      <c r="H2340" s="91"/>
      <c r="I2340" s="14"/>
      <c r="J2340" s="13"/>
      <c r="K2340" s="29"/>
      <c r="L2340" s="2"/>
      <c r="M2340" s="17"/>
      <c r="N2340" s="12"/>
      <c r="O2340" s="12"/>
      <c r="P2340" s="17"/>
      <c r="Q2340" s="14"/>
      <c r="R2340" s="20"/>
      <c r="S2340" s="14"/>
      <c r="T2340" s="4"/>
      <c r="U2340" s="29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</row>
    <row r="2341" spans="1:154" x14ac:dyDescent="0.15">
      <c r="A2341" s="88"/>
      <c r="B2341" s="89"/>
      <c r="C2341" s="14"/>
      <c r="D2341" s="62"/>
      <c r="E2341" s="60"/>
      <c r="F2341" s="14"/>
      <c r="G2341" s="91"/>
      <c r="H2341" s="91"/>
      <c r="I2341" s="14"/>
      <c r="J2341" s="13"/>
      <c r="K2341" s="29"/>
      <c r="L2341" s="2"/>
      <c r="M2341" s="17"/>
      <c r="N2341" s="12"/>
      <c r="O2341" s="12"/>
      <c r="P2341" s="17"/>
      <c r="Q2341" s="14"/>
      <c r="R2341" s="20"/>
      <c r="S2341" s="14"/>
      <c r="T2341" s="4"/>
      <c r="U2341" s="29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</row>
    <row r="2342" spans="1:154" x14ac:dyDescent="0.15">
      <c r="A2342" s="88"/>
      <c r="B2342" s="89"/>
      <c r="C2342" s="14"/>
      <c r="D2342" s="62"/>
      <c r="E2342" s="60"/>
      <c r="F2342" s="14"/>
      <c r="G2342" s="91"/>
      <c r="H2342" s="91"/>
      <c r="I2342" s="14"/>
      <c r="J2342" s="13"/>
      <c r="K2342" s="29"/>
      <c r="L2342" s="2"/>
      <c r="M2342" s="17"/>
      <c r="N2342" s="12"/>
      <c r="O2342" s="12"/>
      <c r="P2342" s="17"/>
      <c r="Q2342" s="14"/>
      <c r="R2342" s="20"/>
      <c r="S2342" s="14"/>
      <c r="T2342" s="4"/>
      <c r="U2342" s="29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</row>
    <row r="2343" spans="1:154" x14ac:dyDescent="0.15">
      <c r="A2343" s="88"/>
      <c r="B2343" s="89"/>
      <c r="C2343" s="14"/>
      <c r="D2343" s="62"/>
      <c r="E2343" s="60"/>
      <c r="F2343" s="14"/>
      <c r="G2343" s="91"/>
      <c r="H2343" s="91"/>
      <c r="I2343" s="14"/>
      <c r="J2343" s="13"/>
      <c r="K2343" s="29"/>
      <c r="L2343" s="2"/>
      <c r="M2343" s="17"/>
      <c r="N2343" s="12"/>
      <c r="O2343" s="12"/>
      <c r="P2343" s="17"/>
      <c r="Q2343" s="14"/>
      <c r="R2343" s="20"/>
      <c r="S2343" s="14"/>
      <c r="T2343" s="4"/>
      <c r="U2343" s="29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</row>
    <row r="2344" spans="1:154" x14ac:dyDescent="0.15">
      <c r="A2344" s="88"/>
      <c r="B2344" s="89"/>
      <c r="C2344" s="14"/>
      <c r="D2344" s="62"/>
      <c r="E2344" s="60"/>
      <c r="F2344" s="14"/>
      <c r="G2344" s="91"/>
      <c r="H2344" s="91"/>
      <c r="I2344" s="14"/>
      <c r="J2344" s="13"/>
      <c r="K2344" s="29"/>
      <c r="L2344" s="2"/>
      <c r="M2344" s="17"/>
      <c r="N2344" s="12"/>
      <c r="O2344" s="12"/>
      <c r="P2344" s="17"/>
      <c r="Q2344" s="14"/>
      <c r="R2344" s="20"/>
      <c r="S2344" s="14"/>
      <c r="T2344" s="4"/>
      <c r="U2344" s="29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</row>
    <row r="2345" spans="1:154" x14ac:dyDescent="0.15">
      <c r="A2345" s="88"/>
      <c r="B2345" s="89"/>
      <c r="C2345" s="14"/>
      <c r="D2345" s="62"/>
      <c r="E2345" s="60"/>
      <c r="F2345" s="14"/>
      <c r="G2345" s="91"/>
      <c r="H2345" s="91"/>
      <c r="I2345" s="14"/>
      <c r="J2345" s="13"/>
      <c r="K2345" s="29"/>
      <c r="L2345" s="2"/>
      <c r="M2345" s="17"/>
      <c r="N2345" s="12"/>
      <c r="O2345" s="12"/>
      <c r="P2345" s="17"/>
      <c r="Q2345" s="14"/>
      <c r="R2345" s="20"/>
      <c r="S2345" s="14"/>
      <c r="T2345" s="4"/>
      <c r="U2345" s="29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</row>
    <row r="2346" spans="1:154" x14ac:dyDescent="0.15">
      <c r="A2346" s="88"/>
      <c r="B2346" s="89"/>
      <c r="C2346" s="14"/>
      <c r="D2346" s="62"/>
      <c r="E2346" s="60"/>
      <c r="F2346" s="14"/>
      <c r="G2346" s="91"/>
      <c r="H2346" s="91"/>
      <c r="I2346" s="14"/>
      <c r="J2346" s="13"/>
      <c r="K2346" s="29"/>
      <c r="L2346" s="2"/>
      <c r="M2346" s="17"/>
      <c r="N2346" s="12"/>
      <c r="O2346" s="12"/>
      <c r="P2346" s="17"/>
      <c r="Q2346" s="14"/>
      <c r="R2346" s="20"/>
      <c r="S2346" s="14"/>
      <c r="T2346" s="4"/>
      <c r="U2346" s="29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</row>
    <row r="2347" spans="1:154" x14ac:dyDescent="0.15">
      <c r="A2347" s="88"/>
      <c r="B2347" s="89"/>
      <c r="C2347" s="14"/>
      <c r="D2347" s="62"/>
      <c r="E2347" s="60"/>
      <c r="F2347" s="14"/>
      <c r="G2347" s="91"/>
      <c r="H2347" s="91"/>
      <c r="I2347" s="14"/>
      <c r="J2347" s="13"/>
      <c r="K2347" s="29"/>
      <c r="L2347" s="2"/>
      <c r="M2347" s="17"/>
      <c r="N2347" s="12"/>
      <c r="O2347" s="12"/>
      <c r="P2347" s="17"/>
      <c r="Q2347" s="14"/>
      <c r="R2347" s="20"/>
      <c r="S2347" s="14"/>
      <c r="T2347" s="4"/>
      <c r="U2347" s="29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</row>
    <row r="2348" spans="1:154" x14ac:dyDescent="0.15">
      <c r="A2348" s="88"/>
      <c r="B2348" s="89"/>
      <c r="C2348" s="14"/>
      <c r="D2348" s="62"/>
      <c r="E2348" s="60"/>
      <c r="F2348" s="14"/>
      <c r="G2348" s="91"/>
      <c r="H2348" s="91"/>
      <c r="I2348" s="14"/>
      <c r="J2348" s="13"/>
      <c r="K2348" s="29"/>
      <c r="L2348" s="2"/>
      <c r="M2348" s="17"/>
      <c r="N2348" s="12"/>
      <c r="O2348" s="12"/>
      <c r="P2348" s="17"/>
      <c r="Q2348" s="14"/>
      <c r="R2348" s="20"/>
      <c r="S2348" s="14"/>
      <c r="T2348" s="4"/>
      <c r="U2348" s="29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</row>
    <row r="2349" spans="1:154" x14ac:dyDescent="0.15">
      <c r="A2349" s="88"/>
      <c r="B2349" s="89"/>
      <c r="C2349" s="14"/>
      <c r="D2349" s="62"/>
      <c r="E2349" s="60"/>
      <c r="F2349" s="14"/>
      <c r="G2349" s="91"/>
      <c r="H2349" s="91"/>
      <c r="I2349" s="14"/>
      <c r="J2349" s="13"/>
      <c r="K2349" s="29"/>
      <c r="L2349" s="2"/>
      <c r="M2349" s="17"/>
      <c r="N2349" s="12"/>
      <c r="O2349" s="12"/>
      <c r="P2349" s="17"/>
      <c r="Q2349" s="14"/>
      <c r="R2349" s="20"/>
      <c r="S2349" s="14"/>
      <c r="T2349" s="4"/>
      <c r="U2349" s="29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</row>
    <row r="2350" spans="1:154" x14ac:dyDescent="0.15">
      <c r="A2350" s="88"/>
      <c r="B2350" s="89"/>
      <c r="C2350" s="14"/>
      <c r="D2350" s="62"/>
      <c r="E2350" s="60"/>
      <c r="F2350" s="14"/>
      <c r="G2350" s="91"/>
      <c r="H2350" s="91"/>
      <c r="I2350" s="14"/>
      <c r="J2350" s="13"/>
      <c r="K2350" s="29"/>
      <c r="L2350" s="2"/>
      <c r="M2350" s="17"/>
      <c r="N2350" s="12"/>
      <c r="O2350" s="12"/>
      <c r="P2350" s="17"/>
      <c r="Q2350" s="14"/>
      <c r="R2350" s="20"/>
      <c r="S2350" s="14"/>
      <c r="T2350" s="4"/>
      <c r="U2350" s="29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</row>
    <row r="2351" spans="1:154" x14ac:dyDescent="0.15">
      <c r="A2351" s="88"/>
      <c r="B2351" s="89"/>
      <c r="C2351" s="14"/>
      <c r="D2351" s="62"/>
      <c r="E2351" s="60"/>
      <c r="F2351" s="14"/>
      <c r="G2351" s="91"/>
      <c r="H2351" s="91"/>
      <c r="I2351" s="14"/>
      <c r="J2351" s="13"/>
      <c r="K2351" s="29"/>
      <c r="L2351" s="2"/>
      <c r="M2351" s="17"/>
      <c r="N2351" s="12"/>
      <c r="O2351" s="12"/>
      <c r="P2351" s="17"/>
      <c r="Q2351" s="14"/>
      <c r="R2351" s="20"/>
      <c r="S2351" s="14"/>
      <c r="T2351" s="4"/>
      <c r="U2351" s="29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</row>
    <row r="2352" spans="1:154" x14ac:dyDescent="0.15">
      <c r="A2352" s="88"/>
      <c r="B2352" s="89"/>
      <c r="C2352" s="14"/>
      <c r="D2352" s="62"/>
      <c r="E2352" s="60"/>
      <c r="F2352" s="14"/>
      <c r="G2352" s="91"/>
      <c r="H2352" s="91"/>
      <c r="I2352" s="14"/>
      <c r="J2352" s="13"/>
      <c r="K2352" s="29"/>
      <c r="L2352" s="2"/>
      <c r="M2352" s="17"/>
      <c r="N2352" s="12"/>
      <c r="O2352" s="12"/>
      <c r="P2352" s="17"/>
      <c r="Q2352" s="14"/>
      <c r="R2352" s="20"/>
      <c r="S2352" s="14"/>
      <c r="T2352" s="4"/>
      <c r="U2352" s="29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</row>
    <row r="2353" spans="1:154" x14ac:dyDescent="0.15">
      <c r="A2353" s="88"/>
      <c r="B2353" s="89"/>
      <c r="C2353" s="14"/>
      <c r="D2353" s="62"/>
      <c r="E2353" s="60"/>
      <c r="F2353" s="14"/>
      <c r="G2353" s="91"/>
      <c r="H2353" s="91"/>
      <c r="I2353" s="14"/>
      <c r="J2353" s="13"/>
      <c r="K2353" s="29"/>
      <c r="L2353" s="2"/>
      <c r="M2353" s="17"/>
      <c r="N2353" s="12"/>
      <c r="O2353" s="12"/>
      <c r="P2353" s="17"/>
      <c r="Q2353" s="14"/>
      <c r="R2353" s="20"/>
      <c r="S2353" s="14"/>
      <c r="T2353" s="4"/>
      <c r="U2353" s="29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</row>
    <row r="2354" spans="1:154" x14ac:dyDescent="0.15">
      <c r="A2354" s="88"/>
      <c r="B2354" s="89"/>
      <c r="C2354" s="14"/>
      <c r="D2354" s="62"/>
      <c r="E2354" s="60"/>
      <c r="F2354" s="14"/>
      <c r="G2354" s="91"/>
      <c r="H2354" s="91"/>
      <c r="I2354" s="14"/>
      <c r="J2354" s="13"/>
      <c r="K2354" s="29"/>
      <c r="L2354" s="2"/>
      <c r="M2354" s="17"/>
      <c r="N2354" s="12"/>
      <c r="O2354" s="12"/>
      <c r="P2354" s="17"/>
      <c r="Q2354" s="14"/>
      <c r="R2354" s="20"/>
      <c r="S2354" s="14"/>
      <c r="T2354" s="4"/>
      <c r="U2354" s="29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</row>
    <row r="2355" spans="1:154" x14ac:dyDescent="0.15">
      <c r="A2355" s="88"/>
      <c r="B2355" s="89"/>
      <c r="C2355" s="14"/>
      <c r="D2355" s="62"/>
      <c r="E2355" s="60"/>
      <c r="F2355" s="14"/>
      <c r="G2355" s="91"/>
      <c r="H2355" s="91"/>
      <c r="I2355" s="14"/>
      <c r="J2355" s="13"/>
      <c r="K2355" s="29"/>
      <c r="L2355" s="2"/>
      <c r="M2355" s="17"/>
      <c r="N2355" s="12"/>
      <c r="O2355" s="12"/>
      <c r="P2355" s="17"/>
      <c r="Q2355" s="14"/>
      <c r="R2355" s="20"/>
      <c r="S2355" s="14"/>
      <c r="T2355" s="4"/>
      <c r="U2355" s="29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</row>
    <row r="2356" spans="1:154" x14ac:dyDescent="0.15">
      <c r="A2356" s="88"/>
      <c r="B2356" s="89"/>
      <c r="C2356" s="14"/>
      <c r="D2356" s="62"/>
      <c r="E2356" s="60"/>
      <c r="F2356" s="14"/>
      <c r="G2356" s="91"/>
      <c r="H2356" s="91"/>
      <c r="I2356" s="14"/>
      <c r="J2356" s="13"/>
      <c r="K2356" s="29"/>
      <c r="L2356" s="2"/>
      <c r="M2356" s="17"/>
      <c r="N2356" s="12"/>
      <c r="O2356" s="12"/>
      <c r="P2356" s="17"/>
      <c r="Q2356" s="14"/>
      <c r="R2356" s="20"/>
      <c r="S2356" s="14"/>
      <c r="T2356" s="4"/>
      <c r="U2356" s="29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</row>
    <row r="2357" spans="1:154" x14ac:dyDescent="0.15">
      <c r="A2357" s="88"/>
      <c r="B2357" s="89"/>
      <c r="C2357" s="14"/>
      <c r="D2357" s="62"/>
      <c r="E2357" s="60"/>
      <c r="F2357" s="14"/>
      <c r="G2357" s="91"/>
      <c r="H2357" s="91"/>
      <c r="I2357" s="14"/>
      <c r="J2357" s="13"/>
      <c r="K2357" s="29"/>
      <c r="L2357" s="2"/>
      <c r="M2357" s="17"/>
      <c r="N2357" s="12"/>
      <c r="O2357" s="12"/>
      <c r="P2357" s="17"/>
      <c r="Q2357" s="14"/>
      <c r="R2357" s="20"/>
      <c r="S2357" s="14"/>
      <c r="T2357" s="4"/>
      <c r="U2357" s="29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</row>
    <row r="2358" spans="1:154" x14ac:dyDescent="0.15">
      <c r="A2358" s="88"/>
      <c r="B2358" s="89"/>
      <c r="C2358" s="14"/>
      <c r="D2358" s="62"/>
      <c r="E2358" s="60"/>
      <c r="F2358" s="14"/>
      <c r="G2358" s="91"/>
      <c r="H2358" s="91"/>
      <c r="I2358" s="14"/>
      <c r="J2358" s="13"/>
      <c r="K2358" s="29"/>
      <c r="L2358" s="2"/>
      <c r="M2358" s="17"/>
      <c r="N2358" s="12"/>
      <c r="O2358" s="12"/>
      <c r="P2358" s="17"/>
      <c r="Q2358" s="14"/>
      <c r="R2358" s="20"/>
      <c r="S2358" s="14"/>
      <c r="T2358" s="4"/>
      <c r="U2358" s="29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</row>
    <row r="2359" spans="1:154" x14ac:dyDescent="0.15">
      <c r="A2359" s="88"/>
      <c r="B2359" s="89"/>
      <c r="C2359" s="14"/>
      <c r="D2359" s="62"/>
      <c r="E2359" s="60"/>
      <c r="F2359" s="14"/>
      <c r="G2359" s="91"/>
      <c r="H2359" s="91"/>
      <c r="I2359" s="14"/>
      <c r="J2359" s="13"/>
      <c r="K2359" s="29"/>
      <c r="L2359" s="2"/>
      <c r="M2359" s="17"/>
      <c r="N2359" s="12"/>
      <c r="O2359" s="12"/>
      <c r="P2359" s="17"/>
      <c r="Q2359" s="14"/>
      <c r="R2359" s="20"/>
      <c r="S2359" s="14"/>
      <c r="T2359" s="4"/>
      <c r="U2359" s="29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</row>
    <row r="2360" spans="1:154" x14ac:dyDescent="0.15">
      <c r="A2360" s="88"/>
      <c r="B2360" s="89"/>
      <c r="C2360" s="14"/>
      <c r="D2360" s="62"/>
      <c r="E2360" s="60"/>
      <c r="F2360" s="14"/>
      <c r="G2360" s="91"/>
      <c r="H2360" s="91"/>
      <c r="I2360" s="14"/>
      <c r="J2360" s="13"/>
      <c r="K2360" s="29"/>
      <c r="L2360" s="2"/>
      <c r="M2360" s="17"/>
      <c r="N2360" s="12"/>
      <c r="O2360" s="12"/>
      <c r="P2360" s="17"/>
      <c r="Q2360" s="14"/>
      <c r="R2360" s="20"/>
      <c r="S2360" s="14"/>
      <c r="T2360" s="4"/>
      <c r="U2360" s="29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</row>
    <row r="2361" spans="1:154" x14ac:dyDescent="0.15">
      <c r="A2361" s="88"/>
      <c r="B2361" s="89"/>
      <c r="C2361" s="14"/>
      <c r="D2361" s="62"/>
      <c r="E2361" s="60"/>
      <c r="F2361" s="14"/>
      <c r="G2361" s="91"/>
      <c r="H2361" s="91"/>
      <c r="I2361" s="14"/>
      <c r="J2361" s="13"/>
      <c r="K2361" s="29"/>
      <c r="L2361" s="2"/>
      <c r="M2361" s="17"/>
      <c r="N2361" s="12"/>
      <c r="O2361" s="12"/>
      <c r="P2361" s="17"/>
      <c r="Q2361" s="14"/>
      <c r="R2361" s="20"/>
      <c r="S2361" s="14"/>
      <c r="T2361" s="4"/>
      <c r="U2361" s="29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</row>
    <row r="2362" spans="1:154" x14ac:dyDescent="0.15">
      <c r="A2362" s="88"/>
      <c r="B2362" s="89"/>
      <c r="C2362" s="14"/>
      <c r="D2362" s="62"/>
      <c r="E2362" s="60"/>
      <c r="F2362" s="14"/>
      <c r="G2362" s="91"/>
      <c r="H2362" s="91"/>
      <c r="I2362" s="14"/>
      <c r="J2362" s="13"/>
      <c r="K2362" s="29"/>
      <c r="L2362" s="2"/>
      <c r="M2362" s="17"/>
      <c r="N2362" s="12"/>
      <c r="O2362" s="12"/>
      <c r="P2362" s="17"/>
      <c r="Q2362" s="14"/>
      <c r="R2362" s="20"/>
      <c r="S2362" s="14"/>
      <c r="T2362" s="4"/>
      <c r="U2362" s="29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</row>
    <row r="2363" spans="1:154" x14ac:dyDescent="0.15">
      <c r="A2363" s="88"/>
      <c r="B2363" s="89"/>
      <c r="C2363" s="14"/>
      <c r="D2363" s="62"/>
      <c r="E2363" s="60"/>
      <c r="F2363" s="14"/>
      <c r="G2363" s="91"/>
      <c r="H2363" s="91"/>
      <c r="I2363" s="14"/>
      <c r="J2363" s="13"/>
      <c r="K2363" s="29"/>
      <c r="L2363" s="2"/>
      <c r="M2363" s="17"/>
      <c r="N2363" s="12"/>
      <c r="O2363" s="12"/>
      <c r="P2363" s="17"/>
      <c r="Q2363" s="14"/>
      <c r="R2363" s="20"/>
      <c r="S2363" s="14"/>
      <c r="T2363" s="4"/>
      <c r="U2363" s="29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</row>
    <row r="2364" spans="1:154" x14ac:dyDescent="0.15">
      <c r="A2364" s="88"/>
      <c r="B2364" s="89"/>
      <c r="C2364" s="14"/>
      <c r="D2364" s="62"/>
      <c r="E2364" s="60"/>
      <c r="F2364" s="14"/>
      <c r="G2364" s="91"/>
      <c r="H2364" s="91"/>
      <c r="I2364" s="14"/>
      <c r="J2364" s="13"/>
      <c r="K2364" s="29"/>
      <c r="L2364" s="2"/>
      <c r="M2364" s="17"/>
      <c r="N2364" s="12"/>
      <c r="O2364" s="12"/>
      <c r="P2364" s="17"/>
      <c r="Q2364" s="14"/>
      <c r="R2364" s="20"/>
      <c r="S2364" s="14"/>
      <c r="T2364" s="4"/>
      <c r="U2364" s="29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</row>
    <row r="2365" spans="1:154" x14ac:dyDescent="0.15">
      <c r="A2365" s="88"/>
      <c r="B2365" s="89"/>
      <c r="C2365" s="14"/>
      <c r="D2365" s="62"/>
      <c r="E2365" s="60"/>
      <c r="F2365" s="14"/>
      <c r="G2365" s="91"/>
      <c r="H2365" s="91"/>
      <c r="I2365" s="14"/>
      <c r="J2365" s="13"/>
      <c r="K2365" s="29"/>
      <c r="L2365" s="2"/>
      <c r="M2365" s="17"/>
      <c r="N2365" s="12"/>
      <c r="O2365" s="12"/>
      <c r="P2365" s="17"/>
      <c r="Q2365" s="14"/>
      <c r="R2365" s="20"/>
      <c r="S2365" s="14"/>
      <c r="T2365" s="4"/>
      <c r="U2365" s="29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</row>
    <row r="2366" spans="1:154" x14ac:dyDescent="0.15">
      <c r="A2366" s="88"/>
      <c r="B2366" s="89"/>
      <c r="C2366" s="14"/>
      <c r="D2366" s="62"/>
      <c r="E2366" s="60"/>
      <c r="F2366" s="14"/>
      <c r="G2366" s="91"/>
      <c r="H2366" s="91"/>
      <c r="I2366" s="14"/>
      <c r="J2366" s="13"/>
      <c r="K2366" s="29"/>
      <c r="L2366" s="2"/>
      <c r="M2366" s="17"/>
      <c r="N2366" s="12"/>
      <c r="O2366" s="12"/>
      <c r="P2366" s="17"/>
      <c r="Q2366" s="14"/>
      <c r="R2366" s="20"/>
      <c r="S2366" s="14"/>
      <c r="T2366" s="4"/>
      <c r="U2366" s="29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</row>
    <row r="2367" spans="1:154" x14ac:dyDescent="0.15">
      <c r="A2367" s="88"/>
      <c r="B2367" s="89"/>
      <c r="C2367" s="14"/>
      <c r="D2367" s="62"/>
      <c r="E2367" s="60"/>
      <c r="F2367" s="14"/>
      <c r="G2367" s="91"/>
      <c r="H2367" s="91"/>
      <c r="I2367" s="14"/>
      <c r="J2367" s="13"/>
      <c r="K2367" s="29"/>
      <c r="L2367" s="2"/>
      <c r="M2367" s="17"/>
      <c r="N2367" s="12"/>
      <c r="O2367" s="12"/>
      <c r="P2367" s="17"/>
      <c r="Q2367" s="14"/>
      <c r="R2367" s="20"/>
      <c r="S2367" s="14"/>
      <c r="T2367" s="4"/>
      <c r="U2367" s="29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</row>
    <row r="2368" spans="1:154" x14ac:dyDescent="0.15">
      <c r="A2368" s="88"/>
      <c r="B2368" s="89"/>
      <c r="C2368" s="14"/>
      <c r="D2368" s="62"/>
      <c r="E2368" s="60"/>
      <c r="F2368" s="14"/>
      <c r="G2368" s="91"/>
      <c r="H2368" s="91"/>
      <c r="I2368" s="14"/>
      <c r="J2368" s="13"/>
      <c r="K2368" s="29"/>
      <c r="L2368" s="2"/>
      <c r="M2368" s="17"/>
      <c r="N2368" s="12"/>
      <c r="O2368" s="12"/>
      <c r="P2368" s="17"/>
      <c r="Q2368" s="14"/>
      <c r="R2368" s="20"/>
      <c r="S2368" s="14"/>
      <c r="T2368" s="4"/>
      <c r="U2368" s="29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</row>
    <row r="2369" spans="1:154" x14ac:dyDescent="0.15">
      <c r="A2369" s="88"/>
      <c r="B2369" s="89"/>
      <c r="C2369" s="14"/>
      <c r="D2369" s="62"/>
      <c r="E2369" s="60"/>
      <c r="F2369" s="14"/>
      <c r="G2369" s="91"/>
      <c r="H2369" s="91"/>
      <c r="I2369" s="14"/>
      <c r="J2369" s="13"/>
      <c r="K2369" s="29"/>
      <c r="L2369" s="2"/>
      <c r="M2369" s="17"/>
      <c r="N2369" s="12"/>
      <c r="O2369" s="12"/>
      <c r="P2369" s="17"/>
      <c r="Q2369" s="14"/>
      <c r="R2369" s="20"/>
      <c r="S2369" s="14"/>
      <c r="T2369" s="4"/>
      <c r="U2369" s="29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</row>
    <row r="2370" spans="1:154" x14ac:dyDescent="0.15">
      <c r="A2370" s="88"/>
      <c r="B2370" s="89"/>
      <c r="C2370" s="14"/>
      <c r="D2370" s="62"/>
      <c r="E2370" s="60"/>
      <c r="F2370" s="14"/>
      <c r="G2370" s="91"/>
      <c r="H2370" s="91"/>
      <c r="I2370" s="14"/>
      <c r="J2370" s="13"/>
      <c r="K2370" s="29"/>
      <c r="L2370" s="2"/>
      <c r="M2370" s="17"/>
      <c r="N2370" s="12"/>
      <c r="O2370" s="12"/>
      <c r="P2370" s="17"/>
      <c r="Q2370" s="14"/>
      <c r="R2370" s="20"/>
      <c r="S2370" s="14"/>
      <c r="T2370" s="4"/>
      <c r="U2370" s="29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</row>
    <row r="2371" spans="1:154" x14ac:dyDescent="0.15">
      <c r="A2371" s="88"/>
      <c r="B2371" s="89"/>
      <c r="C2371" s="14"/>
      <c r="D2371" s="62"/>
      <c r="E2371" s="60"/>
      <c r="F2371" s="14"/>
      <c r="G2371" s="91"/>
      <c r="H2371" s="91"/>
      <c r="I2371" s="14"/>
      <c r="J2371" s="13"/>
      <c r="K2371" s="29"/>
      <c r="L2371" s="2"/>
      <c r="M2371" s="17"/>
      <c r="N2371" s="12"/>
      <c r="O2371" s="12"/>
      <c r="P2371" s="17"/>
      <c r="Q2371" s="14"/>
      <c r="R2371" s="20"/>
      <c r="S2371" s="14"/>
      <c r="T2371" s="4"/>
      <c r="U2371" s="29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</row>
    <row r="2372" spans="1:154" x14ac:dyDescent="0.15">
      <c r="A2372" s="88"/>
      <c r="B2372" s="89"/>
      <c r="C2372" s="14"/>
      <c r="D2372" s="62"/>
      <c r="E2372" s="60"/>
      <c r="F2372" s="14"/>
      <c r="G2372" s="91"/>
      <c r="H2372" s="91"/>
      <c r="I2372" s="14"/>
      <c r="J2372" s="13"/>
      <c r="K2372" s="29"/>
      <c r="L2372" s="2"/>
      <c r="M2372" s="17"/>
      <c r="N2372" s="12"/>
      <c r="O2372" s="12"/>
      <c r="P2372" s="17"/>
      <c r="Q2372" s="14"/>
      <c r="R2372" s="20"/>
      <c r="S2372" s="14"/>
      <c r="T2372" s="4"/>
      <c r="U2372" s="29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</row>
    <row r="2373" spans="1:154" x14ac:dyDescent="0.15">
      <c r="A2373" s="88"/>
      <c r="B2373" s="89"/>
      <c r="C2373" s="14"/>
      <c r="D2373" s="62"/>
      <c r="E2373" s="60"/>
      <c r="F2373" s="14"/>
      <c r="G2373" s="91"/>
      <c r="H2373" s="91"/>
      <c r="I2373" s="14"/>
      <c r="J2373" s="13"/>
      <c r="K2373" s="29"/>
      <c r="L2373" s="2"/>
      <c r="M2373" s="17"/>
      <c r="N2373" s="12"/>
      <c r="O2373" s="12"/>
      <c r="P2373" s="17"/>
      <c r="Q2373" s="14"/>
      <c r="R2373" s="20"/>
      <c r="S2373" s="14"/>
      <c r="T2373" s="4"/>
      <c r="U2373" s="29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</row>
    <row r="2374" spans="1:154" x14ac:dyDescent="0.15">
      <c r="A2374" s="88"/>
      <c r="B2374" s="89"/>
      <c r="C2374" s="14"/>
      <c r="D2374" s="62"/>
      <c r="E2374" s="60"/>
      <c r="F2374" s="14"/>
      <c r="G2374" s="91"/>
      <c r="H2374" s="91"/>
      <c r="I2374" s="14"/>
      <c r="J2374" s="13"/>
      <c r="K2374" s="29"/>
      <c r="L2374" s="2"/>
      <c r="M2374" s="17"/>
      <c r="N2374" s="12"/>
      <c r="O2374" s="12"/>
      <c r="P2374" s="17"/>
      <c r="Q2374" s="14"/>
      <c r="R2374" s="20"/>
      <c r="S2374" s="14"/>
      <c r="T2374" s="4"/>
      <c r="U2374" s="29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</row>
    <row r="2375" spans="1:154" x14ac:dyDescent="0.15">
      <c r="A2375" s="88"/>
      <c r="B2375" s="89"/>
      <c r="C2375" s="14"/>
      <c r="D2375" s="62"/>
      <c r="E2375" s="60"/>
      <c r="F2375" s="14"/>
      <c r="G2375" s="91"/>
      <c r="H2375" s="91"/>
      <c r="I2375" s="14"/>
      <c r="J2375" s="13"/>
      <c r="K2375" s="29"/>
      <c r="L2375" s="2"/>
      <c r="M2375" s="17"/>
      <c r="N2375" s="12"/>
      <c r="O2375" s="12"/>
      <c r="P2375" s="17"/>
      <c r="Q2375" s="14"/>
      <c r="R2375" s="20"/>
      <c r="S2375" s="14"/>
      <c r="T2375" s="4"/>
      <c r="U2375" s="29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</row>
    <row r="2376" spans="1:154" x14ac:dyDescent="0.15">
      <c r="A2376" s="88"/>
      <c r="B2376" s="89"/>
      <c r="C2376" s="14"/>
      <c r="D2376" s="62"/>
      <c r="E2376" s="60"/>
      <c r="F2376" s="14"/>
      <c r="G2376" s="91"/>
      <c r="H2376" s="91"/>
      <c r="I2376" s="14"/>
      <c r="J2376" s="13"/>
      <c r="K2376" s="29"/>
      <c r="L2376" s="2"/>
      <c r="M2376" s="17"/>
      <c r="N2376" s="12"/>
      <c r="O2376" s="12"/>
      <c r="P2376" s="17"/>
      <c r="Q2376" s="14"/>
      <c r="R2376" s="20"/>
      <c r="S2376" s="14"/>
      <c r="T2376" s="4"/>
      <c r="U2376" s="29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</row>
    <row r="2377" spans="1:154" x14ac:dyDescent="0.15">
      <c r="A2377" s="88"/>
      <c r="B2377" s="89"/>
      <c r="C2377" s="14"/>
      <c r="D2377" s="62"/>
      <c r="E2377" s="60"/>
      <c r="F2377" s="14"/>
      <c r="G2377" s="91"/>
      <c r="H2377" s="91"/>
      <c r="I2377" s="14"/>
      <c r="J2377" s="13"/>
      <c r="K2377" s="29"/>
      <c r="L2377" s="2"/>
      <c r="M2377" s="17"/>
      <c r="N2377" s="12"/>
      <c r="O2377" s="12"/>
      <c r="P2377" s="17"/>
      <c r="Q2377" s="14"/>
      <c r="R2377" s="20"/>
      <c r="S2377" s="14"/>
      <c r="T2377" s="4"/>
      <c r="U2377" s="29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</row>
    <row r="2378" spans="1:154" x14ac:dyDescent="0.15">
      <c r="A2378" s="88"/>
      <c r="B2378" s="89"/>
      <c r="C2378" s="14"/>
      <c r="D2378" s="62"/>
      <c r="E2378" s="60"/>
      <c r="F2378" s="14"/>
      <c r="G2378" s="91"/>
      <c r="H2378" s="91"/>
      <c r="I2378" s="14"/>
      <c r="J2378" s="13"/>
      <c r="K2378" s="29"/>
      <c r="L2378" s="2"/>
      <c r="M2378" s="17"/>
      <c r="N2378" s="12"/>
      <c r="O2378" s="12"/>
      <c r="P2378" s="17"/>
      <c r="Q2378" s="14"/>
      <c r="R2378" s="20"/>
      <c r="S2378" s="14"/>
      <c r="T2378" s="4"/>
      <c r="U2378" s="29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</row>
    <row r="2379" spans="1:154" x14ac:dyDescent="0.15">
      <c r="A2379" s="88"/>
      <c r="B2379" s="89"/>
      <c r="C2379" s="14"/>
      <c r="D2379" s="62"/>
      <c r="E2379" s="60"/>
      <c r="F2379" s="14"/>
      <c r="G2379" s="91"/>
      <c r="H2379" s="91"/>
      <c r="I2379" s="14"/>
      <c r="J2379" s="13"/>
      <c r="K2379" s="29"/>
      <c r="L2379" s="2"/>
      <c r="M2379" s="17"/>
      <c r="N2379" s="12"/>
      <c r="O2379" s="12"/>
      <c r="P2379" s="17"/>
      <c r="Q2379" s="14"/>
      <c r="R2379" s="20"/>
      <c r="S2379" s="14"/>
      <c r="T2379" s="4"/>
      <c r="U2379" s="29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</row>
    <row r="2380" spans="1:154" x14ac:dyDescent="0.15">
      <c r="A2380" s="88"/>
      <c r="B2380" s="89"/>
      <c r="C2380" s="14"/>
      <c r="D2380" s="62"/>
      <c r="E2380" s="60"/>
      <c r="F2380" s="14"/>
      <c r="G2380" s="91"/>
      <c r="H2380" s="91"/>
      <c r="I2380" s="14"/>
      <c r="J2380" s="13"/>
      <c r="K2380" s="29"/>
      <c r="L2380" s="2"/>
      <c r="M2380" s="17"/>
      <c r="N2380" s="12"/>
      <c r="O2380" s="12"/>
      <c r="P2380" s="17"/>
      <c r="Q2380" s="14"/>
      <c r="R2380" s="20"/>
      <c r="S2380" s="14"/>
      <c r="T2380" s="4"/>
      <c r="U2380" s="29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</row>
    <row r="2381" spans="1:154" x14ac:dyDescent="0.15">
      <c r="A2381" s="88"/>
      <c r="B2381" s="89"/>
      <c r="C2381" s="14"/>
      <c r="D2381" s="62"/>
      <c r="E2381" s="60"/>
      <c r="F2381" s="14"/>
      <c r="G2381" s="91"/>
      <c r="H2381" s="91"/>
      <c r="I2381" s="14"/>
      <c r="J2381" s="13"/>
      <c r="K2381" s="29"/>
      <c r="L2381" s="2"/>
      <c r="M2381" s="17"/>
      <c r="N2381" s="12"/>
      <c r="O2381" s="12"/>
      <c r="P2381" s="17"/>
      <c r="Q2381" s="14"/>
      <c r="R2381" s="20"/>
      <c r="S2381" s="14"/>
      <c r="T2381" s="4"/>
      <c r="U2381" s="29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</row>
    <row r="2382" spans="1:154" x14ac:dyDescent="0.15">
      <c r="A2382" s="88"/>
      <c r="B2382" s="89"/>
      <c r="C2382" s="14"/>
      <c r="D2382" s="62"/>
      <c r="E2382" s="60"/>
      <c r="F2382" s="14"/>
      <c r="G2382" s="91"/>
      <c r="H2382" s="91"/>
      <c r="I2382" s="14"/>
      <c r="J2382" s="13"/>
      <c r="K2382" s="29"/>
      <c r="L2382" s="2"/>
      <c r="M2382" s="17"/>
      <c r="N2382" s="12"/>
      <c r="O2382" s="12"/>
      <c r="P2382" s="17"/>
      <c r="Q2382" s="14"/>
      <c r="R2382" s="20"/>
      <c r="S2382" s="14"/>
      <c r="T2382" s="4"/>
      <c r="U2382" s="29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</row>
    <row r="2383" spans="1:154" x14ac:dyDescent="0.15">
      <c r="A2383" s="88"/>
      <c r="B2383" s="89"/>
      <c r="C2383" s="14"/>
      <c r="D2383" s="62"/>
      <c r="E2383" s="60"/>
      <c r="F2383" s="14"/>
      <c r="G2383" s="91"/>
      <c r="H2383" s="91"/>
      <c r="I2383" s="14"/>
      <c r="J2383" s="13"/>
      <c r="K2383" s="29"/>
      <c r="L2383" s="2"/>
      <c r="M2383" s="17"/>
      <c r="N2383" s="12"/>
      <c r="O2383" s="12"/>
      <c r="P2383" s="17"/>
      <c r="Q2383" s="14"/>
      <c r="R2383" s="20"/>
      <c r="S2383" s="14"/>
      <c r="T2383" s="4"/>
      <c r="U2383" s="29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</row>
    <row r="2384" spans="1:154" x14ac:dyDescent="0.15">
      <c r="A2384" s="88"/>
      <c r="B2384" s="89"/>
      <c r="C2384" s="14"/>
      <c r="D2384" s="62"/>
      <c r="E2384" s="60"/>
      <c r="F2384" s="14"/>
      <c r="G2384" s="91"/>
      <c r="H2384" s="91"/>
      <c r="I2384" s="14"/>
      <c r="J2384" s="13"/>
      <c r="K2384" s="29"/>
      <c r="L2384" s="2"/>
      <c r="M2384" s="17"/>
      <c r="N2384" s="12"/>
      <c r="O2384" s="12"/>
      <c r="P2384" s="17"/>
      <c r="Q2384" s="14"/>
      <c r="R2384" s="20"/>
      <c r="S2384" s="14"/>
      <c r="T2384" s="4"/>
      <c r="U2384" s="29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</row>
    <row r="2385" spans="1:154" x14ac:dyDescent="0.15">
      <c r="A2385" s="88"/>
      <c r="B2385" s="89"/>
      <c r="C2385" s="14"/>
      <c r="D2385" s="62"/>
      <c r="E2385" s="60"/>
      <c r="F2385" s="14"/>
      <c r="G2385" s="91"/>
      <c r="H2385" s="91"/>
      <c r="I2385" s="14"/>
      <c r="J2385" s="13"/>
      <c r="K2385" s="29"/>
      <c r="L2385" s="2"/>
      <c r="M2385" s="17"/>
      <c r="N2385" s="12"/>
      <c r="O2385" s="12"/>
      <c r="P2385" s="17"/>
      <c r="Q2385" s="14"/>
      <c r="R2385" s="20"/>
      <c r="S2385" s="14"/>
      <c r="T2385" s="4"/>
      <c r="U2385" s="29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</row>
    <row r="2386" spans="1:154" x14ac:dyDescent="0.15">
      <c r="A2386" s="88"/>
      <c r="B2386" s="89"/>
      <c r="C2386" s="14"/>
      <c r="D2386" s="62"/>
      <c r="E2386" s="60"/>
      <c r="F2386" s="14"/>
      <c r="G2386" s="91"/>
      <c r="H2386" s="91"/>
      <c r="I2386" s="14"/>
      <c r="J2386" s="13"/>
      <c r="K2386" s="29"/>
      <c r="L2386" s="2"/>
      <c r="M2386" s="17"/>
      <c r="N2386" s="12"/>
      <c r="O2386" s="12"/>
      <c r="P2386" s="17"/>
      <c r="Q2386" s="14"/>
      <c r="R2386" s="20"/>
      <c r="S2386" s="14"/>
      <c r="T2386" s="4"/>
      <c r="U2386" s="29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</row>
    <row r="2387" spans="1:154" x14ac:dyDescent="0.15">
      <c r="A2387" s="88"/>
      <c r="B2387" s="89"/>
      <c r="C2387" s="14"/>
      <c r="D2387" s="62"/>
      <c r="E2387" s="60"/>
      <c r="F2387" s="14"/>
      <c r="G2387" s="91"/>
      <c r="H2387" s="91"/>
      <c r="I2387" s="14"/>
      <c r="J2387" s="13"/>
      <c r="K2387" s="29"/>
      <c r="L2387" s="2"/>
      <c r="M2387" s="17"/>
      <c r="N2387" s="12"/>
      <c r="O2387" s="12"/>
      <c r="P2387" s="17"/>
      <c r="Q2387" s="14"/>
      <c r="R2387" s="20"/>
      <c r="S2387" s="14"/>
      <c r="T2387" s="4"/>
      <c r="U2387" s="29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</row>
    <row r="2388" spans="1:154" x14ac:dyDescent="0.15">
      <c r="A2388" s="88"/>
      <c r="B2388" s="89"/>
      <c r="C2388" s="14"/>
      <c r="D2388" s="62"/>
      <c r="E2388" s="60"/>
      <c r="F2388" s="14"/>
      <c r="G2388" s="91"/>
      <c r="H2388" s="91"/>
      <c r="I2388" s="14"/>
      <c r="J2388" s="13"/>
      <c r="K2388" s="29"/>
      <c r="L2388" s="2"/>
      <c r="M2388" s="17"/>
      <c r="N2388" s="12"/>
      <c r="O2388" s="12"/>
      <c r="P2388" s="17"/>
      <c r="Q2388" s="14"/>
      <c r="R2388" s="20"/>
      <c r="S2388" s="14"/>
      <c r="T2388" s="4"/>
      <c r="U2388" s="29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</row>
    <row r="2389" spans="1:154" x14ac:dyDescent="0.15">
      <c r="A2389" s="88"/>
      <c r="B2389" s="89"/>
      <c r="C2389" s="14"/>
      <c r="D2389" s="62"/>
      <c r="E2389" s="60"/>
      <c r="F2389" s="14"/>
      <c r="G2389" s="91"/>
      <c r="H2389" s="91"/>
      <c r="I2389" s="14"/>
      <c r="J2389" s="13"/>
      <c r="K2389" s="29"/>
      <c r="L2389" s="2"/>
      <c r="M2389" s="17"/>
      <c r="N2389" s="12"/>
      <c r="O2389" s="12"/>
      <c r="P2389" s="17"/>
      <c r="Q2389" s="14"/>
      <c r="R2389" s="20"/>
      <c r="S2389" s="14"/>
      <c r="T2389" s="4"/>
      <c r="U2389" s="29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</row>
    <row r="2390" spans="1:154" x14ac:dyDescent="0.15">
      <c r="A2390" s="88"/>
      <c r="B2390" s="89"/>
      <c r="C2390" s="14"/>
      <c r="D2390" s="62"/>
      <c r="E2390" s="60"/>
      <c r="F2390" s="14"/>
      <c r="G2390" s="91"/>
      <c r="H2390" s="91"/>
      <c r="I2390" s="14"/>
      <c r="J2390" s="13"/>
      <c r="K2390" s="29"/>
      <c r="L2390" s="2"/>
      <c r="M2390" s="17"/>
      <c r="N2390" s="12"/>
      <c r="O2390" s="12"/>
      <c r="P2390" s="17"/>
      <c r="Q2390" s="14"/>
      <c r="R2390" s="20"/>
      <c r="S2390" s="14"/>
      <c r="T2390" s="4"/>
      <c r="U2390" s="29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</row>
    <row r="2391" spans="1:154" x14ac:dyDescent="0.15">
      <c r="A2391" s="88"/>
      <c r="B2391" s="89"/>
      <c r="C2391" s="14"/>
      <c r="D2391" s="62"/>
      <c r="E2391" s="60"/>
      <c r="F2391" s="14"/>
      <c r="G2391" s="91"/>
      <c r="H2391" s="91"/>
      <c r="I2391" s="14"/>
      <c r="J2391" s="13"/>
      <c r="K2391" s="29"/>
      <c r="L2391" s="2"/>
      <c r="M2391" s="17"/>
      <c r="N2391" s="12"/>
      <c r="O2391" s="12"/>
      <c r="P2391" s="17"/>
      <c r="Q2391" s="14"/>
      <c r="R2391" s="20"/>
      <c r="S2391" s="14"/>
      <c r="T2391" s="4"/>
      <c r="U2391" s="29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</row>
    <row r="2392" spans="1:154" x14ac:dyDescent="0.15">
      <c r="A2392" s="88"/>
      <c r="B2392" s="89"/>
      <c r="C2392" s="14"/>
      <c r="D2392" s="62"/>
      <c r="E2392" s="60"/>
      <c r="F2392" s="14"/>
      <c r="G2392" s="91"/>
      <c r="H2392" s="91"/>
      <c r="I2392" s="14"/>
      <c r="J2392" s="13"/>
      <c r="K2392" s="29"/>
      <c r="L2392" s="2"/>
      <c r="M2392" s="17"/>
      <c r="N2392" s="12"/>
      <c r="O2392" s="12"/>
      <c r="P2392" s="17"/>
      <c r="Q2392" s="14"/>
      <c r="R2392" s="20"/>
      <c r="S2392" s="14"/>
      <c r="T2392" s="4"/>
      <c r="U2392" s="29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</row>
    <row r="2393" spans="1:154" x14ac:dyDescent="0.15">
      <c r="A2393" s="88"/>
      <c r="B2393" s="89"/>
      <c r="C2393" s="14"/>
      <c r="D2393" s="62"/>
      <c r="E2393" s="60"/>
      <c r="F2393" s="14"/>
      <c r="G2393" s="91"/>
      <c r="H2393" s="91"/>
      <c r="I2393" s="14"/>
      <c r="J2393" s="13"/>
      <c r="K2393" s="29"/>
      <c r="L2393" s="2"/>
      <c r="M2393" s="17"/>
      <c r="N2393" s="12"/>
      <c r="O2393" s="12"/>
      <c r="P2393" s="17"/>
      <c r="Q2393" s="14"/>
      <c r="R2393" s="20"/>
      <c r="S2393" s="14"/>
      <c r="T2393" s="4"/>
      <c r="U2393" s="29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</row>
    <row r="2394" spans="1:154" x14ac:dyDescent="0.15">
      <c r="A2394" s="88"/>
      <c r="B2394" s="89"/>
      <c r="C2394" s="14"/>
      <c r="D2394" s="62"/>
      <c r="E2394" s="60"/>
      <c r="F2394" s="14"/>
      <c r="G2394" s="91"/>
      <c r="H2394" s="91"/>
      <c r="I2394" s="14"/>
      <c r="J2394" s="13"/>
      <c r="K2394" s="29"/>
      <c r="L2394" s="2"/>
      <c r="M2394" s="17"/>
      <c r="N2394" s="12"/>
      <c r="O2394" s="12"/>
      <c r="P2394" s="17"/>
      <c r="Q2394" s="14"/>
      <c r="R2394" s="20"/>
      <c r="S2394" s="14"/>
      <c r="T2394" s="4"/>
      <c r="U2394" s="29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</row>
    <row r="2395" spans="1:154" x14ac:dyDescent="0.15">
      <c r="A2395" s="88"/>
      <c r="B2395" s="89"/>
      <c r="C2395" s="14"/>
      <c r="D2395" s="62"/>
      <c r="E2395" s="60"/>
      <c r="F2395" s="14"/>
      <c r="G2395" s="91"/>
      <c r="H2395" s="91"/>
      <c r="I2395" s="14"/>
      <c r="J2395" s="13"/>
      <c r="K2395" s="29"/>
      <c r="L2395" s="2"/>
      <c r="M2395" s="17"/>
      <c r="N2395" s="12"/>
      <c r="O2395" s="12"/>
      <c r="P2395" s="17"/>
      <c r="Q2395" s="14"/>
      <c r="R2395" s="20"/>
      <c r="S2395" s="14"/>
      <c r="T2395" s="4"/>
      <c r="U2395" s="29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</row>
    <row r="2396" spans="1:154" x14ac:dyDescent="0.15">
      <c r="A2396" s="88"/>
      <c r="B2396" s="89"/>
      <c r="C2396" s="14"/>
      <c r="D2396" s="62"/>
      <c r="E2396" s="60"/>
      <c r="F2396" s="14"/>
      <c r="G2396" s="91"/>
      <c r="H2396" s="91"/>
      <c r="I2396" s="14"/>
      <c r="J2396" s="13"/>
      <c r="K2396" s="29"/>
      <c r="L2396" s="2"/>
      <c r="M2396" s="17"/>
      <c r="N2396" s="12"/>
      <c r="O2396" s="12"/>
      <c r="P2396" s="17"/>
      <c r="Q2396" s="14"/>
      <c r="R2396" s="20"/>
      <c r="S2396" s="14"/>
      <c r="T2396" s="4"/>
      <c r="U2396" s="29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</row>
    <row r="2397" spans="1:154" x14ac:dyDescent="0.15">
      <c r="A2397" s="88"/>
      <c r="B2397" s="89"/>
      <c r="C2397" s="14"/>
      <c r="D2397" s="62"/>
      <c r="E2397" s="60"/>
      <c r="F2397" s="14"/>
      <c r="G2397" s="91"/>
      <c r="H2397" s="91"/>
      <c r="I2397" s="14"/>
      <c r="J2397" s="13"/>
      <c r="K2397" s="29"/>
      <c r="L2397" s="2"/>
      <c r="M2397" s="17"/>
      <c r="N2397" s="12"/>
      <c r="O2397" s="12"/>
      <c r="P2397" s="17"/>
      <c r="Q2397" s="14"/>
      <c r="R2397" s="20"/>
      <c r="S2397" s="14"/>
      <c r="T2397" s="4"/>
      <c r="U2397" s="29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</row>
    <row r="2398" spans="1:154" x14ac:dyDescent="0.15">
      <c r="A2398" s="88"/>
      <c r="B2398" s="89"/>
      <c r="C2398" s="14"/>
      <c r="D2398" s="62"/>
      <c r="E2398" s="60"/>
      <c r="F2398" s="14"/>
      <c r="G2398" s="91"/>
      <c r="H2398" s="91"/>
      <c r="I2398" s="14"/>
      <c r="J2398" s="13"/>
      <c r="K2398" s="29"/>
      <c r="L2398" s="2"/>
      <c r="M2398" s="17"/>
      <c r="N2398" s="12"/>
      <c r="O2398" s="12"/>
      <c r="P2398" s="17"/>
      <c r="Q2398" s="14"/>
      <c r="R2398" s="20"/>
      <c r="S2398" s="14"/>
      <c r="T2398" s="4"/>
      <c r="U2398" s="29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</row>
    <row r="2399" spans="1:154" x14ac:dyDescent="0.15">
      <c r="A2399" s="88"/>
      <c r="B2399" s="89"/>
      <c r="C2399" s="14"/>
      <c r="D2399" s="62"/>
      <c r="E2399" s="60"/>
      <c r="F2399" s="14"/>
      <c r="G2399" s="91"/>
      <c r="H2399" s="91"/>
      <c r="I2399" s="14"/>
      <c r="J2399" s="13"/>
      <c r="K2399" s="29"/>
      <c r="L2399" s="2"/>
      <c r="M2399" s="17"/>
      <c r="N2399" s="12"/>
      <c r="O2399" s="12"/>
      <c r="P2399" s="17"/>
      <c r="Q2399" s="14"/>
      <c r="R2399" s="20"/>
      <c r="S2399" s="14"/>
      <c r="T2399" s="4"/>
      <c r="U2399" s="29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</row>
    <row r="2400" spans="1:154" x14ac:dyDescent="0.15">
      <c r="A2400" s="88"/>
      <c r="B2400" s="89"/>
      <c r="C2400" s="14"/>
      <c r="D2400" s="62"/>
      <c r="E2400" s="60"/>
      <c r="F2400" s="14"/>
      <c r="G2400" s="91"/>
      <c r="H2400" s="91"/>
      <c r="I2400" s="14"/>
      <c r="J2400" s="13"/>
      <c r="K2400" s="29"/>
      <c r="L2400" s="2"/>
      <c r="M2400" s="17"/>
      <c r="N2400" s="12"/>
      <c r="O2400" s="12"/>
      <c r="P2400" s="17"/>
      <c r="Q2400" s="14"/>
      <c r="R2400" s="20"/>
      <c r="S2400" s="14"/>
      <c r="T2400" s="4"/>
      <c r="U2400" s="29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</row>
    <row r="2401" spans="1:154" x14ac:dyDescent="0.15">
      <c r="A2401" s="88"/>
      <c r="B2401" s="89"/>
      <c r="C2401" s="14"/>
      <c r="D2401" s="62"/>
      <c r="E2401" s="60"/>
      <c r="F2401" s="14"/>
      <c r="G2401" s="91"/>
      <c r="H2401" s="91"/>
      <c r="I2401" s="14"/>
      <c r="J2401" s="13"/>
      <c r="K2401" s="29"/>
      <c r="L2401" s="2"/>
      <c r="M2401" s="17"/>
      <c r="N2401" s="12"/>
      <c r="O2401" s="12"/>
      <c r="P2401" s="17"/>
      <c r="Q2401" s="14"/>
      <c r="R2401" s="20"/>
      <c r="S2401" s="14"/>
      <c r="T2401" s="4"/>
      <c r="U2401" s="29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</row>
    <row r="2402" spans="1:154" x14ac:dyDescent="0.15">
      <c r="A2402" s="88"/>
      <c r="B2402" s="89"/>
      <c r="C2402" s="14"/>
      <c r="D2402" s="62"/>
      <c r="E2402" s="60"/>
      <c r="F2402" s="14"/>
      <c r="G2402" s="91"/>
      <c r="H2402" s="91"/>
      <c r="I2402" s="14"/>
      <c r="J2402" s="13"/>
      <c r="K2402" s="29"/>
      <c r="L2402" s="2"/>
      <c r="M2402" s="17"/>
      <c r="N2402" s="12"/>
      <c r="O2402" s="12"/>
      <c r="P2402" s="17"/>
      <c r="Q2402" s="14"/>
      <c r="R2402" s="20"/>
      <c r="S2402" s="14"/>
      <c r="T2402" s="4"/>
      <c r="U2402" s="29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</row>
    <row r="2403" spans="1:154" x14ac:dyDescent="0.15">
      <c r="A2403" s="88"/>
      <c r="B2403" s="89"/>
      <c r="C2403" s="14"/>
      <c r="D2403" s="62"/>
      <c r="E2403" s="60"/>
      <c r="F2403" s="14"/>
      <c r="G2403" s="91"/>
      <c r="H2403" s="91"/>
      <c r="I2403" s="14"/>
      <c r="J2403" s="13"/>
      <c r="K2403" s="29"/>
      <c r="L2403" s="2"/>
      <c r="M2403" s="17"/>
      <c r="N2403" s="12"/>
      <c r="O2403" s="12"/>
      <c r="P2403" s="17"/>
      <c r="Q2403" s="14"/>
      <c r="R2403" s="20"/>
      <c r="S2403" s="14"/>
      <c r="T2403" s="4"/>
      <c r="U2403" s="29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</row>
    <row r="2404" spans="1:154" x14ac:dyDescent="0.15">
      <c r="A2404" s="88"/>
      <c r="B2404" s="89"/>
      <c r="C2404" s="14"/>
      <c r="D2404" s="62"/>
      <c r="E2404" s="60"/>
      <c r="F2404" s="14"/>
      <c r="G2404" s="91"/>
      <c r="H2404" s="91"/>
      <c r="I2404" s="14"/>
      <c r="J2404" s="13"/>
      <c r="K2404" s="29"/>
      <c r="L2404" s="2"/>
      <c r="M2404" s="17"/>
      <c r="N2404" s="12"/>
      <c r="O2404" s="12"/>
      <c r="P2404" s="17"/>
      <c r="Q2404" s="14"/>
      <c r="R2404" s="20"/>
      <c r="S2404" s="14"/>
      <c r="T2404" s="4"/>
      <c r="U2404" s="29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</row>
    <row r="2405" spans="1:154" x14ac:dyDescent="0.15">
      <c r="A2405" s="88"/>
      <c r="B2405" s="89"/>
      <c r="C2405" s="14"/>
      <c r="D2405" s="62"/>
      <c r="E2405" s="60"/>
      <c r="F2405" s="14"/>
      <c r="G2405" s="91"/>
      <c r="H2405" s="91"/>
      <c r="I2405" s="14"/>
      <c r="J2405" s="13"/>
      <c r="K2405" s="29"/>
      <c r="L2405" s="2"/>
      <c r="M2405" s="17"/>
      <c r="N2405" s="12"/>
      <c r="O2405" s="12"/>
      <c r="P2405" s="17"/>
      <c r="Q2405" s="14"/>
      <c r="R2405" s="20"/>
      <c r="S2405" s="14"/>
      <c r="T2405" s="4"/>
      <c r="U2405" s="29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</row>
    <row r="2406" spans="1:154" x14ac:dyDescent="0.15">
      <c r="A2406" s="88"/>
      <c r="B2406" s="89"/>
      <c r="C2406" s="14"/>
      <c r="D2406" s="62"/>
      <c r="E2406" s="60"/>
      <c r="F2406" s="14"/>
      <c r="G2406" s="91"/>
      <c r="H2406" s="91"/>
      <c r="I2406" s="14"/>
      <c r="J2406" s="13"/>
      <c r="K2406" s="29"/>
      <c r="L2406" s="2"/>
      <c r="M2406" s="17"/>
      <c r="N2406" s="12"/>
      <c r="O2406" s="12"/>
      <c r="P2406" s="17"/>
      <c r="Q2406" s="14"/>
      <c r="R2406" s="20"/>
      <c r="S2406" s="14"/>
      <c r="T2406" s="4"/>
      <c r="U2406" s="29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</row>
    <row r="2407" spans="1:154" x14ac:dyDescent="0.15">
      <c r="A2407" s="88"/>
      <c r="B2407" s="89"/>
      <c r="C2407" s="14"/>
      <c r="D2407" s="62"/>
      <c r="E2407" s="60"/>
      <c r="F2407" s="14"/>
      <c r="G2407" s="91"/>
      <c r="H2407" s="91"/>
      <c r="I2407" s="14"/>
      <c r="J2407" s="13"/>
      <c r="K2407" s="29"/>
      <c r="L2407" s="2"/>
      <c r="M2407" s="17"/>
      <c r="N2407" s="12"/>
      <c r="O2407" s="12"/>
      <c r="P2407" s="17"/>
      <c r="Q2407" s="14"/>
      <c r="R2407" s="20"/>
      <c r="S2407" s="14"/>
      <c r="T2407" s="4"/>
      <c r="U2407" s="29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</row>
    <row r="2408" spans="1:154" x14ac:dyDescent="0.15">
      <c r="A2408" s="88"/>
      <c r="B2408" s="89"/>
      <c r="C2408" s="14"/>
      <c r="D2408" s="62"/>
      <c r="E2408" s="60"/>
      <c r="F2408" s="14"/>
      <c r="G2408" s="91"/>
      <c r="H2408" s="91"/>
      <c r="I2408" s="14"/>
      <c r="J2408" s="13"/>
      <c r="K2408" s="29"/>
      <c r="L2408" s="2"/>
      <c r="M2408" s="17"/>
      <c r="N2408" s="12"/>
      <c r="O2408" s="12"/>
      <c r="P2408" s="17"/>
      <c r="Q2408" s="14"/>
      <c r="R2408" s="20"/>
      <c r="S2408" s="14"/>
      <c r="T2408" s="4"/>
      <c r="U2408" s="29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</row>
    <row r="2409" spans="1:154" x14ac:dyDescent="0.15">
      <c r="A2409" s="88"/>
      <c r="B2409" s="89"/>
      <c r="C2409" s="14"/>
      <c r="D2409" s="62"/>
      <c r="E2409" s="60"/>
      <c r="F2409" s="14"/>
      <c r="G2409" s="91"/>
      <c r="H2409" s="91"/>
      <c r="I2409" s="14"/>
      <c r="J2409" s="13"/>
      <c r="K2409" s="29"/>
      <c r="L2409" s="2"/>
      <c r="M2409" s="17"/>
      <c r="N2409" s="12"/>
      <c r="O2409" s="12"/>
      <c r="P2409" s="17"/>
      <c r="Q2409" s="14"/>
      <c r="R2409" s="20"/>
      <c r="S2409" s="14"/>
      <c r="T2409" s="4"/>
      <c r="U2409" s="29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</row>
    <row r="2410" spans="1:154" x14ac:dyDescent="0.15">
      <c r="A2410" s="88"/>
      <c r="B2410" s="89"/>
      <c r="C2410" s="14"/>
      <c r="D2410" s="62"/>
      <c r="E2410" s="60"/>
      <c r="F2410" s="14"/>
      <c r="G2410" s="91"/>
      <c r="H2410" s="91"/>
      <c r="I2410" s="14"/>
      <c r="J2410" s="13"/>
      <c r="K2410" s="29"/>
      <c r="L2410" s="2"/>
      <c r="M2410" s="17"/>
      <c r="N2410" s="12"/>
      <c r="O2410" s="12"/>
      <c r="P2410" s="17"/>
      <c r="Q2410" s="14"/>
      <c r="R2410" s="20"/>
      <c r="S2410" s="14"/>
      <c r="T2410" s="4"/>
      <c r="U2410" s="29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</row>
    <row r="2411" spans="1:154" x14ac:dyDescent="0.15">
      <c r="A2411" s="88"/>
      <c r="B2411" s="89"/>
      <c r="C2411" s="14"/>
      <c r="D2411" s="62"/>
      <c r="E2411" s="60"/>
      <c r="F2411" s="14"/>
      <c r="G2411" s="91"/>
      <c r="H2411" s="91"/>
      <c r="I2411" s="14"/>
      <c r="J2411" s="13"/>
      <c r="K2411" s="29"/>
      <c r="L2411" s="2"/>
      <c r="M2411" s="17"/>
      <c r="N2411" s="12"/>
      <c r="O2411" s="12"/>
      <c r="P2411" s="17"/>
      <c r="Q2411" s="14"/>
      <c r="R2411" s="20"/>
      <c r="S2411" s="14"/>
      <c r="T2411" s="4"/>
      <c r="U2411" s="29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</row>
    <row r="2412" spans="1:154" x14ac:dyDescent="0.15">
      <c r="A2412" s="88"/>
      <c r="B2412" s="89"/>
      <c r="C2412" s="14"/>
      <c r="D2412" s="62"/>
      <c r="E2412" s="60"/>
      <c r="F2412" s="14"/>
      <c r="G2412" s="91"/>
      <c r="H2412" s="91"/>
      <c r="I2412" s="14"/>
      <c r="J2412" s="13"/>
      <c r="K2412" s="29"/>
      <c r="L2412" s="2"/>
      <c r="M2412" s="17"/>
      <c r="N2412" s="12"/>
      <c r="O2412" s="12"/>
      <c r="P2412" s="17"/>
      <c r="Q2412" s="14"/>
      <c r="R2412" s="20"/>
      <c r="S2412" s="14"/>
      <c r="T2412" s="4"/>
      <c r="U2412" s="29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</row>
    <row r="2413" spans="1:154" x14ac:dyDescent="0.15">
      <c r="A2413" s="88"/>
      <c r="B2413" s="89"/>
      <c r="C2413" s="14"/>
      <c r="D2413" s="62"/>
      <c r="E2413" s="60"/>
      <c r="F2413" s="14"/>
      <c r="G2413" s="91"/>
      <c r="H2413" s="91"/>
      <c r="I2413" s="14"/>
      <c r="J2413" s="13"/>
      <c r="K2413" s="29"/>
      <c r="L2413" s="2"/>
      <c r="M2413" s="17"/>
      <c r="N2413" s="12"/>
      <c r="O2413" s="12"/>
      <c r="P2413" s="17"/>
      <c r="Q2413" s="14"/>
      <c r="R2413" s="20"/>
      <c r="S2413" s="14"/>
      <c r="T2413" s="4"/>
      <c r="U2413" s="29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</row>
    <row r="2414" spans="1:154" x14ac:dyDescent="0.15">
      <c r="A2414" s="88"/>
      <c r="B2414" s="89"/>
      <c r="C2414" s="14"/>
      <c r="D2414" s="62"/>
      <c r="E2414" s="60"/>
      <c r="F2414" s="14"/>
      <c r="G2414" s="91"/>
      <c r="H2414" s="91"/>
      <c r="I2414" s="14"/>
      <c r="J2414" s="13"/>
      <c r="K2414" s="29"/>
      <c r="L2414" s="2"/>
      <c r="M2414" s="17"/>
      <c r="N2414" s="12"/>
      <c r="O2414" s="12"/>
      <c r="P2414" s="17"/>
      <c r="Q2414" s="14"/>
      <c r="R2414" s="20"/>
      <c r="S2414" s="14"/>
      <c r="T2414" s="4"/>
      <c r="U2414" s="29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</row>
    <row r="2415" spans="1:154" x14ac:dyDescent="0.15">
      <c r="A2415" s="88"/>
      <c r="B2415" s="89"/>
      <c r="C2415" s="14"/>
      <c r="D2415" s="62"/>
      <c r="E2415" s="60"/>
      <c r="F2415" s="14"/>
      <c r="G2415" s="91"/>
      <c r="H2415" s="91"/>
      <c r="I2415" s="14"/>
      <c r="J2415" s="13"/>
      <c r="K2415" s="29"/>
      <c r="L2415" s="2"/>
      <c r="M2415" s="17"/>
      <c r="N2415" s="12"/>
      <c r="O2415" s="12"/>
      <c r="P2415" s="17"/>
      <c r="Q2415" s="14"/>
      <c r="R2415" s="20"/>
      <c r="S2415" s="14"/>
      <c r="T2415" s="4"/>
      <c r="U2415" s="29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</row>
    <row r="2416" spans="1:154" x14ac:dyDescent="0.15">
      <c r="A2416" s="88"/>
      <c r="B2416" s="89"/>
      <c r="C2416" s="14"/>
      <c r="D2416" s="62"/>
      <c r="E2416" s="60"/>
      <c r="F2416" s="14"/>
      <c r="G2416" s="91"/>
      <c r="H2416" s="91"/>
      <c r="I2416" s="14"/>
      <c r="J2416" s="13"/>
      <c r="K2416" s="29"/>
      <c r="L2416" s="2"/>
      <c r="M2416" s="17"/>
      <c r="N2416" s="12"/>
      <c r="O2416" s="12"/>
      <c r="P2416" s="17"/>
      <c r="Q2416" s="14"/>
      <c r="R2416" s="20"/>
      <c r="S2416" s="14"/>
      <c r="T2416" s="4"/>
      <c r="U2416" s="29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</row>
    <row r="2417" spans="1:154" x14ac:dyDescent="0.15">
      <c r="A2417" s="88"/>
      <c r="B2417" s="89"/>
      <c r="C2417" s="14"/>
      <c r="D2417" s="62"/>
      <c r="E2417" s="60"/>
      <c r="F2417" s="14"/>
      <c r="G2417" s="91"/>
      <c r="H2417" s="91"/>
      <c r="I2417" s="14"/>
      <c r="J2417" s="13"/>
      <c r="K2417" s="29"/>
      <c r="L2417" s="2"/>
      <c r="M2417" s="17"/>
      <c r="N2417" s="12"/>
      <c r="O2417" s="12"/>
      <c r="P2417" s="17"/>
      <c r="Q2417" s="14"/>
      <c r="R2417" s="20"/>
      <c r="S2417" s="14"/>
      <c r="T2417" s="4"/>
      <c r="U2417" s="29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</row>
    <row r="2418" spans="1:154" x14ac:dyDescent="0.15">
      <c r="A2418" s="88"/>
      <c r="B2418" s="89"/>
      <c r="C2418" s="14"/>
      <c r="D2418" s="62"/>
      <c r="E2418" s="60"/>
      <c r="F2418" s="14"/>
      <c r="G2418" s="91"/>
      <c r="H2418" s="91"/>
      <c r="I2418" s="14"/>
      <c r="J2418" s="13"/>
      <c r="K2418" s="29"/>
      <c r="L2418" s="2"/>
      <c r="M2418" s="17"/>
      <c r="N2418" s="12"/>
      <c r="O2418" s="12"/>
      <c r="P2418" s="17"/>
      <c r="Q2418" s="14"/>
      <c r="R2418" s="20"/>
      <c r="S2418" s="14"/>
      <c r="T2418" s="4"/>
      <c r="U2418" s="29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</row>
    <row r="2419" spans="1:154" x14ac:dyDescent="0.15">
      <c r="A2419" s="88"/>
      <c r="B2419" s="89"/>
      <c r="C2419" s="14"/>
      <c r="D2419" s="62"/>
      <c r="E2419" s="60"/>
      <c r="F2419" s="14"/>
      <c r="G2419" s="91"/>
      <c r="H2419" s="91"/>
      <c r="I2419" s="14"/>
      <c r="J2419" s="13"/>
      <c r="K2419" s="29"/>
      <c r="L2419" s="2"/>
      <c r="M2419" s="17"/>
      <c r="N2419" s="12"/>
      <c r="O2419" s="12"/>
      <c r="P2419" s="17"/>
      <c r="Q2419" s="14"/>
      <c r="R2419" s="20"/>
      <c r="S2419" s="14"/>
      <c r="T2419" s="4"/>
      <c r="U2419" s="29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</row>
    <row r="2420" spans="1:154" x14ac:dyDescent="0.15">
      <c r="A2420" s="88"/>
      <c r="B2420" s="89"/>
      <c r="C2420" s="14"/>
      <c r="D2420" s="62"/>
      <c r="E2420" s="60"/>
      <c r="F2420" s="14"/>
      <c r="G2420" s="91"/>
      <c r="H2420" s="91"/>
      <c r="I2420" s="14"/>
      <c r="J2420" s="13"/>
      <c r="K2420" s="29"/>
      <c r="L2420" s="2"/>
      <c r="M2420" s="17"/>
      <c r="N2420" s="12"/>
      <c r="O2420" s="12"/>
      <c r="P2420" s="17"/>
      <c r="Q2420" s="14"/>
      <c r="R2420" s="20"/>
      <c r="S2420" s="14"/>
      <c r="T2420" s="4"/>
      <c r="U2420" s="29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</row>
    <row r="2421" spans="1:154" x14ac:dyDescent="0.15">
      <c r="A2421" s="88"/>
      <c r="B2421" s="89"/>
      <c r="C2421" s="14"/>
      <c r="D2421" s="62"/>
      <c r="E2421" s="60"/>
      <c r="F2421" s="14"/>
      <c r="G2421" s="91"/>
      <c r="H2421" s="91"/>
      <c r="I2421" s="14"/>
      <c r="J2421" s="13"/>
      <c r="K2421" s="29"/>
      <c r="L2421" s="2"/>
      <c r="M2421" s="17"/>
      <c r="N2421" s="12"/>
      <c r="O2421" s="12"/>
      <c r="P2421" s="17"/>
      <c r="Q2421" s="14"/>
      <c r="R2421" s="20"/>
      <c r="S2421" s="14"/>
      <c r="T2421" s="4"/>
      <c r="U2421" s="29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</row>
    <row r="2422" spans="1:154" x14ac:dyDescent="0.15">
      <c r="A2422" s="88"/>
      <c r="B2422" s="89"/>
      <c r="C2422" s="14"/>
      <c r="D2422" s="62"/>
      <c r="E2422" s="60"/>
      <c r="F2422" s="14"/>
      <c r="G2422" s="91"/>
      <c r="H2422" s="91"/>
      <c r="I2422" s="14"/>
      <c r="J2422" s="13"/>
      <c r="K2422" s="29"/>
      <c r="L2422" s="2"/>
      <c r="M2422" s="17"/>
      <c r="N2422" s="12"/>
      <c r="O2422" s="12"/>
      <c r="P2422" s="17"/>
      <c r="Q2422" s="14"/>
      <c r="R2422" s="20"/>
      <c r="S2422" s="14"/>
      <c r="T2422" s="4"/>
      <c r="U2422" s="29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</row>
    <row r="2423" spans="1:154" x14ac:dyDescent="0.15">
      <c r="A2423" s="88"/>
      <c r="B2423" s="89"/>
      <c r="C2423" s="14"/>
      <c r="D2423" s="62"/>
      <c r="E2423" s="60"/>
      <c r="F2423" s="14"/>
      <c r="G2423" s="91"/>
      <c r="H2423" s="91"/>
      <c r="I2423" s="14"/>
      <c r="J2423" s="13"/>
      <c r="K2423" s="29"/>
      <c r="L2423" s="2"/>
      <c r="M2423" s="17"/>
      <c r="N2423" s="12"/>
      <c r="O2423" s="12"/>
      <c r="P2423" s="17"/>
      <c r="Q2423" s="14"/>
      <c r="R2423" s="20"/>
      <c r="S2423" s="14"/>
      <c r="T2423" s="4"/>
      <c r="U2423" s="29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</row>
    <row r="2424" spans="1:154" x14ac:dyDescent="0.15">
      <c r="A2424" s="88"/>
      <c r="B2424" s="89"/>
      <c r="C2424" s="14"/>
      <c r="D2424" s="62"/>
      <c r="E2424" s="60"/>
      <c r="F2424" s="14"/>
      <c r="G2424" s="91"/>
      <c r="H2424" s="91"/>
      <c r="I2424" s="14"/>
      <c r="J2424" s="13"/>
      <c r="K2424" s="29"/>
      <c r="L2424" s="2"/>
      <c r="M2424" s="17"/>
      <c r="N2424" s="12"/>
      <c r="O2424" s="12"/>
      <c r="P2424" s="17"/>
      <c r="Q2424" s="14"/>
      <c r="R2424" s="20"/>
      <c r="S2424" s="14"/>
      <c r="T2424" s="4"/>
      <c r="U2424" s="29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</row>
    <row r="2425" spans="1:154" x14ac:dyDescent="0.15">
      <c r="A2425" s="88"/>
      <c r="B2425" s="89"/>
      <c r="C2425" s="14"/>
      <c r="D2425" s="62"/>
      <c r="E2425" s="60"/>
      <c r="F2425" s="14"/>
      <c r="G2425" s="91"/>
      <c r="H2425" s="91"/>
      <c r="I2425" s="14"/>
      <c r="J2425" s="13"/>
      <c r="K2425" s="29"/>
      <c r="L2425" s="2"/>
      <c r="M2425" s="17"/>
      <c r="N2425" s="12"/>
      <c r="O2425" s="12"/>
      <c r="P2425" s="17"/>
      <c r="Q2425" s="14"/>
      <c r="R2425" s="20"/>
      <c r="S2425" s="14"/>
      <c r="T2425" s="4"/>
      <c r="U2425" s="29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</row>
    <row r="2426" spans="1:154" x14ac:dyDescent="0.15">
      <c r="A2426" s="88"/>
      <c r="B2426" s="89"/>
      <c r="C2426" s="14"/>
      <c r="D2426" s="62"/>
      <c r="E2426" s="60"/>
      <c r="F2426" s="14"/>
      <c r="G2426" s="91"/>
      <c r="H2426" s="91"/>
      <c r="I2426" s="14"/>
      <c r="J2426" s="13"/>
      <c r="K2426" s="29"/>
      <c r="L2426" s="2"/>
      <c r="M2426" s="17"/>
      <c r="N2426" s="12"/>
      <c r="O2426" s="12"/>
      <c r="P2426" s="17"/>
      <c r="Q2426" s="14"/>
      <c r="R2426" s="20"/>
      <c r="S2426" s="14"/>
      <c r="T2426" s="4"/>
      <c r="U2426" s="29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</row>
    <row r="2427" spans="1:154" x14ac:dyDescent="0.15">
      <c r="A2427" s="88"/>
      <c r="B2427" s="89"/>
      <c r="C2427" s="14"/>
      <c r="D2427" s="62"/>
      <c r="E2427" s="60"/>
      <c r="F2427" s="14"/>
      <c r="G2427" s="91"/>
      <c r="H2427" s="91"/>
      <c r="I2427" s="14"/>
      <c r="J2427" s="13"/>
      <c r="K2427" s="29"/>
      <c r="L2427" s="2"/>
      <c r="M2427" s="17"/>
      <c r="N2427" s="12"/>
      <c r="O2427" s="12"/>
      <c r="P2427" s="17"/>
      <c r="Q2427" s="14"/>
      <c r="R2427" s="20"/>
      <c r="S2427" s="14"/>
      <c r="T2427" s="4"/>
      <c r="U2427" s="29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</row>
    <row r="2428" spans="1:154" x14ac:dyDescent="0.15">
      <c r="A2428" s="88"/>
      <c r="B2428" s="89"/>
      <c r="C2428" s="14"/>
      <c r="D2428" s="62"/>
      <c r="E2428" s="60"/>
      <c r="F2428" s="14"/>
      <c r="G2428" s="91"/>
      <c r="H2428" s="91"/>
      <c r="I2428" s="14"/>
      <c r="J2428" s="13"/>
      <c r="K2428" s="29"/>
      <c r="L2428" s="2"/>
      <c r="M2428" s="17"/>
      <c r="N2428" s="12"/>
      <c r="O2428" s="12"/>
      <c r="P2428" s="17"/>
      <c r="Q2428" s="14"/>
      <c r="R2428" s="20"/>
      <c r="S2428" s="14"/>
      <c r="T2428" s="4"/>
      <c r="U2428" s="29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</row>
    <row r="2429" spans="1:154" x14ac:dyDescent="0.15">
      <c r="A2429" s="88"/>
      <c r="B2429" s="89"/>
      <c r="C2429" s="14"/>
      <c r="D2429" s="62"/>
      <c r="E2429" s="60"/>
      <c r="F2429" s="14"/>
      <c r="G2429" s="91"/>
      <c r="H2429" s="91"/>
      <c r="I2429" s="14"/>
      <c r="J2429" s="13"/>
      <c r="K2429" s="29"/>
      <c r="L2429" s="2"/>
      <c r="M2429" s="17"/>
      <c r="N2429" s="12"/>
      <c r="O2429" s="12"/>
      <c r="P2429" s="17"/>
      <c r="Q2429" s="14"/>
      <c r="R2429" s="20"/>
      <c r="S2429" s="14"/>
      <c r="T2429" s="4"/>
      <c r="U2429" s="29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</row>
    <row r="2430" spans="1:154" x14ac:dyDescent="0.15">
      <c r="A2430" s="88"/>
      <c r="B2430" s="89"/>
      <c r="C2430" s="14"/>
      <c r="D2430" s="62"/>
      <c r="E2430" s="60"/>
      <c r="F2430" s="14"/>
      <c r="G2430" s="91"/>
      <c r="H2430" s="91"/>
      <c r="I2430" s="14"/>
      <c r="J2430" s="13"/>
      <c r="K2430" s="29"/>
      <c r="L2430" s="2"/>
      <c r="M2430" s="17"/>
      <c r="N2430" s="12"/>
      <c r="O2430" s="12"/>
      <c r="P2430" s="17"/>
      <c r="Q2430" s="14"/>
      <c r="R2430" s="20"/>
      <c r="S2430" s="14"/>
      <c r="T2430" s="4"/>
      <c r="U2430" s="29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</row>
    <row r="2431" spans="1:154" x14ac:dyDescent="0.15">
      <c r="A2431" s="88"/>
      <c r="B2431" s="89"/>
      <c r="C2431" s="14"/>
      <c r="D2431" s="62"/>
      <c r="E2431" s="60"/>
      <c r="F2431" s="14"/>
      <c r="G2431" s="91"/>
      <c r="H2431" s="91"/>
      <c r="I2431" s="14"/>
      <c r="J2431" s="13"/>
      <c r="K2431" s="29"/>
      <c r="L2431" s="2"/>
      <c r="M2431" s="17"/>
      <c r="N2431" s="12"/>
      <c r="O2431" s="12"/>
      <c r="P2431" s="17"/>
      <c r="Q2431" s="14"/>
      <c r="R2431" s="20"/>
      <c r="S2431" s="14"/>
      <c r="T2431" s="4"/>
      <c r="U2431" s="29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</row>
    <row r="2432" spans="1:154" x14ac:dyDescent="0.15">
      <c r="A2432" s="88"/>
      <c r="B2432" s="89"/>
      <c r="C2432" s="14"/>
      <c r="D2432" s="62"/>
      <c r="E2432" s="60"/>
      <c r="F2432" s="14"/>
      <c r="G2432" s="91"/>
      <c r="H2432" s="91"/>
      <c r="I2432" s="14"/>
      <c r="J2432" s="13"/>
      <c r="K2432" s="29"/>
      <c r="L2432" s="2"/>
      <c r="M2432" s="17"/>
      <c r="N2432" s="12"/>
      <c r="O2432" s="12"/>
      <c r="P2432" s="17"/>
      <c r="Q2432" s="14"/>
      <c r="R2432" s="20"/>
      <c r="S2432" s="14"/>
      <c r="T2432" s="4"/>
      <c r="U2432" s="29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</row>
    <row r="2433" spans="1:154" x14ac:dyDescent="0.15">
      <c r="A2433" s="88"/>
      <c r="B2433" s="89"/>
      <c r="C2433" s="14"/>
      <c r="D2433" s="62"/>
      <c r="E2433" s="60"/>
      <c r="F2433" s="14"/>
      <c r="G2433" s="91"/>
      <c r="H2433" s="91"/>
      <c r="I2433" s="14"/>
      <c r="J2433" s="13"/>
      <c r="K2433" s="29"/>
      <c r="L2433" s="2"/>
      <c r="M2433" s="17"/>
      <c r="N2433" s="12"/>
      <c r="O2433" s="12"/>
      <c r="P2433" s="17"/>
      <c r="Q2433" s="14"/>
      <c r="R2433" s="20"/>
      <c r="S2433" s="14"/>
      <c r="T2433" s="4"/>
      <c r="U2433" s="29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</row>
    <row r="2434" spans="1:154" x14ac:dyDescent="0.15">
      <c r="A2434" s="88"/>
      <c r="B2434" s="89"/>
      <c r="C2434" s="14"/>
      <c r="D2434" s="62"/>
      <c r="E2434" s="60"/>
      <c r="F2434" s="14"/>
      <c r="G2434" s="91"/>
      <c r="H2434" s="91"/>
      <c r="I2434" s="14"/>
      <c r="J2434" s="13"/>
      <c r="K2434" s="29"/>
      <c r="L2434" s="2"/>
      <c r="M2434" s="17"/>
      <c r="N2434" s="12"/>
      <c r="O2434" s="12"/>
      <c r="P2434" s="17"/>
      <c r="Q2434" s="14"/>
      <c r="R2434" s="20"/>
      <c r="S2434" s="14"/>
      <c r="T2434" s="4"/>
      <c r="U2434" s="29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</row>
    <row r="2435" spans="1:154" x14ac:dyDescent="0.15">
      <c r="A2435" s="88"/>
      <c r="B2435" s="89"/>
      <c r="C2435" s="14"/>
      <c r="D2435" s="62"/>
      <c r="E2435" s="60"/>
      <c r="F2435" s="14"/>
      <c r="G2435" s="91"/>
      <c r="H2435" s="91"/>
      <c r="I2435" s="14"/>
      <c r="J2435" s="13"/>
      <c r="K2435" s="29"/>
      <c r="L2435" s="2"/>
      <c r="M2435" s="17"/>
      <c r="N2435" s="12"/>
      <c r="O2435" s="12"/>
      <c r="P2435" s="17"/>
      <c r="Q2435" s="14"/>
      <c r="R2435" s="20"/>
      <c r="S2435" s="14"/>
      <c r="T2435" s="4"/>
      <c r="U2435" s="29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</row>
    <row r="2436" spans="1:154" x14ac:dyDescent="0.15">
      <c r="A2436" s="88"/>
      <c r="B2436" s="89"/>
      <c r="C2436" s="14"/>
      <c r="D2436" s="62"/>
      <c r="E2436" s="60"/>
      <c r="F2436" s="14"/>
      <c r="G2436" s="91"/>
      <c r="H2436" s="91"/>
      <c r="I2436" s="14"/>
      <c r="J2436" s="13"/>
      <c r="K2436" s="29"/>
      <c r="L2436" s="2"/>
      <c r="M2436" s="17"/>
      <c r="N2436" s="12"/>
      <c r="O2436" s="12"/>
      <c r="P2436" s="17"/>
      <c r="Q2436" s="14"/>
      <c r="R2436" s="20"/>
      <c r="S2436" s="14"/>
      <c r="T2436" s="4"/>
      <c r="U2436" s="29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</row>
    <row r="2437" spans="1:154" x14ac:dyDescent="0.15">
      <c r="A2437" s="88"/>
      <c r="B2437" s="89"/>
      <c r="C2437" s="14"/>
      <c r="D2437" s="62"/>
      <c r="E2437" s="60"/>
      <c r="F2437" s="14"/>
      <c r="G2437" s="91"/>
      <c r="H2437" s="91"/>
      <c r="I2437" s="14"/>
      <c r="J2437" s="13"/>
      <c r="K2437" s="29"/>
      <c r="L2437" s="2"/>
      <c r="M2437" s="17"/>
      <c r="N2437" s="12"/>
      <c r="O2437" s="12"/>
      <c r="P2437" s="17"/>
      <c r="Q2437" s="14"/>
      <c r="R2437" s="20"/>
      <c r="S2437" s="14"/>
      <c r="T2437" s="4"/>
      <c r="U2437" s="29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</row>
    <row r="2438" spans="1:154" x14ac:dyDescent="0.15">
      <c r="A2438" s="88"/>
      <c r="B2438" s="89"/>
      <c r="C2438" s="14"/>
      <c r="D2438" s="62"/>
      <c r="E2438" s="60"/>
      <c r="F2438" s="14"/>
      <c r="G2438" s="91"/>
      <c r="H2438" s="91"/>
      <c r="I2438" s="14"/>
      <c r="J2438" s="13"/>
      <c r="K2438" s="29"/>
      <c r="L2438" s="2"/>
      <c r="M2438" s="17"/>
      <c r="N2438" s="12"/>
      <c r="O2438" s="12"/>
      <c r="P2438" s="17"/>
      <c r="Q2438" s="14"/>
      <c r="R2438" s="20"/>
      <c r="S2438" s="14"/>
      <c r="T2438" s="4"/>
      <c r="U2438" s="29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</row>
    <row r="2439" spans="1:154" x14ac:dyDescent="0.15">
      <c r="A2439" s="88"/>
      <c r="B2439" s="89"/>
      <c r="C2439" s="14"/>
      <c r="D2439" s="62"/>
      <c r="E2439" s="60"/>
      <c r="F2439" s="14"/>
      <c r="G2439" s="91"/>
      <c r="H2439" s="91"/>
      <c r="I2439" s="14"/>
      <c r="J2439" s="13"/>
      <c r="K2439" s="29"/>
      <c r="L2439" s="2"/>
      <c r="M2439" s="17"/>
      <c r="N2439" s="12"/>
      <c r="O2439" s="12"/>
      <c r="P2439" s="17"/>
      <c r="Q2439" s="14"/>
      <c r="R2439" s="20"/>
      <c r="S2439" s="14"/>
      <c r="T2439" s="4"/>
      <c r="U2439" s="29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</row>
    <row r="2440" spans="1:154" x14ac:dyDescent="0.15">
      <c r="A2440" s="88"/>
      <c r="B2440" s="89"/>
      <c r="C2440" s="14"/>
      <c r="D2440" s="62"/>
      <c r="E2440" s="60"/>
      <c r="F2440" s="14"/>
      <c r="G2440" s="91"/>
      <c r="H2440" s="91"/>
      <c r="I2440" s="14"/>
      <c r="J2440" s="13"/>
      <c r="K2440" s="29"/>
      <c r="L2440" s="2"/>
      <c r="M2440" s="17"/>
      <c r="N2440" s="12"/>
      <c r="O2440" s="12"/>
      <c r="P2440" s="17"/>
      <c r="Q2440" s="14"/>
      <c r="R2440" s="20"/>
      <c r="S2440" s="14"/>
      <c r="T2440" s="4"/>
      <c r="U2440" s="29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</row>
    <row r="2441" spans="1:154" x14ac:dyDescent="0.15">
      <c r="A2441" s="88"/>
      <c r="B2441" s="89"/>
      <c r="C2441" s="14"/>
      <c r="D2441" s="62"/>
      <c r="E2441" s="60"/>
      <c r="F2441" s="14"/>
      <c r="G2441" s="91"/>
      <c r="H2441" s="91"/>
      <c r="I2441" s="14"/>
      <c r="J2441" s="13"/>
      <c r="K2441" s="29"/>
      <c r="L2441" s="2"/>
      <c r="M2441" s="17"/>
      <c r="N2441" s="12"/>
      <c r="O2441" s="12"/>
      <c r="P2441" s="17"/>
      <c r="Q2441" s="14"/>
      <c r="R2441" s="20"/>
      <c r="S2441" s="14"/>
      <c r="T2441" s="4"/>
      <c r="U2441" s="29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</row>
    <row r="2442" spans="1:154" x14ac:dyDescent="0.15">
      <c r="A2442" s="88"/>
      <c r="B2442" s="89"/>
      <c r="C2442" s="14"/>
      <c r="D2442" s="62"/>
      <c r="E2442" s="60"/>
      <c r="F2442" s="14"/>
      <c r="G2442" s="91"/>
      <c r="H2442" s="91"/>
      <c r="I2442" s="14"/>
      <c r="J2442" s="13"/>
      <c r="K2442" s="29"/>
      <c r="L2442" s="2"/>
      <c r="M2442" s="17"/>
      <c r="N2442" s="12"/>
      <c r="O2442" s="12"/>
      <c r="P2442" s="17"/>
      <c r="Q2442" s="14"/>
      <c r="R2442" s="20"/>
      <c r="S2442" s="14"/>
      <c r="T2442" s="4"/>
      <c r="U2442" s="29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</row>
    <row r="2443" spans="1:154" x14ac:dyDescent="0.15">
      <c r="A2443" s="88"/>
      <c r="B2443" s="89"/>
      <c r="C2443" s="14"/>
      <c r="D2443" s="62"/>
      <c r="E2443" s="60"/>
      <c r="F2443" s="14"/>
      <c r="G2443" s="91"/>
      <c r="H2443" s="91"/>
      <c r="I2443" s="14"/>
      <c r="J2443" s="13"/>
      <c r="K2443" s="29"/>
      <c r="L2443" s="2"/>
      <c r="M2443" s="17"/>
      <c r="N2443" s="12"/>
      <c r="O2443" s="12"/>
      <c r="P2443" s="17"/>
      <c r="Q2443" s="14"/>
      <c r="R2443" s="20"/>
      <c r="S2443" s="14"/>
      <c r="T2443" s="4"/>
      <c r="U2443" s="29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</row>
    <row r="2444" spans="1:154" x14ac:dyDescent="0.15">
      <c r="A2444" s="88"/>
      <c r="B2444" s="89"/>
      <c r="C2444" s="14"/>
      <c r="D2444" s="62"/>
      <c r="E2444" s="60"/>
      <c r="F2444" s="14"/>
      <c r="G2444" s="91"/>
      <c r="H2444" s="91"/>
      <c r="I2444" s="14"/>
      <c r="J2444" s="13"/>
      <c r="K2444" s="29"/>
      <c r="L2444" s="2"/>
      <c r="M2444" s="17"/>
      <c r="N2444" s="12"/>
      <c r="O2444" s="12"/>
      <c r="P2444" s="17"/>
      <c r="Q2444" s="14"/>
      <c r="R2444" s="20"/>
      <c r="S2444" s="14"/>
      <c r="T2444" s="4"/>
      <c r="U2444" s="29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</row>
    <row r="2445" spans="1:154" x14ac:dyDescent="0.15">
      <c r="A2445" s="88"/>
      <c r="B2445" s="89"/>
      <c r="C2445" s="14"/>
      <c r="D2445" s="62"/>
      <c r="E2445" s="60"/>
      <c r="F2445" s="14"/>
      <c r="G2445" s="91"/>
      <c r="H2445" s="91"/>
      <c r="I2445" s="14"/>
      <c r="J2445" s="13"/>
      <c r="K2445" s="29"/>
      <c r="L2445" s="2"/>
      <c r="M2445" s="17"/>
      <c r="N2445" s="12"/>
      <c r="O2445" s="12"/>
      <c r="P2445" s="17"/>
      <c r="Q2445" s="14"/>
      <c r="R2445" s="20"/>
      <c r="S2445" s="14"/>
      <c r="T2445" s="4"/>
      <c r="U2445" s="29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</row>
    <row r="2446" spans="1:154" x14ac:dyDescent="0.15">
      <c r="A2446" s="88"/>
      <c r="B2446" s="89"/>
      <c r="C2446" s="14"/>
      <c r="D2446" s="62"/>
      <c r="E2446" s="60"/>
      <c r="F2446" s="14"/>
      <c r="G2446" s="91"/>
      <c r="H2446" s="91"/>
      <c r="I2446" s="14"/>
      <c r="J2446" s="13"/>
      <c r="K2446" s="29"/>
      <c r="L2446" s="2"/>
      <c r="M2446" s="17"/>
      <c r="N2446" s="12"/>
      <c r="O2446" s="12"/>
      <c r="P2446" s="17"/>
      <c r="Q2446" s="14"/>
      <c r="R2446" s="20"/>
      <c r="S2446" s="14"/>
      <c r="T2446" s="4"/>
      <c r="U2446" s="29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</row>
    <row r="2447" spans="1:154" x14ac:dyDescent="0.15">
      <c r="A2447" s="88"/>
      <c r="B2447" s="89"/>
      <c r="C2447" s="14"/>
      <c r="D2447" s="62"/>
      <c r="E2447" s="60"/>
      <c r="F2447" s="14"/>
      <c r="G2447" s="91"/>
      <c r="H2447" s="91"/>
      <c r="I2447" s="14"/>
      <c r="J2447" s="13"/>
      <c r="K2447" s="29"/>
      <c r="L2447" s="2"/>
      <c r="M2447" s="17"/>
      <c r="N2447" s="12"/>
      <c r="O2447" s="12"/>
      <c r="P2447" s="17"/>
      <c r="Q2447" s="14"/>
      <c r="R2447" s="20"/>
      <c r="S2447" s="14"/>
      <c r="T2447" s="4"/>
      <c r="U2447" s="29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</row>
    <row r="2448" spans="1:154" x14ac:dyDescent="0.15">
      <c r="A2448" s="88"/>
      <c r="B2448" s="89"/>
      <c r="C2448" s="14"/>
      <c r="D2448" s="62"/>
      <c r="E2448" s="60"/>
      <c r="F2448" s="14"/>
      <c r="G2448" s="91"/>
      <c r="H2448" s="91"/>
      <c r="I2448" s="14"/>
      <c r="J2448" s="13"/>
      <c r="K2448" s="29"/>
      <c r="L2448" s="2"/>
      <c r="M2448" s="17"/>
      <c r="N2448" s="12"/>
      <c r="O2448" s="12"/>
      <c r="P2448" s="17"/>
      <c r="Q2448" s="14"/>
      <c r="R2448" s="20"/>
      <c r="S2448" s="14"/>
      <c r="T2448" s="4"/>
      <c r="U2448" s="29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</row>
    <row r="2449" spans="1:154" x14ac:dyDescent="0.15">
      <c r="A2449" s="88"/>
      <c r="B2449" s="89"/>
      <c r="C2449" s="14"/>
      <c r="D2449" s="62"/>
      <c r="E2449" s="60"/>
      <c r="F2449" s="14"/>
      <c r="G2449" s="91"/>
      <c r="H2449" s="91"/>
      <c r="I2449" s="14"/>
      <c r="J2449" s="13"/>
      <c r="K2449" s="29"/>
      <c r="L2449" s="2"/>
      <c r="M2449" s="17"/>
      <c r="N2449" s="12"/>
      <c r="O2449" s="12"/>
      <c r="P2449" s="17"/>
      <c r="Q2449" s="14"/>
      <c r="R2449" s="20"/>
      <c r="S2449" s="14"/>
      <c r="T2449" s="4"/>
      <c r="U2449" s="29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</row>
    <row r="2450" spans="1:154" x14ac:dyDescent="0.15">
      <c r="A2450" s="88"/>
      <c r="B2450" s="89"/>
      <c r="C2450" s="14"/>
      <c r="D2450" s="62"/>
      <c r="E2450" s="60"/>
      <c r="F2450" s="14"/>
      <c r="G2450" s="91"/>
      <c r="H2450" s="91"/>
      <c r="I2450" s="14"/>
      <c r="J2450" s="13"/>
      <c r="K2450" s="29"/>
      <c r="L2450" s="2"/>
      <c r="M2450" s="17"/>
      <c r="N2450" s="12"/>
      <c r="O2450" s="12"/>
      <c r="P2450" s="17"/>
      <c r="Q2450" s="14"/>
      <c r="R2450" s="20"/>
      <c r="S2450" s="14"/>
      <c r="T2450" s="4"/>
      <c r="U2450" s="29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</row>
    <row r="2451" spans="1:154" x14ac:dyDescent="0.15">
      <c r="A2451" s="88"/>
      <c r="B2451" s="89"/>
      <c r="C2451" s="14"/>
      <c r="D2451" s="62"/>
      <c r="E2451" s="60"/>
      <c r="F2451" s="14"/>
      <c r="G2451" s="91"/>
      <c r="H2451" s="91"/>
      <c r="I2451" s="14"/>
      <c r="J2451" s="13"/>
      <c r="K2451" s="29"/>
      <c r="L2451" s="2"/>
      <c r="M2451" s="17"/>
      <c r="N2451" s="12"/>
      <c r="O2451" s="12"/>
      <c r="P2451" s="17"/>
      <c r="Q2451" s="14"/>
      <c r="R2451" s="20"/>
      <c r="S2451" s="14"/>
      <c r="T2451" s="4"/>
      <c r="U2451" s="29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</row>
    <row r="2452" spans="1:154" x14ac:dyDescent="0.15">
      <c r="A2452" s="88"/>
      <c r="B2452" s="89"/>
      <c r="C2452" s="14"/>
      <c r="D2452" s="62"/>
      <c r="E2452" s="60"/>
      <c r="F2452" s="14"/>
      <c r="G2452" s="91"/>
      <c r="H2452" s="91"/>
      <c r="I2452" s="14"/>
      <c r="J2452" s="13"/>
      <c r="K2452" s="29"/>
      <c r="L2452" s="2"/>
      <c r="M2452" s="17"/>
      <c r="N2452" s="12"/>
      <c r="O2452" s="12"/>
      <c r="P2452" s="17"/>
      <c r="Q2452" s="14"/>
      <c r="R2452" s="20"/>
      <c r="S2452" s="14"/>
      <c r="T2452" s="4"/>
      <c r="U2452" s="29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</row>
    <row r="2453" spans="1:154" x14ac:dyDescent="0.15">
      <c r="A2453" s="88"/>
      <c r="B2453" s="89"/>
      <c r="C2453" s="14"/>
      <c r="D2453" s="62"/>
      <c r="E2453" s="60"/>
      <c r="F2453" s="14"/>
      <c r="G2453" s="91"/>
      <c r="H2453" s="91"/>
      <c r="I2453" s="14"/>
      <c r="J2453" s="13"/>
      <c r="K2453" s="29"/>
      <c r="L2453" s="2"/>
      <c r="M2453" s="17"/>
      <c r="N2453" s="12"/>
      <c r="O2453" s="12"/>
      <c r="P2453" s="17"/>
      <c r="Q2453" s="14"/>
      <c r="R2453" s="20"/>
      <c r="S2453" s="14"/>
      <c r="T2453" s="4"/>
      <c r="U2453" s="29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</row>
    <row r="2454" spans="1:154" x14ac:dyDescent="0.15">
      <c r="A2454" s="88"/>
      <c r="B2454" s="89"/>
      <c r="C2454" s="14"/>
      <c r="D2454" s="62"/>
      <c r="E2454" s="60"/>
      <c r="F2454" s="14"/>
      <c r="G2454" s="91"/>
      <c r="H2454" s="91"/>
      <c r="I2454" s="14"/>
      <c r="J2454" s="13"/>
      <c r="K2454" s="29"/>
      <c r="L2454" s="2"/>
      <c r="M2454" s="17"/>
      <c r="N2454" s="12"/>
      <c r="O2454" s="12"/>
      <c r="P2454" s="17"/>
      <c r="Q2454" s="14"/>
      <c r="R2454" s="20"/>
      <c r="S2454" s="14"/>
      <c r="T2454" s="4"/>
      <c r="U2454" s="29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</row>
    <row r="2455" spans="1:154" x14ac:dyDescent="0.15">
      <c r="A2455" s="88"/>
      <c r="B2455" s="89"/>
      <c r="C2455" s="14"/>
      <c r="D2455" s="62"/>
      <c r="E2455" s="60"/>
      <c r="F2455" s="14"/>
      <c r="G2455" s="91"/>
      <c r="H2455" s="91"/>
      <c r="I2455" s="14"/>
      <c r="J2455" s="13"/>
      <c r="K2455" s="29"/>
      <c r="L2455" s="2"/>
      <c r="M2455" s="17"/>
      <c r="N2455" s="12"/>
      <c r="O2455" s="12"/>
      <c r="P2455" s="17"/>
      <c r="Q2455" s="14"/>
      <c r="R2455" s="20"/>
      <c r="S2455" s="14"/>
      <c r="T2455" s="4"/>
      <c r="U2455" s="29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</row>
    <row r="2456" spans="1:154" x14ac:dyDescent="0.15">
      <c r="A2456" s="88"/>
      <c r="B2456" s="89"/>
      <c r="C2456" s="14"/>
      <c r="D2456" s="62"/>
      <c r="E2456" s="60"/>
      <c r="F2456" s="14"/>
      <c r="G2456" s="91"/>
      <c r="H2456" s="91"/>
      <c r="I2456" s="14"/>
      <c r="J2456" s="13"/>
      <c r="K2456" s="29"/>
      <c r="L2456" s="2"/>
      <c r="M2456" s="17"/>
      <c r="N2456" s="12"/>
      <c r="O2456" s="12"/>
      <c r="P2456" s="17"/>
      <c r="Q2456" s="14"/>
      <c r="R2456" s="20"/>
      <c r="S2456" s="14"/>
      <c r="T2456" s="4"/>
      <c r="U2456" s="29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</row>
    <row r="2457" spans="1:154" x14ac:dyDescent="0.15">
      <c r="A2457" s="88"/>
      <c r="B2457" s="89"/>
      <c r="C2457" s="14"/>
      <c r="D2457" s="62"/>
      <c r="E2457" s="60"/>
      <c r="F2457" s="14"/>
      <c r="G2457" s="91"/>
      <c r="H2457" s="91"/>
      <c r="I2457" s="14"/>
      <c r="J2457" s="13"/>
      <c r="K2457" s="29"/>
      <c r="L2457" s="2"/>
      <c r="M2457" s="17"/>
      <c r="N2457" s="12"/>
      <c r="O2457" s="12"/>
      <c r="P2457" s="17"/>
      <c r="Q2457" s="14"/>
      <c r="R2457" s="20"/>
      <c r="S2457" s="14"/>
      <c r="T2457" s="4"/>
      <c r="U2457" s="29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</row>
    <row r="2458" spans="1:154" x14ac:dyDescent="0.15">
      <c r="A2458" s="88"/>
      <c r="B2458" s="89"/>
      <c r="C2458" s="14"/>
      <c r="D2458" s="62"/>
      <c r="E2458" s="60"/>
      <c r="F2458" s="14"/>
      <c r="G2458" s="91"/>
      <c r="H2458" s="91"/>
      <c r="I2458" s="14"/>
      <c r="J2458" s="13"/>
      <c r="K2458" s="29"/>
      <c r="L2458" s="2"/>
      <c r="M2458" s="17"/>
      <c r="N2458" s="12"/>
      <c r="O2458" s="12"/>
      <c r="P2458" s="17"/>
      <c r="Q2458" s="14"/>
      <c r="R2458" s="20"/>
      <c r="S2458" s="14"/>
      <c r="T2458" s="4"/>
      <c r="U2458" s="29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</row>
    <row r="2459" spans="1:154" x14ac:dyDescent="0.15">
      <c r="A2459" s="88"/>
      <c r="B2459" s="89"/>
      <c r="C2459" s="14"/>
      <c r="D2459" s="62"/>
      <c r="E2459" s="60"/>
      <c r="F2459" s="14"/>
      <c r="G2459" s="91"/>
      <c r="H2459" s="91"/>
      <c r="I2459" s="14"/>
      <c r="J2459" s="13"/>
      <c r="K2459" s="29"/>
      <c r="L2459" s="2"/>
      <c r="M2459" s="17"/>
      <c r="N2459" s="12"/>
      <c r="O2459" s="12"/>
      <c r="P2459" s="17"/>
      <c r="Q2459" s="14"/>
      <c r="R2459" s="20"/>
      <c r="S2459" s="14"/>
      <c r="T2459" s="4"/>
      <c r="U2459" s="29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</row>
    <row r="2460" spans="1:154" x14ac:dyDescent="0.15">
      <c r="A2460" s="88"/>
      <c r="B2460" s="89"/>
      <c r="C2460" s="14"/>
      <c r="D2460" s="62"/>
      <c r="E2460" s="60"/>
      <c r="F2460" s="14"/>
      <c r="G2460" s="91"/>
      <c r="H2460" s="91"/>
      <c r="I2460" s="14"/>
      <c r="J2460" s="13"/>
      <c r="K2460" s="29"/>
      <c r="L2460" s="2"/>
      <c r="M2460" s="17"/>
      <c r="N2460" s="12"/>
      <c r="O2460" s="12"/>
      <c r="P2460" s="17"/>
      <c r="Q2460" s="14"/>
      <c r="R2460" s="20"/>
      <c r="S2460" s="14"/>
      <c r="T2460" s="4"/>
      <c r="U2460" s="29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</row>
    <row r="2461" spans="1:154" x14ac:dyDescent="0.15">
      <c r="A2461" s="88"/>
      <c r="B2461" s="89"/>
      <c r="C2461" s="14"/>
      <c r="D2461" s="62"/>
      <c r="E2461" s="60"/>
      <c r="F2461" s="14"/>
      <c r="G2461" s="91"/>
      <c r="H2461" s="91"/>
      <c r="I2461" s="14"/>
      <c r="J2461" s="13"/>
      <c r="K2461" s="29"/>
      <c r="L2461" s="2"/>
      <c r="M2461" s="17"/>
      <c r="N2461" s="12"/>
      <c r="O2461" s="12"/>
      <c r="P2461" s="17"/>
      <c r="Q2461" s="14"/>
      <c r="R2461" s="20"/>
      <c r="S2461" s="14"/>
      <c r="T2461" s="4"/>
      <c r="U2461" s="29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</row>
    <row r="2462" spans="1:154" x14ac:dyDescent="0.15">
      <c r="A2462" s="88"/>
      <c r="B2462" s="89"/>
      <c r="C2462" s="14"/>
      <c r="D2462" s="62"/>
      <c r="E2462" s="60"/>
      <c r="F2462" s="14"/>
      <c r="G2462" s="91"/>
      <c r="H2462" s="91"/>
      <c r="I2462" s="14"/>
      <c r="J2462" s="13"/>
      <c r="K2462" s="29"/>
      <c r="L2462" s="2"/>
      <c r="M2462" s="17"/>
      <c r="N2462" s="12"/>
      <c r="O2462" s="12"/>
      <c r="P2462" s="17"/>
      <c r="Q2462" s="14"/>
      <c r="R2462" s="20"/>
      <c r="S2462" s="14"/>
      <c r="T2462" s="4"/>
      <c r="U2462" s="29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</row>
    <row r="2463" spans="1:154" x14ac:dyDescent="0.15">
      <c r="A2463" s="88"/>
      <c r="B2463" s="89"/>
      <c r="C2463" s="14"/>
      <c r="D2463" s="62"/>
      <c r="E2463" s="60"/>
      <c r="F2463" s="14"/>
      <c r="G2463" s="91"/>
      <c r="H2463" s="91"/>
      <c r="I2463" s="14"/>
      <c r="J2463" s="13"/>
      <c r="K2463" s="29"/>
      <c r="L2463" s="2"/>
      <c r="M2463" s="17"/>
      <c r="N2463" s="12"/>
      <c r="O2463" s="12"/>
      <c r="P2463" s="17"/>
      <c r="Q2463" s="14"/>
      <c r="R2463" s="20"/>
      <c r="S2463" s="14"/>
      <c r="T2463" s="4"/>
      <c r="U2463" s="29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</row>
    <row r="2464" spans="1:154" x14ac:dyDescent="0.15">
      <c r="A2464" s="88"/>
      <c r="B2464" s="89"/>
      <c r="C2464" s="14"/>
      <c r="D2464" s="62"/>
      <c r="E2464" s="60"/>
      <c r="F2464" s="14"/>
      <c r="G2464" s="91"/>
      <c r="H2464" s="91"/>
      <c r="I2464" s="14"/>
      <c r="J2464" s="13"/>
      <c r="K2464" s="29"/>
      <c r="L2464" s="2"/>
      <c r="M2464" s="17"/>
      <c r="N2464" s="12"/>
      <c r="O2464" s="12"/>
      <c r="P2464" s="17"/>
      <c r="Q2464" s="14"/>
      <c r="R2464" s="20"/>
      <c r="S2464" s="14"/>
      <c r="T2464" s="4"/>
      <c r="U2464" s="29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</row>
    <row r="2465" spans="1:154" x14ac:dyDescent="0.15">
      <c r="A2465" s="88"/>
      <c r="B2465" s="89"/>
      <c r="C2465" s="14"/>
      <c r="D2465" s="62"/>
      <c r="E2465" s="60"/>
      <c r="F2465" s="14"/>
      <c r="G2465" s="91"/>
      <c r="H2465" s="91"/>
      <c r="I2465" s="14"/>
      <c r="J2465" s="13"/>
      <c r="K2465" s="29"/>
      <c r="L2465" s="2"/>
      <c r="M2465" s="17"/>
      <c r="N2465" s="12"/>
      <c r="O2465" s="12"/>
      <c r="P2465" s="17"/>
      <c r="Q2465" s="14"/>
      <c r="R2465" s="20"/>
      <c r="S2465" s="14"/>
      <c r="T2465" s="4"/>
      <c r="U2465" s="29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</row>
    <row r="2466" spans="1:154" x14ac:dyDescent="0.15">
      <c r="A2466" s="88"/>
      <c r="B2466" s="89"/>
      <c r="C2466" s="14"/>
      <c r="D2466" s="62"/>
      <c r="E2466" s="60"/>
      <c r="F2466" s="14"/>
      <c r="G2466" s="91"/>
      <c r="H2466" s="91"/>
      <c r="I2466" s="14"/>
      <c r="J2466" s="13"/>
      <c r="K2466" s="29"/>
      <c r="L2466" s="2"/>
      <c r="M2466" s="17"/>
      <c r="N2466" s="12"/>
      <c r="O2466" s="12"/>
      <c r="P2466" s="17"/>
      <c r="Q2466" s="14"/>
      <c r="R2466" s="20"/>
      <c r="S2466" s="14"/>
      <c r="T2466" s="4"/>
      <c r="U2466" s="29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</row>
    <row r="2467" spans="1:154" x14ac:dyDescent="0.15">
      <c r="A2467" s="88"/>
      <c r="B2467" s="89"/>
      <c r="C2467" s="14"/>
      <c r="D2467" s="62"/>
      <c r="E2467" s="60"/>
      <c r="F2467" s="14"/>
      <c r="G2467" s="91"/>
      <c r="H2467" s="91"/>
      <c r="I2467" s="14"/>
      <c r="J2467" s="13"/>
      <c r="K2467" s="29"/>
      <c r="L2467" s="2"/>
      <c r="M2467" s="17"/>
      <c r="N2467" s="12"/>
      <c r="O2467" s="12"/>
      <c r="P2467" s="17"/>
      <c r="Q2467" s="14"/>
      <c r="R2467" s="20"/>
      <c r="S2467" s="14"/>
      <c r="T2467" s="4"/>
      <c r="U2467" s="29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</row>
    <row r="2468" spans="1:154" x14ac:dyDescent="0.15">
      <c r="A2468" s="88"/>
      <c r="B2468" s="89"/>
      <c r="C2468" s="14"/>
      <c r="D2468" s="62"/>
      <c r="E2468" s="60"/>
      <c r="F2468" s="14"/>
      <c r="G2468" s="91"/>
      <c r="H2468" s="91"/>
      <c r="I2468" s="14"/>
      <c r="J2468" s="13"/>
      <c r="K2468" s="29"/>
      <c r="L2468" s="2"/>
      <c r="M2468" s="17"/>
      <c r="N2468" s="12"/>
      <c r="O2468" s="12"/>
      <c r="P2468" s="17"/>
      <c r="Q2468" s="14"/>
      <c r="R2468" s="20"/>
      <c r="S2468" s="14"/>
      <c r="T2468" s="4"/>
      <c r="U2468" s="29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</row>
    <row r="2469" spans="1:154" x14ac:dyDescent="0.15">
      <c r="A2469" s="88"/>
      <c r="B2469" s="89"/>
      <c r="C2469" s="14"/>
      <c r="D2469" s="62"/>
      <c r="E2469" s="60"/>
      <c r="F2469" s="14"/>
      <c r="G2469" s="91"/>
      <c r="H2469" s="91"/>
      <c r="I2469" s="14"/>
      <c r="J2469" s="13"/>
      <c r="K2469" s="29"/>
      <c r="L2469" s="2"/>
      <c r="M2469" s="17"/>
      <c r="N2469" s="12"/>
      <c r="O2469" s="12"/>
      <c r="P2469" s="17"/>
      <c r="Q2469" s="14"/>
      <c r="R2469" s="20"/>
      <c r="S2469" s="14"/>
      <c r="T2469" s="4"/>
      <c r="U2469" s="29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</row>
    <row r="2470" spans="1:154" x14ac:dyDescent="0.15">
      <c r="A2470" s="88"/>
      <c r="B2470" s="89"/>
      <c r="C2470" s="14"/>
      <c r="D2470" s="62"/>
      <c r="E2470" s="60"/>
      <c r="F2470" s="14"/>
      <c r="G2470" s="91"/>
      <c r="H2470" s="91"/>
      <c r="I2470" s="14"/>
      <c r="J2470" s="13"/>
      <c r="K2470" s="29"/>
      <c r="L2470" s="2"/>
      <c r="M2470" s="17"/>
      <c r="N2470" s="12"/>
      <c r="O2470" s="12"/>
      <c r="P2470" s="17"/>
      <c r="Q2470" s="14"/>
      <c r="R2470" s="20"/>
      <c r="S2470" s="14"/>
      <c r="T2470" s="4"/>
      <c r="U2470" s="29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</row>
    <row r="2471" spans="1:154" x14ac:dyDescent="0.15">
      <c r="A2471" s="88"/>
      <c r="B2471" s="89"/>
      <c r="C2471" s="14"/>
      <c r="D2471" s="62"/>
      <c r="E2471" s="60"/>
      <c r="F2471" s="14"/>
      <c r="G2471" s="91"/>
      <c r="H2471" s="91"/>
      <c r="I2471" s="14"/>
      <c r="J2471" s="13"/>
      <c r="K2471" s="29"/>
      <c r="L2471" s="2"/>
      <c r="M2471" s="17"/>
      <c r="N2471" s="12"/>
      <c r="O2471" s="12"/>
      <c r="P2471" s="17"/>
      <c r="Q2471" s="14"/>
      <c r="R2471" s="20"/>
      <c r="S2471" s="14"/>
      <c r="T2471" s="4"/>
      <c r="U2471" s="29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</row>
    <row r="2472" spans="1:154" x14ac:dyDescent="0.15">
      <c r="A2472" s="88"/>
      <c r="B2472" s="89"/>
      <c r="C2472" s="14"/>
      <c r="D2472" s="62"/>
      <c r="E2472" s="60"/>
      <c r="F2472" s="14"/>
      <c r="G2472" s="91"/>
      <c r="H2472" s="91"/>
      <c r="I2472" s="14"/>
      <c r="J2472" s="13"/>
      <c r="K2472" s="29"/>
      <c r="L2472" s="2"/>
      <c r="M2472" s="17"/>
      <c r="N2472" s="12"/>
      <c r="O2472" s="12"/>
      <c r="P2472" s="17"/>
      <c r="Q2472" s="14"/>
      <c r="R2472" s="20"/>
      <c r="S2472" s="14"/>
      <c r="T2472" s="4"/>
      <c r="U2472" s="29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</row>
    <row r="2473" spans="1:154" x14ac:dyDescent="0.15">
      <c r="A2473" s="88"/>
      <c r="B2473" s="89"/>
      <c r="C2473" s="14"/>
      <c r="D2473" s="62"/>
      <c r="E2473" s="60"/>
      <c r="F2473" s="14"/>
      <c r="G2473" s="91"/>
      <c r="H2473" s="91"/>
      <c r="I2473" s="14"/>
      <c r="J2473" s="13"/>
      <c r="K2473" s="29"/>
      <c r="L2473" s="2"/>
      <c r="M2473" s="17"/>
      <c r="N2473" s="12"/>
      <c r="O2473" s="12"/>
      <c r="P2473" s="17"/>
      <c r="Q2473" s="14"/>
      <c r="R2473" s="20"/>
      <c r="S2473" s="14"/>
      <c r="T2473" s="4"/>
      <c r="U2473" s="29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</row>
    <row r="2474" spans="1:154" x14ac:dyDescent="0.15">
      <c r="A2474" s="88"/>
      <c r="B2474" s="89"/>
      <c r="C2474" s="14"/>
      <c r="D2474" s="62"/>
      <c r="E2474" s="60"/>
      <c r="F2474" s="14"/>
      <c r="G2474" s="91"/>
      <c r="H2474" s="91"/>
      <c r="I2474" s="14"/>
      <c r="J2474" s="13"/>
      <c r="K2474" s="29"/>
      <c r="L2474" s="2"/>
      <c r="M2474" s="17"/>
      <c r="N2474" s="12"/>
      <c r="O2474" s="12"/>
      <c r="P2474" s="17"/>
      <c r="Q2474" s="14"/>
      <c r="R2474" s="20"/>
      <c r="S2474" s="14"/>
      <c r="T2474" s="4"/>
      <c r="U2474" s="29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</row>
    <row r="2475" spans="1:154" x14ac:dyDescent="0.15">
      <c r="A2475" s="88"/>
      <c r="B2475" s="89"/>
      <c r="C2475" s="14"/>
      <c r="D2475" s="62"/>
      <c r="E2475" s="60"/>
      <c r="F2475" s="14"/>
      <c r="G2475" s="91"/>
      <c r="H2475" s="91"/>
      <c r="I2475" s="14"/>
      <c r="J2475" s="13"/>
      <c r="K2475" s="29"/>
      <c r="L2475" s="2"/>
      <c r="M2475" s="17"/>
      <c r="N2475" s="12"/>
      <c r="O2475" s="12"/>
      <c r="P2475" s="17"/>
      <c r="Q2475" s="14"/>
      <c r="R2475" s="20"/>
      <c r="S2475" s="14"/>
      <c r="T2475" s="4"/>
      <c r="U2475" s="29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</row>
    <row r="2476" spans="1:154" x14ac:dyDescent="0.15">
      <c r="A2476" s="88"/>
      <c r="B2476" s="89"/>
      <c r="C2476" s="14"/>
      <c r="D2476" s="62"/>
      <c r="E2476" s="60"/>
      <c r="F2476" s="14"/>
      <c r="G2476" s="91"/>
      <c r="H2476" s="91"/>
      <c r="I2476" s="14"/>
      <c r="J2476" s="13"/>
      <c r="K2476" s="29"/>
      <c r="L2476" s="2"/>
      <c r="M2476" s="17"/>
      <c r="N2476" s="12"/>
      <c r="O2476" s="12"/>
      <c r="P2476" s="17"/>
      <c r="Q2476" s="14"/>
      <c r="R2476" s="20"/>
      <c r="S2476" s="14"/>
      <c r="T2476" s="4"/>
      <c r="U2476" s="29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</row>
    <row r="2477" spans="1:154" x14ac:dyDescent="0.15">
      <c r="A2477" s="88"/>
      <c r="B2477" s="89"/>
      <c r="C2477" s="14"/>
      <c r="D2477" s="62"/>
      <c r="E2477" s="60"/>
      <c r="F2477" s="14"/>
      <c r="G2477" s="91"/>
      <c r="H2477" s="91"/>
      <c r="I2477" s="14"/>
      <c r="J2477" s="13"/>
      <c r="K2477" s="29"/>
      <c r="L2477" s="2"/>
      <c r="M2477" s="17"/>
      <c r="N2477" s="12"/>
      <c r="O2477" s="12"/>
      <c r="P2477" s="17"/>
      <c r="Q2477" s="14"/>
      <c r="R2477" s="20"/>
      <c r="S2477" s="14"/>
      <c r="T2477" s="4"/>
      <c r="U2477" s="29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</row>
    <row r="2478" spans="1:154" x14ac:dyDescent="0.15">
      <c r="A2478" s="88"/>
      <c r="B2478" s="89"/>
      <c r="C2478" s="14"/>
      <c r="D2478" s="62"/>
      <c r="E2478" s="60"/>
      <c r="F2478" s="14"/>
      <c r="G2478" s="91"/>
      <c r="H2478" s="91"/>
      <c r="I2478" s="14"/>
      <c r="J2478" s="13"/>
      <c r="K2478" s="29"/>
      <c r="L2478" s="2"/>
      <c r="M2478" s="17"/>
      <c r="N2478" s="12"/>
      <c r="O2478" s="12"/>
      <c r="P2478" s="17"/>
      <c r="Q2478" s="14"/>
      <c r="R2478" s="20"/>
      <c r="S2478" s="14"/>
      <c r="T2478" s="4"/>
      <c r="U2478" s="29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</row>
    <row r="2479" spans="1:154" x14ac:dyDescent="0.15">
      <c r="A2479" s="88"/>
      <c r="B2479" s="89"/>
      <c r="C2479" s="14"/>
      <c r="D2479" s="62"/>
      <c r="E2479" s="60"/>
      <c r="F2479" s="14"/>
      <c r="G2479" s="91"/>
      <c r="H2479" s="91"/>
      <c r="I2479" s="14"/>
      <c r="J2479" s="13"/>
      <c r="K2479" s="29"/>
      <c r="L2479" s="2"/>
      <c r="M2479" s="17"/>
      <c r="N2479" s="12"/>
      <c r="O2479" s="12"/>
      <c r="P2479" s="17"/>
      <c r="Q2479" s="14"/>
      <c r="R2479" s="20"/>
      <c r="S2479" s="14"/>
      <c r="T2479" s="4"/>
      <c r="U2479" s="29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</row>
    <row r="2480" spans="1:154" x14ac:dyDescent="0.15">
      <c r="A2480" s="88"/>
      <c r="B2480" s="89"/>
      <c r="C2480" s="14"/>
      <c r="D2480" s="62"/>
      <c r="E2480" s="60"/>
      <c r="F2480" s="14"/>
      <c r="G2480" s="91"/>
      <c r="H2480" s="91"/>
      <c r="I2480" s="14"/>
      <c r="J2480" s="13"/>
      <c r="K2480" s="29"/>
      <c r="L2480" s="2"/>
      <c r="M2480" s="17"/>
      <c r="N2480" s="12"/>
      <c r="O2480" s="12"/>
      <c r="P2480" s="17"/>
      <c r="Q2480" s="14"/>
      <c r="R2480" s="20"/>
      <c r="S2480" s="14"/>
      <c r="T2480" s="4"/>
      <c r="U2480" s="29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</row>
    <row r="2481" spans="1:154" x14ac:dyDescent="0.15">
      <c r="A2481" s="88"/>
      <c r="B2481" s="89"/>
      <c r="C2481" s="14"/>
      <c r="D2481" s="62"/>
      <c r="E2481" s="60"/>
      <c r="F2481" s="14"/>
      <c r="G2481" s="91"/>
      <c r="H2481" s="91"/>
      <c r="I2481" s="14"/>
      <c r="J2481" s="13"/>
      <c r="K2481" s="29"/>
      <c r="L2481" s="2"/>
      <c r="M2481" s="17"/>
      <c r="N2481" s="12"/>
      <c r="O2481" s="12"/>
      <c r="P2481" s="17"/>
      <c r="Q2481" s="14"/>
      <c r="R2481" s="20"/>
      <c r="S2481" s="14"/>
      <c r="T2481" s="4"/>
      <c r="U2481" s="29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</row>
    <row r="2482" spans="1:154" x14ac:dyDescent="0.15">
      <c r="A2482" s="88"/>
      <c r="B2482" s="89"/>
      <c r="C2482" s="14"/>
      <c r="D2482" s="62"/>
      <c r="E2482" s="60"/>
      <c r="F2482" s="14"/>
      <c r="G2482" s="91"/>
      <c r="H2482" s="91"/>
      <c r="I2482" s="14"/>
      <c r="J2482" s="13"/>
      <c r="K2482" s="29"/>
      <c r="L2482" s="2"/>
      <c r="M2482" s="17"/>
      <c r="N2482" s="12"/>
      <c r="O2482" s="12"/>
      <c r="P2482" s="17"/>
      <c r="Q2482" s="14"/>
      <c r="R2482" s="20"/>
      <c r="S2482" s="14"/>
      <c r="T2482" s="4"/>
      <c r="U2482" s="29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</row>
    <row r="2483" spans="1:154" x14ac:dyDescent="0.15">
      <c r="A2483" s="88"/>
      <c r="B2483" s="89"/>
      <c r="C2483" s="14"/>
      <c r="D2483" s="62"/>
      <c r="E2483" s="60"/>
      <c r="F2483" s="14"/>
      <c r="G2483" s="91"/>
      <c r="H2483" s="91"/>
      <c r="I2483" s="14"/>
      <c r="J2483" s="13"/>
      <c r="K2483" s="29"/>
      <c r="L2483" s="2"/>
      <c r="M2483" s="17"/>
      <c r="N2483" s="12"/>
      <c r="O2483" s="12"/>
      <c r="P2483" s="17"/>
      <c r="Q2483" s="14"/>
      <c r="R2483" s="20"/>
      <c r="S2483" s="14"/>
      <c r="T2483" s="4"/>
      <c r="U2483" s="29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</row>
    <row r="2484" spans="1:154" x14ac:dyDescent="0.15">
      <c r="A2484" s="88"/>
      <c r="B2484" s="89"/>
      <c r="C2484" s="14"/>
      <c r="D2484" s="62"/>
      <c r="E2484" s="60"/>
      <c r="F2484" s="14"/>
      <c r="G2484" s="91"/>
      <c r="H2484" s="91"/>
      <c r="I2484" s="14"/>
      <c r="J2484" s="13"/>
      <c r="K2484" s="29"/>
      <c r="L2484" s="2"/>
      <c r="M2484" s="17"/>
      <c r="N2484" s="12"/>
      <c r="O2484" s="12"/>
      <c r="P2484" s="17"/>
      <c r="Q2484" s="14"/>
      <c r="R2484" s="20"/>
      <c r="S2484" s="14"/>
      <c r="T2484" s="4"/>
      <c r="U2484" s="29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</row>
    <row r="2485" spans="1:154" x14ac:dyDescent="0.15">
      <c r="A2485" s="88"/>
      <c r="B2485" s="89"/>
      <c r="C2485" s="14"/>
      <c r="D2485" s="62"/>
      <c r="E2485" s="60"/>
      <c r="F2485" s="14"/>
      <c r="G2485" s="91"/>
      <c r="H2485" s="91"/>
      <c r="I2485" s="14"/>
      <c r="J2485" s="13"/>
      <c r="K2485" s="29"/>
      <c r="L2485" s="2"/>
      <c r="M2485" s="17"/>
      <c r="N2485" s="12"/>
      <c r="O2485" s="12"/>
      <c r="P2485" s="17"/>
      <c r="Q2485" s="14"/>
      <c r="R2485" s="20"/>
      <c r="S2485" s="14"/>
      <c r="T2485" s="4"/>
      <c r="U2485" s="29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</row>
    <row r="2486" spans="1:154" x14ac:dyDescent="0.15">
      <c r="A2486" s="88"/>
      <c r="B2486" s="89"/>
      <c r="C2486" s="14"/>
      <c r="D2486" s="62"/>
      <c r="E2486" s="60"/>
      <c r="F2486" s="14"/>
      <c r="G2486" s="91"/>
      <c r="H2486" s="91"/>
      <c r="I2486" s="14"/>
      <c r="J2486" s="13"/>
      <c r="K2486" s="29"/>
      <c r="L2486" s="2"/>
      <c r="M2486" s="17"/>
      <c r="N2486" s="12"/>
      <c r="O2486" s="12"/>
      <c r="P2486" s="17"/>
      <c r="Q2486" s="14"/>
      <c r="R2486" s="20"/>
      <c r="S2486" s="14"/>
      <c r="T2486" s="4"/>
      <c r="U2486" s="29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</row>
    <row r="2487" spans="1:154" x14ac:dyDescent="0.15">
      <c r="A2487" s="88"/>
      <c r="B2487" s="89"/>
      <c r="C2487" s="14"/>
      <c r="D2487" s="62"/>
      <c r="E2487" s="60"/>
      <c r="F2487" s="14"/>
      <c r="G2487" s="91"/>
      <c r="H2487" s="91"/>
      <c r="I2487" s="14"/>
      <c r="J2487" s="13"/>
      <c r="K2487" s="29"/>
      <c r="L2487" s="2"/>
      <c r="M2487" s="17"/>
      <c r="N2487" s="12"/>
      <c r="O2487" s="12"/>
      <c r="P2487" s="17"/>
      <c r="Q2487" s="14"/>
      <c r="R2487" s="20"/>
      <c r="S2487" s="14"/>
      <c r="T2487" s="4"/>
      <c r="U2487" s="29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</row>
    <row r="2488" spans="1:154" x14ac:dyDescent="0.15">
      <c r="A2488" s="88"/>
      <c r="B2488" s="89"/>
      <c r="C2488" s="14"/>
      <c r="D2488" s="62"/>
      <c r="E2488" s="60"/>
      <c r="F2488" s="14"/>
      <c r="G2488" s="91"/>
      <c r="H2488" s="91"/>
      <c r="I2488" s="14"/>
      <c r="J2488" s="13"/>
      <c r="K2488" s="29"/>
      <c r="L2488" s="2"/>
      <c r="M2488" s="17"/>
      <c r="N2488" s="12"/>
      <c r="O2488" s="12"/>
      <c r="P2488" s="17"/>
      <c r="Q2488" s="14"/>
      <c r="R2488" s="20"/>
      <c r="S2488" s="14"/>
      <c r="T2488" s="4"/>
      <c r="U2488" s="29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</row>
    <row r="2489" spans="1:154" x14ac:dyDescent="0.15">
      <c r="A2489" s="88"/>
      <c r="B2489" s="89"/>
      <c r="C2489" s="14"/>
      <c r="D2489" s="62"/>
      <c r="E2489" s="60"/>
      <c r="F2489" s="14"/>
      <c r="G2489" s="91"/>
      <c r="H2489" s="91"/>
      <c r="I2489" s="14"/>
      <c r="J2489" s="13"/>
      <c r="K2489" s="29"/>
      <c r="L2489" s="2"/>
      <c r="M2489" s="17"/>
      <c r="N2489" s="12"/>
      <c r="O2489" s="12"/>
      <c r="P2489" s="17"/>
      <c r="Q2489" s="14"/>
      <c r="R2489" s="20"/>
      <c r="S2489" s="14"/>
      <c r="T2489" s="4"/>
      <c r="U2489" s="29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</row>
    <row r="2490" spans="1:154" x14ac:dyDescent="0.15">
      <c r="A2490" s="88"/>
      <c r="B2490" s="89"/>
      <c r="C2490" s="14"/>
      <c r="D2490" s="62"/>
      <c r="E2490" s="60"/>
      <c r="F2490" s="14"/>
      <c r="G2490" s="91"/>
      <c r="H2490" s="91"/>
      <c r="I2490" s="14"/>
      <c r="J2490" s="13"/>
      <c r="K2490" s="29"/>
      <c r="L2490" s="2"/>
      <c r="M2490" s="17"/>
      <c r="N2490" s="12"/>
      <c r="O2490" s="12"/>
      <c r="P2490" s="17"/>
      <c r="Q2490" s="14"/>
      <c r="R2490" s="20"/>
      <c r="S2490" s="14"/>
      <c r="T2490" s="4"/>
      <c r="U2490" s="29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</row>
    <row r="2491" spans="1:154" x14ac:dyDescent="0.15">
      <c r="A2491" s="88"/>
      <c r="B2491" s="89"/>
      <c r="C2491" s="14"/>
      <c r="D2491" s="62"/>
      <c r="E2491" s="60"/>
      <c r="F2491" s="14"/>
      <c r="G2491" s="91"/>
      <c r="H2491" s="91"/>
      <c r="I2491" s="14"/>
      <c r="J2491" s="13"/>
      <c r="K2491" s="29"/>
      <c r="L2491" s="2"/>
      <c r="M2491" s="17"/>
      <c r="N2491" s="12"/>
      <c r="O2491" s="12"/>
      <c r="P2491" s="17"/>
      <c r="Q2491" s="14"/>
      <c r="R2491" s="20"/>
      <c r="S2491" s="14"/>
      <c r="T2491" s="4"/>
      <c r="U2491" s="29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</row>
    <row r="2492" spans="1:154" x14ac:dyDescent="0.15">
      <c r="A2492" s="88"/>
      <c r="B2492" s="89"/>
      <c r="C2492" s="14"/>
      <c r="D2492" s="62"/>
      <c r="E2492" s="60"/>
      <c r="F2492" s="14"/>
      <c r="G2492" s="91"/>
      <c r="H2492" s="91"/>
      <c r="I2492" s="14"/>
      <c r="J2492" s="13"/>
      <c r="K2492" s="29"/>
      <c r="L2492" s="2"/>
      <c r="M2492" s="17"/>
      <c r="N2492" s="12"/>
      <c r="O2492" s="12"/>
      <c r="P2492" s="17"/>
      <c r="Q2492" s="14"/>
      <c r="R2492" s="20"/>
      <c r="S2492" s="14"/>
      <c r="T2492" s="4"/>
      <c r="U2492" s="29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</row>
    <row r="2493" spans="1:154" x14ac:dyDescent="0.15">
      <c r="A2493" s="88"/>
      <c r="B2493" s="89"/>
      <c r="C2493" s="14"/>
      <c r="D2493" s="62"/>
      <c r="E2493" s="60"/>
      <c r="F2493" s="14"/>
      <c r="G2493" s="91"/>
      <c r="H2493" s="91"/>
      <c r="I2493" s="14"/>
      <c r="J2493" s="13"/>
      <c r="K2493" s="29"/>
      <c r="L2493" s="2"/>
      <c r="M2493" s="17"/>
      <c r="N2493" s="12"/>
      <c r="O2493" s="12"/>
      <c r="P2493" s="17"/>
      <c r="Q2493" s="14"/>
      <c r="R2493" s="20"/>
      <c r="S2493" s="14"/>
      <c r="T2493" s="4"/>
      <c r="U2493" s="29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</row>
    <row r="2494" spans="1:154" x14ac:dyDescent="0.15">
      <c r="A2494" s="88"/>
      <c r="B2494" s="89"/>
      <c r="C2494" s="14"/>
      <c r="D2494" s="62"/>
      <c r="E2494" s="60"/>
      <c r="F2494" s="14"/>
      <c r="G2494" s="91"/>
      <c r="H2494" s="91"/>
      <c r="I2494" s="14"/>
      <c r="J2494" s="13"/>
      <c r="K2494" s="29"/>
      <c r="L2494" s="2"/>
      <c r="M2494" s="17"/>
      <c r="N2494" s="12"/>
      <c r="O2494" s="12"/>
      <c r="P2494" s="17"/>
      <c r="Q2494" s="14"/>
      <c r="R2494" s="20"/>
      <c r="S2494" s="14"/>
      <c r="T2494" s="4"/>
      <c r="U2494" s="29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</row>
    <row r="2495" spans="1:154" x14ac:dyDescent="0.15">
      <c r="A2495" s="88"/>
      <c r="B2495" s="89"/>
      <c r="C2495" s="14"/>
      <c r="D2495" s="62"/>
      <c r="E2495" s="60"/>
      <c r="F2495" s="14"/>
      <c r="G2495" s="91"/>
      <c r="H2495" s="91"/>
      <c r="I2495" s="14"/>
      <c r="J2495" s="13"/>
      <c r="K2495" s="29"/>
      <c r="L2495" s="2"/>
      <c r="M2495" s="17"/>
      <c r="N2495" s="12"/>
      <c r="O2495" s="12"/>
      <c r="P2495" s="17"/>
      <c r="Q2495" s="14"/>
      <c r="R2495" s="20"/>
      <c r="S2495" s="14"/>
      <c r="T2495" s="4"/>
      <c r="U2495" s="29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</row>
    <row r="2496" spans="1:154" x14ac:dyDescent="0.15">
      <c r="A2496" s="88"/>
      <c r="B2496" s="89"/>
      <c r="C2496" s="14"/>
      <c r="D2496" s="62"/>
      <c r="E2496" s="60"/>
      <c r="F2496" s="14"/>
      <c r="G2496" s="91"/>
      <c r="H2496" s="91"/>
      <c r="I2496" s="14"/>
      <c r="J2496" s="13"/>
      <c r="K2496" s="29"/>
      <c r="L2496" s="2"/>
      <c r="M2496" s="17"/>
      <c r="N2496" s="12"/>
      <c r="O2496" s="12"/>
      <c r="P2496" s="17"/>
      <c r="Q2496" s="14"/>
      <c r="R2496" s="20"/>
      <c r="S2496" s="14"/>
      <c r="T2496" s="4"/>
      <c r="U2496" s="29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</row>
    <row r="2497" spans="1:154" x14ac:dyDescent="0.15">
      <c r="A2497" s="88"/>
      <c r="B2497" s="89"/>
      <c r="C2497" s="14"/>
      <c r="D2497" s="62"/>
      <c r="E2497" s="60"/>
      <c r="F2497" s="14"/>
      <c r="G2497" s="91"/>
      <c r="H2497" s="91"/>
      <c r="I2497" s="14"/>
      <c r="J2497" s="13"/>
      <c r="K2497" s="29"/>
      <c r="L2497" s="2"/>
      <c r="M2497" s="17"/>
      <c r="N2497" s="12"/>
      <c r="O2497" s="12"/>
      <c r="P2497" s="17"/>
      <c r="Q2497" s="14"/>
      <c r="R2497" s="20"/>
      <c r="S2497" s="14"/>
      <c r="T2497" s="4"/>
      <c r="U2497" s="29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</row>
    <row r="2498" spans="1:154" x14ac:dyDescent="0.15">
      <c r="A2498" s="88"/>
      <c r="B2498" s="89"/>
      <c r="C2498" s="14"/>
      <c r="D2498" s="62"/>
      <c r="E2498" s="60"/>
      <c r="F2498" s="14"/>
      <c r="G2498" s="91"/>
      <c r="H2498" s="91"/>
      <c r="I2498" s="14"/>
      <c r="J2498" s="13"/>
      <c r="K2498" s="29"/>
      <c r="L2498" s="2"/>
      <c r="M2498" s="17"/>
      <c r="N2498" s="12"/>
      <c r="O2498" s="12"/>
      <c r="P2498" s="17"/>
      <c r="Q2498" s="14"/>
      <c r="R2498" s="20"/>
      <c r="S2498" s="14"/>
      <c r="T2498" s="4"/>
      <c r="U2498" s="29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</row>
    <row r="2499" spans="1:154" x14ac:dyDescent="0.15">
      <c r="A2499" s="88"/>
      <c r="B2499" s="89"/>
      <c r="C2499" s="14"/>
      <c r="D2499" s="62"/>
      <c r="E2499" s="60"/>
      <c r="F2499" s="14"/>
      <c r="G2499" s="91"/>
      <c r="H2499" s="91"/>
      <c r="I2499" s="14"/>
      <c r="J2499" s="13"/>
      <c r="K2499" s="29"/>
      <c r="L2499" s="2"/>
      <c r="M2499" s="17"/>
      <c r="N2499" s="12"/>
      <c r="O2499" s="12"/>
      <c r="P2499" s="17"/>
      <c r="Q2499" s="14"/>
      <c r="R2499" s="20"/>
      <c r="S2499" s="14"/>
      <c r="T2499" s="4"/>
      <c r="U2499" s="29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</row>
    <row r="2500" spans="1:154" x14ac:dyDescent="0.15">
      <c r="A2500" s="88"/>
      <c r="B2500" s="89"/>
      <c r="C2500" s="14"/>
      <c r="D2500" s="62"/>
      <c r="E2500" s="60"/>
      <c r="F2500" s="14"/>
      <c r="G2500" s="91"/>
      <c r="H2500" s="91"/>
      <c r="I2500" s="14"/>
      <c r="J2500" s="13"/>
      <c r="K2500" s="29"/>
      <c r="L2500" s="2"/>
      <c r="M2500" s="17"/>
      <c r="N2500" s="12"/>
      <c r="O2500" s="12"/>
      <c r="P2500" s="17"/>
      <c r="Q2500" s="14"/>
      <c r="R2500" s="20"/>
      <c r="S2500" s="14"/>
      <c r="T2500" s="4"/>
      <c r="U2500" s="29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</row>
    <row r="2501" spans="1:154" x14ac:dyDescent="0.15">
      <c r="A2501" s="88"/>
      <c r="B2501" s="89"/>
      <c r="C2501" s="14"/>
      <c r="D2501" s="62"/>
      <c r="E2501" s="60"/>
      <c r="F2501" s="14"/>
      <c r="G2501" s="91"/>
      <c r="H2501" s="91"/>
      <c r="I2501" s="14"/>
      <c r="J2501" s="13"/>
      <c r="K2501" s="29"/>
      <c r="L2501" s="2"/>
      <c r="M2501" s="17"/>
      <c r="N2501" s="12"/>
      <c r="O2501" s="12"/>
      <c r="P2501" s="17"/>
      <c r="Q2501" s="14"/>
      <c r="R2501" s="20"/>
      <c r="S2501" s="14"/>
      <c r="T2501" s="4"/>
      <c r="U2501" s="29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</row>
    <row r="2502" spans="1:154" x14ac:dyDescent="0.15">
      <c r="A2502" s="88"/>
      <c r="B2502" s="89"/>
      <c r="C2502" s="14"/>
      <c r="D2502" s="62"/>
      <c r="E2502" s="60"/>
      <c r="F2502" s="14"/>
      <c r="G2502" s="91"/>
      <c r="H2502" s="91"/>
      <c r="I2502" s="14"/>
      <c r="J2502" s="13"/>
      <c r="K2502" s="29"/>
      <c r="L2502" s="2"/>
      <c r="M2502" s="17"/>
      <c r="N2502" s="12"/>
      <c r="O2502" s="12"/>
      <c r="P2502" s="17"/>
      <c r="Q2502" s="14"/>
      <c r="R2502" s="20"/>
      <c r="S2502" s="14"/>
      <c r="T2502" s="4"/>
      <c r="U2502" s="29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</row>
    <row r="2503" spans="1:154" x14ac:dyDescent="0.15">
      <c r="A2503" s="88"/>
      <c r="B2503" s="89"/>
      <c r="C2503" s="14"/>
      <c r="D2503" s="62"/>
      <c r="E2503" s="60"/>
      <c r="F2503" s="14"/>
      <c r="G2503" s="91"/>
      <c r="H2503" s="91"/>
      <c r="I2503" s="14"/>
      <c r="J2503" s="13"/>
      <c r="K2503" s="29"/>
      <c r="L2503" s="2"/>
      <c r="M2503" s="17"/>
      <c r="N2503" s="12"/>
      <c r="O2503" s="12"/>
      <c r="P2503" s="17"/>
      <c r="Q2503" s="14"/>
      <c r="R2503" s="20"/>
      <c r="S2503" s="14"/>
      <c r="T2503" s="4"/>
      <c r="U2503" s="29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</row>
    <row r="2504" spans="1:154" x14ac:dyDescent="0.15">
      <c r="A2504" s="88"/>
      <c r="B2504" s="89"/>
      <c r="C2504" s="14"/>
      <c r="D2504" s="62"/>
      <c r="E2504" s="60"/>
      <c r="F2504" s="14"/>
      <c r="G2504" s="91"/>
      <c r="H2504" s="91"/>
      <c r="I2504" s="14"/>
      <c r="J2504" s="13"/>
      <c r="K2504" s="29"/>
      <c r="L2504" s="2"/>
      <c r="M2504" s="17"/>
      <c r="N2504" s="12"/>
      <c r="O2504" s="12"/>
      <c r="P2504" s="17"/>
      <c r="Q2504" s="14"/>
      <c r="R2504" s="20"/>
      <c r="S2504" s="14"/>
      <c r="T2504" s="4"/>
      <c r="U2504" s="29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</row>
    <row r="2505" spans="1:154" x14ac:dyDescent="0.15">
      <c r="A2505" s="88"/>
      <c r="B2505" s="89"/>
      <c r="C2505" s="14"/>
      <c r="D2505" s="62"/>
      <c r="E2505" s="60"/>
      <c r="F2505" s="14"/>
      <c r="G2505" s="91"/>
      <c r="H2505" s="91"/>
      <c r="I2505" s="14"/>
      <c r="J2505" s="13"/>
      <c r="K2505" s="29"/>
      <c r="L2505" s="2"/>
      <c r="M2505" s="17"/>
      <c r="N2505" s="12"/>
      <c r="O2505" s="12"/>
      <c r="P2505" s="17"/>
      <c r="Q2505" s="14"/>
      <c r="R2505" s="20"/>
      <c r="S2505" s="14"/>
      <c r="T2505" s="4"/>
      <c r="U2505" s="29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</row>
    <row r="2506" spans="1:154" x14ac:dyDescent="0.15">
      <c r="A2506" s="88"/>
      <c r="B2506" s="89"/>
      <c r="C2506" s="14"/>
      <c r="D2506" s="62"/>
      <c r="E2506" s="60"/>
      <c r="F2506" s="14"/>
      <c r="G2506" s="91"/>
      <c r="H2506" s="91"/>
      <c r="I2506" s="14"/>
      <c r="J2506" s="13"/>
      <c r="K2506" s="29"/>
      <c r="L2506" s="2"/>
      <c r="M2506" s="17"/>
      <c r="N2506" s="12"/>
      <c r="O2506" s="12"/>
      <c r="P2506" s="17"/>
      <c r="Q2506" s="14"/>
      <c r="R2506" s="20"/>
      <c r="S2506" s="14"/>
      <c r="T2506" s="4"/>
      <c r="U2506" s="29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</row>
    <row r="2507" spans="1:154" x14ac:dyDescent="0.15">
      <c r="A2507" s="88"/>
      <c r="B2507" s="89"/>
      <c r="C2507" s="14"/>
      <c r="D2507" s="62"/>
      <c r="E2507" s="60"/>
      <c r="F2507" s="14"/>
      <c r="G2507" s="91"/>
      <c r="H2507" s="91"/>
      <c r="I2507" s="14"/>
      <c r="J2507" s="13"/>
      <c r="K2507" s="29"/>
      <c r="L2507" s="2"/>
      <c r="M2507" s="17"/>
      <c r="N2507" s="12"/>
      <c r="O2507" s="12"/>
      <c r="P2507" s="17"/>
      <c r="Q2507" s="14"/>
      <c r="R2507" s="20"/>
      <c r="S2507" s="14"/>
      <c r="T2507" s="4"/>
      <c r="U2507" s="29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</row>
    <row r="2508" spans="1:154" x14ac:dyDescent="0.15">
      <c r="A2508" s="88"/>
      <c r="B2508" s="89"/>
      <c r="C2508" s="14"/>
      <c r="D2508" s="62"/>
      <c r="E2508" s="60"/>
      <c r="F2508" s="14"/>
      <c r="G2508" s="91"/>
      <c r="H2508" s="91"/>
      <c r="I2508" s="14"/>
      <c r="J2508" s="13"/>
      <c r="K2508" s="29"/>
      <c r="L2508" s="2"/>
      <c r="M2508" s="17"/>
      <c r="N2508" s="12"/>
      <c r="O2508" s="12"/>
      <c r="P2508" s="17"/>
      <c r="Q2508" s="14"/>
      <c r="R2508" s="20"/>
      <c r="S2508" s="14"/>
      <c r="T2508" s="4"/>
      <c r="U2508" s="29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</row>
    <row r="2509" spans="1:154" x14ac:dyDescent="0.15">
      <c r="A2509" s="88"/>
      <c r="B2509" s="89"/>
      <c r="C2509" s="14"/>
      <c r="D2509" s="62"/>
      <c r="E2509" s="60"/>
      <c r="F2509" s="14"/>
      <c r="G2509" s="91"/>
      <c r="H2509" s="91"/>
      <c r="I2509" s="14"/>
      <c r="J2509" s="13"/>
      <c r="K2509" s="29"/>
      <c r="L2509" s="2"/>
      <c r="M2509" s="17"/>
      <c r="N2509" s="12"/>
      <c r="O2509" s="12"/>
      <c r="P2509" s="17"/>
      <c r="Q2509" s="14"/>
      <c r="R2509" s="20"/>
      <c r="S2509" s="14"/>
      <c r="T2509" s="4"/>
      <c r="U2509" s="29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</row>
    <row r="2510" spans="1:154" x14ac:dyDescent="0.15">
      <c r="A2510" s="88"/>
      <c r="B2510" s="89"/>
      <c r="C2510" s="14"/>
      <c r="D2510" s="62"/>
      <c r="E2510" s="60"/>
      <c r="F2510" s="14"/>
      <c r="G2510" s="91"/>
      <c r="H2510" s="91"/>
      <c r="I2510" s="14"/>
      <c r="J2510" s="13"/>
      <c r="K2510" s="29"/>
      <c r="L2510" s="2"/>
      <c r="M2510" s="17"/>
      <c r="N2510" s="12"/>
      <c r="O2510" s="12"/>
      <c r="P2510" s="17"/>
      <c r="Q2510" s="14"/>
      <c r="R2510" s="20"/>
      <c r="S2510" s="14"/>
      <c r="T2510" s="4"/>
      <c r="U2510" s="29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</row>
    <row r="2511" spans="1:154" x14ac:dyDescent="0.15">
      <c r="A2511" s="88"/>
      <c r="B2511" s="89"/>
      <c r="C2511" s="14"/>
      <c r="D2511" s="62"/>
      <c r="E2511" s="60"/>
      <c r="F2511" s="14"/>
      <c r="G2511" s="91"/>
      <c r="H2511" s="91"/>
      <c r="I2511" s="14"/>
      <c r="J2511" s="13"/>
      <c r="K2511" s="29"/>
      <c r="L2511" s="2"/>
      <c r="M2511" s="17"/>
      <c r="N2511" s="12"/>
      <c r="O2511" s="12"/>
      <c r="P2511" s="17"/>
      <c r="Q2511" s="14"/>
      <c r="R2511" s="20"/>
      <c r="S2511" s="14"/>
      <c r="T2511" s="4"/>
      <c r="U2511" s="29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</row>
    <row r="2512" spans="1:154" x14ac:dyDescent="0.15">
      <c r="A2512" s="88"/>
      <c r="B2512" s="89"/>
      <c r="C2512" s="14"/>
      <c r="D2512" s="62"/>
      <c r="E2512" s="60"/>
      <c r="F2512" s="14"/>
      <c r="G2512" s="91"/>
      <c r="H2512" s="91"/>
      <c r="I2512" s="14"/>
      <c r="J2512" s="13"/>
      <c r="K2512" s="29"/>
      <c r="L2512" s="2"/>
      <c r="M2512" s="17"/>
      <c r="N2512" s="12"/>
      <c r="O2512" s="12"/>
      <c r="P2512" s="17"/>
      <c r="Q2512" s="14"/>
      <c r="R2512" s="20"/>
      <c r="S2512" s="14"/>
      <c r="T2512" s="4"/>
      <c r="U2512" s="29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</row>
    <row r="2513" spans="1:154" x14ac:dyDescent="0.15">
      <c r="A2513" s="88"/>
      <c r="B2513" s="89"/>
      <c r="C2513" s="14"/>
      <c r="D2513" s="62"/>
      <c r="E2513" s="60"/>
      <c r="F2513" s="14"/>
      <c r="G2513" s="91"/>
      <c r="H2513" s="91"/>
      <c r="I2513" s="14"/>
      <c r="J2513" s="13"/>
      <c r="K2513" s="29"/>
      <c r="L2513" s="2"/>
      <c r="M2513" s="17"/>
      <c r="N2513" s="12"/>
      <c r="O2513" s="12"/>
      <c r="P2513" s="17"/>
      <c r="Q2513" s="14"/>
      <c r="R2513" s="20"/>
      <c r="S2513" s="14"/>
      <c r="T2513" s="4"/>
      <c r="U2513" s="29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</row>
    <row r="2514" spans="1:154" x14ac:dyDescent="0.15">
      <c r="A2514" s="88"/>
      <c r="B2514" s="89"/>
      <c r="C2514" s="14"/>
      <c r="D2514" s="62"/>
      <c r="E2514" s="60"/>
      <c r="F2514" s="14"/>
      <c r="G2514" s="91"/>
      <c r="H2514" s="91"/>
      <c r="I2514" s="14"/>
      <c r="J2514" s="13"/>
      <c r="K2514" s="29"/>
      <c r="L2514" s="2"/>
      <c r="M2514" s="17"/>
      <c r="N2514" s="12"/>
      <c r="O2514" s="12"/>
      <c r="P2514" s="17"/>
      <c r="Q2514" s="14"/>
      <c r="R2514" s="20"/>
      <c r="S2514" s="14"/>
      <c r="T2514" s="4"/>
      <c r="U2514" s="29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</row>
    <row r="2515" spans="1:154" x14ac:dyDescent="0.15">
      <c r="A2515" s="88"/>
      <c r="B2515" s="89"/>
      <c r="C2515" s="14"/>
      <c r="D2515" s="62"/>
      <c r="E2515" s="60"/>
      <c r="F2515" s="14"/>
      <c r="G2515" s="91"/>
      <c r="H2515" s="91"/>
      <c r="I2515" s="14"/>
      <c r="J2515" s="13"/>
      <c r="K2515" s="29"/>
      <c r="L2515" s="2"/>
      <c r="M2515" s="17"/>
      <c r="N2515" s="12"/>
      <c r="O2515" s="12"/>
      <c r="P2515" s="17"/>
      <c r="Q2515" s="14"/>
      <c r="R2515" s="20"/>
      <c r="S2515" s="14"/>
      <c r="T2515" s="4"/>
      <c r="U2515" s="29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</row>
    <row r="2516" spans="1:154" x14ac:dyDescent="0.15">
      <c r="A2516" s="88"/>
      <c r="B2516" s="89"/>
      <c r="C2516" s="14"/>
      <c r="D2516" s="62"/>
      <c r="E2516" s="60"/>
      <c r="F2516" s="14"/>
      <c r="G2516" s="91"/>
      <c r="H2516" s="91"/>
      <c r="I2516" s="14"/>
      <c r="J2516" s="13"/>
      <c r="K2516" s="29"/>
      <c r="L2516" s="2"/>
      <c r="M2516" s="17"/>
      <c r="N2516" s="12"/>
      <c r="O2516" s="12"/>
      <c r="P2516" s="17"/>
      <c r="Q2516" s="14"/>
      <c r="R2516" s="20"/>
      <c r="S2516" s="14"/>
      <c r="T2516" s="4"/>
      <c r="U2516" s="29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</row>
    <row r="2517" spans="1:154" x14ac:dyDescent="0.15">
      <c r="A2517" s="88"/>
      <c r="B2517" s="89"/>
      <c r="C2517" s="14"/>
      <c r="D2517" s="62"/>
      <c r="E2517" s="60"/>
      <c r="F2517" s="14"/>
      <c r="G2517" s="91"/>
      <c r="H2517" s="91"/>
      <c r="I2517" s="14"/>
      <c r="J2517" s="13"/>
      <c r="K2517" s="29"/>
      <c r="L2517" s="2"/>
      <c r="M2517" s="17"/>
      <c r="N2517" s="12"/>
      <c r="O2517" s="12"/>
      <c r="P2517" s="17"/>
      <c r="Q2517" s="14"/>
      <c r="R2517" s="20"/>
      <c r="S2517" s="14"/>
      <c r="T2517" s="4"/>
      <c r="U2517" s="29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</row>
    <row r="2518" spans="1:154" x14ac:dyDescent="0.15">
      <c r="A2518" s="88"/>
      <c r="B2518" s="89"/>
      <c r="C2518" s="14"/>
      <c r="D2518" s="62"/>
      <c r="E2518" s="60"/>
      <c r="F2518" s="14"/>
      <c r="G2518" s="91"/>
      <c r="H2518" s="91"/>
      <c r="I2518" s="14"/>
      <c r="J2518" s="13"/>
      <c r="K2518" s="29"/>
      <c r="L2518" s="2"/>
      <c r="M2518" s="17"/>
      <c r="N2518" s="12"/>
      <c r="O2518" s="12"/>
      <c r="P2518" s="17"/>
      <c r="Q2518" s="14"/>
      <c r="R2518" s="20"/>
      <c r="S2518" s="14"/>
      <c r="T2518" s="4"/>
      <c r="U2518" s="29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</row>
    <row r="2519" spans="1:154" x14ac:dyDescent="0.15">
      <c r="A2519" s="88"/>
      <c r="B2519" s="89"/>
      <c r="C2519" s="7"/>
      <c r="D2519" s="62"/>
      <c r="E2519" s="60"/>
      <c r="F2519" s="14"/>
      <c r="G2519" s="91"/>
      <c r="H2519" s="91"/>
      <c r="I2519" s="14"/>
      <c r="J2519" s="13"/>
      <c r="K2519" s="29"/>
      <c r="L2519" s="2"/>
      <c r="M2519" s="17"/>
      <c r="N2519" s="12"/>
      <c r="O2519" s="12"/>
      <c r="P2519" s="17"/>
      <c r="Q2519" s="14"/>
      <c r="R2519" s="20"/>
      <c r="S2519" s="14"/>
      <c r="T2519" s="4"/>
      <c r="U2519" s="29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</row>
    <row r="2520" spans="1:154" x14ac:dyDescent="0.15">
      <c r="A2520" s="88"/>
      <c r="B2520" s="89"/>
      <c r="C2520" s="7"/>
      <c r="D2520" s="62"/>
      <c r="E2520" s="60"/>
      <c r="F2520" s="14"/>
      <c r="G2520" s="91"/>
      <c r="H2520" s="91"/>
      <c r="I2520" s="14"/>
      <c r="J2520" s="13"/>
      <c r="K2520" s="29"/>
      <c r="L2520" s="2"/>
      <c r="M2520" s="17"/>
      <c r="N2520" s="12"/>
      <c r="O2520" s="12"/>
      <c r="P2520" s="17"/>
      <c r="Q2520" s="14"/>
      <c r="R2520" s="20"/>
      <c r="S2520" s="14"/>
      <c r="T2520" s="4"/>
      <c r="U2520" s="29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</row>
    <row r="2521" spans="1:154" x14ac:dyDescent="0.15">
      <c r="A2521" s="88"/>
      <c r="B2521" s="89"/>
      <c r="C2521" s="7"/>
      <c r="D2521" s="62"/>
      <c r="E2521" s="60"/>
      <c r="F2521" s="14"/>
      <c r="G2521" s="91"/>
      <c r="H2521" s="91"/>
      <c r="I2521" s="14"/>
      <c r="J2521" s="13"/>
      <c r="K2521" s="29"/>
      <c r="L2521" s="2"/>
      <c r="M2521" s="17"/>
      <c r="N2521" s="12"/>
      <c r="O2521" s="12"/>
      <c r="P2521" s="17"/>
      <c r="Q2521" s="14"/>
      <c r="R2521" s="20"/>
      <c r="S2521" s="14"/>
      <c r="T2521" s="4"/>
      <c r="U2521" s="29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</row>
    <row r="2522" spans="1:154" x14ac:dyDescent="0.15">
      <c r="A2522" s="88"/>
      <c r="B2522" s="89"/>
      <c r="C2522" s="7"/>
      <c r="D2522" s="62"/>
      <c r="E2522" s="60"/>
      <c r="F2522" s="14"/>
      <c r="G2522" s="91"/>
      <c r="H2522" s="91"/>
      <c r="I2522" s="14"/>
      <c r="J2522" s="13"/>
      <c r="K2522" s="29"/>
      <c r="L2522" s="2"/>
      <c r="M2522" s="17"/>
      <c r="N2522" s="12"/>
      <c r="O2522" s="12"/>
      <c r="P2522" s="17"/>
      <c r="Q2522" s="14"/>
      <c r="R2522" s="20"/>
      <c r="S2522" s="14"/>
      <c r="T2522" s="4"/>
      <c r="U2522" s="29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</row>
    <row r="2523" spans="1:154" x14ac:dyDescent="0.15">
      <c r="A2523" s="88"/>
      <c r="B2523" s="89"/>
      <c r="C2523" s="7"/>
      <c r="D2523" s="62"/>
      <c r="E2523" s="60"/>
      <c r="F2523" s="14"/>
      <c r="G2523" s="91"/>
      <c r="H2523" s="91"/>
      <c r="I2523" s="14"/>
      <c r="J2523" s="13"/>
      <c r="K2523" s="29"/>
      <c r="L2523" s="2"/>
      <c r="M2523" s="17"/>
      <c r="N2523" s="12"/>
      <c r="O2523" s="12"/>
      <c r="P2523" s="17"/>
      <c r="Q2523" s="14"/>
      <c r="R2523" s="20"/>
      <c r="S2523" s="14"/>
      <c r="T2523" s="4"/>
      <c r="U2523" s="29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</row>
    <row r="2524" spans="1:154" x14ac:dyDescent="0.15">
      <c r="A2524" s="88"/>
      <c r="B2524" s="89"/>
      <c r="C2524" s="7"/>
      <c r="D2524" s="62"/>
      <c r="E2524" s="60"/>
      <c r="F2524" s="14"/>
      <c r="G2524" s="91"/>
      <c r="H2524" s="91"/>
      <c r="I2524" s="14"/>
      <c r="J2524" s="13"/>
      <c r="K2524" s="29"/>
      <c r="L2524" s="2"/>
      <c r="M2524" s="17"/>
      <c r="N2524" s="12"/>
      <c r="O2524" s="12"/>
      <c r="P2524" s="17"/>
      <c r="Q2524" s="14"/>
      <c r="R2524" s="20"/>
      <c r="S2524" s="14"/>
      <c r="T2524" s="4"/>
      <c r="U2524" s="29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</row>
    <row r="2525" spans="1:154" x14ac:dyDescent="0.15">
      <c r="A2525" s="88"/>
      <c r="B2525" s="89"/>
      <c r="C2525" s="7"/>
      <c r="D2525" s="62"/>
      <c r="E2525" s="60"/>
      <c r="F2525" s="14"/>
      <c r="G2525" s="91"/>
      <c r="H2525" s="91"/>
      <c r="I2525" s="14"/>
      <c r="J2525" s="13"/>
      <c r="K2525" s="29"/>
      <c r="L2525" s="2"/>
      <c r="M2525" s="17"/>
      <c r="N2525" s="12"/>
      <c r="O2525" s="12"/>
      <c r="P2525" s="17"/>
      <c r="Q2525" s="14"/>
      <c r="R2525" s="20"/>
      <c r="S2525" s="14"/>
      <c r="T2525" s="4"/>
      <c r="U2525" s="29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</row>
    <row r="2526" spans="1:154" x14ac:dyDescent="0.15">
      <c r="A2526" s="88"/>
      <c r="B2526" s="89"/>
      <c r="C2526" s="7"/>
      <c r="D2526" s="62"/>
      <c r="E2526" s="60"/>
      <c r="F2526" s="14"/>
      <c r="G2526" s="91"/>
      <c r="H2526" s="91"/>
      <c r="I2526" s="14"/>
      <c r="J2526" s="13"/>
      <c r="K2526" s="29"/>
      <c r="L2526" s="2"/>
      <c r="M2526" s="17"/>
      <c r="N2526" s="12"/>
      <c r="O2526" s="12"/>
      <c r="P2526" s="17"/>
      <c r="Q2526" s="14"/>
      <c r="R2526" s="20"/>
      <c r="S2526" s="14"/>
      <c r="T2526" s="4"/>
      <c r="U2526" s="29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</row>
    <row r="2527" spans="1:154" x14ac:dyDescent="0.15">
      <c r="A2527" s="88"/>
      <c r="B2527" s="89"/>
      <c r="C2527" s="7"/>
      <c r="D2527" s="62"/>
      <c r="E2527" s="60"/>
      <c r="F2527" s="14"/>
      <c r="G2527" s="91"/>
      <c r="H2527" s="91"/>
      <c r="I2527" s="14"/>
      <c r="J2527" s="13"/>
      <c r="K2527" s="29"/>
      <c r="L2527" s="2"/>
      <c r="M2527" s="17"/>
      <c r="N2527" s="12"/>
      <c r="O2527" s="12"/>
      <c r="P2527" s="17"/>
      <c r="Q2527" s="14"/>
      <c r="R2527" s="20"/>
      <c r="S2527" s="14"/>
      <c r="T2527" s="4"/>
      <c r="U2527" s="29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</row>
    <row r="2528" spans="1:154" x14ac:dyDescent="0.15">
      <c r="A2528" s="88"/>
      <c r="B2528" s="89"/>
      <c r="C2528" s="7"/>
      <c r="D2528" s="62"/>
      <c r="E2528" s="60"/>
      <c r="F2528" s="14"/>
      <c r="G2528" s="91"/>
      <c r="H2528" s="91"/>
      <c r="I2528" s="14"/>
      <c r="J2528" s="13"/>
      <c r="K2528" s="29"/>
      <c r="L2528" s="2"/>
      <c r="M2528" s="17"/>
      <c r="N2528" s="12"/>
      <c r="O2528" s="12"/>
      <c r="P2528" s="17"/>
      <c r="Q2528" s="14"/>
      <c r="R2528" s="20"/>
      <c r="S2528" s="14"/>
      <c r="T2528" s="4"/>
      <c r="U2528" s="29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</row>
    <row r="2529" spans="1:154" x14ac:dyDescent="0.15">
      <c r="A2529" s="88"/>
      <c r="B2529" s="89"/>
      <c r="C2529" s="7"/>
      <c r="D2529" s="62"/>
      <c r="E2529" s="60"/>
      <c r="F2529" s="14"/>
      <c r="G2529" s="91"/>
      <c r="H2529" s="91"/>
      <c r="I2529" s="14"/>
      <c r="J2529" s="13"/>
      <c r="K2529" s="29"/>
      <c r="L2529" s="2"/>
      <c r="M2529" s="17"/>
      <c r="N2529" s="12"/>
      <c r="O2529" s="12"/>
      <c r="P2529" s="17"/>
      <c r="Q2529" s="14"/>
      <c r="R2529" s="20"/>
      <c r="S2529" s="14"/>
      <c r="T2529" s="4"/>
      <c r="U2529" s="29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</row>
    <row r="2530" spans="1:154" x14ac:dyDescent="0.15">
      <c r="A2530" s="88"/>
      <c r="B2530" s="89"/>
      <c r="C2530" s="7"/>
      <c r="D2530" s="62"/>
      <c r="E2530" s="60"/>
      <c r="F2530" s="14"/>
      <c r="G2530" s="91"/>
      <c r="H2530" s="91"/>
      <c r="I2530" s="14"/>
      <c r="J2530" s="13"/>
      <c r="K2530" s="29"/>
      <c r="L2530" s="2"/>
      <c r="M2530" s="17"/>
      <c r="N2530" s="12"/>
      <c r="O2530" s="12"/>
      <c r="P2530" s="17"/>
      <c r="Q2530" s="14"/>
      <c r="R2530" s="20"/>
      <c r="S2530" s="14"/>
      <c r="T2530" s="4"/>
      <c r="U2530" s="29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</row>
    <row r="2531" spans="1:154" x14ac:dyDescent="0.15">
      <c r="A2531" s="88"/>
      <c r="B2531" s="89"/>
      <c r="C2531" s="7"/>
      <c r="D2531" s="62"/>
      <c r="E2531" s="60"/>
      <c r="F2531" s="14"/>
      <c r="G2531" s="91"/>
      <c r="H2531" s="91"/>
      <c r="I2531" s="14"/>
      <c r="J2531" s="13"/>
      <c r="K2531" s="29"/>
      <c r="L2531" s="2"/>
      <c r="M2531" s="17"/>
      <c r="N2531" s="12"/>
      <c r="O2531" s="12"/>
      <c r="P2531" s="17"/>
      <c r="Q2531" s="14"/>
      <c r="R2531" s="20"/>
      <c r="S2531" s="14"/>
      <c r="T2531" s="4"/>
      <c r="U2531" s="29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</row>
    <row r="2532" spans="1:154" x14ac:dyDescent="0.15">
      <c r="A2532" s="88"/>
      <c r="B2532" s="89"/>
      <c r="C2532" s="7"/>
      <c r="D2532" s="62"/>
      <c r="E2532" s="60"/>
      <c r="F2532" s="14"/>
      <c r="G2532" s="91"/>
      <c r="H2532" s="91"/>
      <c r="I2532" s="14"/>
      <c r="J2532" s="13"/>
      <c r="K2532" s="29"/>
      <c r="L2532" s="2"/>
      <c r="M2532" s="17"/>
      <c r="N2532" s="12"/>
      <c r="O2532" s="12"/>
      <c r="P2532" s="17"/>
      <c r="Q2532" s="14"/>
      <c r="R2532" s="20"/>
      <c r="S2532" s="14"/>
      <c r="T2532" s="4"/>
      <c r="U2532" s="29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</row>
    <row r="2533" spans="1:154" x14ac:dyDescent="0.15">
      <c r="A2533" s="88"/>
      <c r="B2533" s="89"/>
      <c r="C2533" s="7"/>
      <c r="D2533" s="62"/>
      <c r="E2533" s="60"/>
      <c r="F2533" s="14"/>
      <c r="G2533" s="91"/>
      <c r="H2533" s="91"/>
      <c r="I2533" s="14"/>
      <c r="J2533" s="13"/>
      <c r="K2533" s="29"/>
      <c r="L2533" s="2"/>
      <c r="M2533" s="17"/>
      <c r="N2533" s="12"/>
      <c r="O2533" s="12"/>
      <c r="P2533" s="17"/>
      <c r="Q2533" s="14"/>
      <c r="R2533" s="20"/>
      <c r="S2533" s="14"/>
      <c r="T2533" s="4"/>
      <c r="U2533" s="29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</row>
    <row r="2534" spans="1:154" x14ac:dyDescent="0.15">
      <c r="A2534" s="88"/>
      <c r="B2534" s="89"/>
      <c r="C2534" s="7"/>
      <c r="D2534" s="62"/>
      <c r="E2534" s="60"/>
      <c r="F2534" s="14"/>
      <c r="G2534" s="91"/>
      <c r="H2534" s="91"/>
      <c r="I2534" s="14"/>
      <c r="J2534" s="13"/>
      <c r="K2534" s="29"/>
      <c r="L2534" s="2"/>
      <c r="M2534" s="17"/>
      <c r="N2534" s="12"/>
      <c r="O2534" s="12"/>
      <c r="P2534" s="17"/>
      <c r="Q2534" s="14"/>
      <c r="R2534" s="20"/>
      <c r="S2534" s="14"/>
      <c r="T2534" s="4"/>
      <c r="U2534" s="29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</row>
    <row r="2535" spans="1:154" x14ac:dyDescent="0.15">
      <c r="A2535" s="88"/>
      <c r="B2535" s="89"/>
      <c r="C2535" s="7"/>
      <c r="D2535" s="62"/>
      <c r="E2535" s="60"/>
      <c r="F2535" s="14"/>
      <c r="G2535" s="91"/>
      <c r="H2535" s="91"/>
      <c r="I2535" s="14"/>
      <c r="J2535" s="13"/>
      <c r="K2535" s="29"/>
      <c r="L2535" s="2"/>
      <c r="M2535" s="17"/>
      <c r="N2535" s="12"/>
      <c r="O2535" s="12"/>
      <c r="P2535" s="17"/>
      <c r="Q2535" s="14"/>
      <c r="R2535" s="20"/>
      <c r="S2535" s="14"/>
      <c r="T2535" s="4"/>
      <c r="U2535" s="29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</row>
    <row r="2536" spans="1:154" x14ac:dyDescent="0.15">
      <c r="A2536" s="88"/>
      <c r="B2536" s="89"/>
      <c r="C2536" s="7"/>
      <c r="D2536" s="62"/>
      <c r="E2536" s="60"/>
      <c r="F2536" s="14"/>
      <c r="G2536" s="91"/>
      <c r="H2536" s="91"/>
      <c r="I2536" s="14"/>
      <c r="J2536" s="13"/>
      <c r="K2536" s="29"/>
      <c r="L2536" s="2"/>
      <c r="M2536" s="17"/>
      <c r="N2536" s="12"/>
      <c r="O2536" s="12"/>
      <c r="P2536" s="17"/>
      <c r="Q2536" s="14"/>
      <c r="R2536" s="20"/>
      <c r="S2536" s="14"/>
      <c r="T2536" s="4"/>
      <c r="U2536" s="29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</row>
    <row r="2537" spans="1:154" x14ac:dyDescent="0.15">
      <c r="A2537" s="88"/>
      <c r="B2537" s="89"/>
      <c r="C2537" s="7"/>
      <c r="D2537" s="62"/>
      <c r="E2537" s="60"/>
      <c r="F2537" s="14"/>
      <c r="G2537" s="91"/>
      <c r="H2537" s="91"/>
      <c r="I2537" s="14"/>
      <c r="J2537" s="13"/>
      <c r="K2537" s="29"/>
      <c r="L2537" s="2"/>
      <c r="M2537" s="17"/>
      <c r="N2537" s="12"/>
      <c r="O2537" s="12"/>
      <c r="P2537" s="17"/>
      <c r="Q2537" s="14"/>
      <c r="R2537" s="20"/>
      <c r="S2537" s="14"/>
      <c r="T2537" s="4"/>
      <c r="U2537" s="29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</row>
    <row r="2538" spans="1:154" x14ac:dyDescent="0.15">
      <c r="A2538" s="88"/>
      <c r="B2538" s="89"/>
      <c r="C2538" s="7"/>
      <c r="D2538" s="62"/>
      <c r="E2538" s="60"/>
      <c r="F2538" s="14"/>
      <c r="G2538" s="91"/>
      <c r="H2538" s="91"/>
      <c r="I2538" s="14"/>
      <c r="J2538" s="13"/>
      <c r="K2538" s="29"/>
      <c r="L2538" s="2"/>
      <c r="M2538" s="17"/>
      <c r="N2538" s="12"/>
      <c r="O2538" s="12"/>
      <c r="P2538" s="17"/>
      <c r="Q2538" s="14"/>
      <c r="R2538" s="20"/>
      <c r="S2538" s="14"/>
      <c r="T2538" s="4"/>
      <c r="U2538" s="29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</row>
    <row r="2539" spans="1:154" x14ac:dyDescent="0.15">
      <c r="A2539" s="88"/>
      <c r="B2539" s="89"/>
      <c r="C2539" s="7"/>
      <c r="D2539" s="62"/>
      <c r="E2539" s="60"/>
      <c r="F2539" s="14"/>
      <c r="G2539" s="91"/>
      <c r="H2539" s="91"/>
      <c r="I2539" s="14"/>
      <c r="J2539" s="13"/>
      <c r="K2539" s="29"/>
      <c r="L2539" s="2"/>
      <c r="M2539" s="17"/>
      <c r="N2539" s="12"/>
      <c r="O2539" s="12"/>
      <c r="P2539" s="17"/>
      <c r="Q2539" s="14"/>
      <c r="R2539" s="20"/>
      <c r="S2539" s="14"/>
      <c r="T2539" s="4"/>
      <c r="U2539" s="29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</row>
    <row r="2540" spans="1:154" x14ac:dyDescent="0.15">
      <c r="A2540" s="88"/>
      <c r="B2540" s="89"/>
      <c r="C2540" s="7"/>
      <c r="D2540" s="62"/>
      <c r="E2540" s="60"/>
      <c r="F2540" s="14"/>
      <c r="G2540" s="91"/>
      <c r="H2540" s="91"/>
      <c r="I2540" s="14"/>
      <c r="J2540" s="13"/>
      <c r="K2540" s="29"/>
      <c r="L2540" s="2"/>
      <c r="M2540" s="17"/>
      <c r="N2540" s="12"/>
      <c r="O2540" s="12"/>
      <c r="P2540" s="17"/>
      <c r="Q2540" s="14"/>
      <c r="R2540" s="20"/>
      <c r="S2540" s="14"/>
      <c r="T2540" s="4"/>
      <c r="U2540" s="29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</row>
    <row r="2541" spans="1:154" x14ac:dyDescent="0.15">
      <c r="A2541" s="88"/>
      <c r="B2541" s="89"/>
      <c r="C2541" s="7"/>
      <c r="D2541" s="62"/>
      <c r="E2541" s="60"/>
      <c r="F2541" s="14"/>
      <c r="G2541" s="91"/>
      <c r="H2541" s="91"/>
      <c r="I2541" s="14"/>
      <c r="J2541" s="13"/>
      <c r="K2541" s="29"/>
      <c r="L2541" s="2"/>
      <c r="M2541" s="17"/>
      <c r="N2541" s="12"/>
      <c r="O2541" s="12"/>
      <c r="P2541" s="17"/>
      <c r="Q2541" s="14"/>
      <c r="R2541" s="20"/>
      <c r="S2541" s="14"/>
      <c r="T2541" s="4"/>
      <c r="U2541" s="29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</row>
    <row r="2542" spans="1:154" x14ac:dyDescent="0.15">
      <c r="A2542" s="88"/>
      <c r="B2542" s="89"/>
      <c r="C2542" s="7"/>
      <c r="D2542" s="62"/>
      <c r="E2542" s="60"/>
      <c r="F2542" s="14"/>
      <c r="G2542" s="91"/>
      <c r="H2542" s="91"/>
      <c r="I2542" s="14"/>
      <c r="J2542" s="13"/>
      <c r="K2542" s="29"/>
      <c r="L2542" s="2"/>
      <c r="M2542" s="17"/>
      <c r="N2542" s="12"/>
      <c r="O2542" s="12"/>
      <c r="P2542" s="17"/>
      <c r="Q2542" s="14"/>
      <c r="R2542" s="20"/>
      <c r="S2542" s="14"/>
      <c r="T2542" s="4"/>
      <c r="U2542" s="29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</row>
    <row r="2543" spans="1:154" x14ac:dyDescent="0.15">
      <c r="A2543" s="88"/>
      <c r="B2543" s="89"/>
      <c r="C2543" s="7"/>
      <c r="D2543" s="62"/>
      <c r="E2543" s="60"/>
      <c r="F2543" s="14"/>
      <c r="G2543" s="91"/>
      <c r="H2543" s="91"/>
      <c r="I2543" s="14"/>
      <c r="J2543" s="13"/>
      <c r="K2543" s="29"/>
      <c r="L2543" s="2"/>
      <c r="M2543" s="17"/>
      <c r="N2543" s="12"/>
      <c r="O2543" s="12"/>
      <c r="P2543" s="17"/>
      <c r="Q2543" s="14"/>
      <c r="R2543" s="20"/>
      <c r="S2543" s="14"/>
      <c r="T2543" s="4"/>
      <c r="U2543" s="29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</row>
    <row r="2544" spans="1:154" x14ac:dyDescent="0.15">
      <c r="A2544" s="88"/>
      <c r="B2544" s="89"/>
      <c r="C2544" s="7"/>
      <c r="D2544" s="62"/>
      <c r="E2544" s="60"/>
      <c r="F2544" s="14"/>
      <c r="G2544" s="91"/>
      <c r="H2544" s="91"/>
      <c r="I2544" s="14"/>
      <c r="J2544" s="13"/>
      <c r="K2544" s="29"/>
      <c r="L2544" s="2"/>
      <c r="M2544" s="17"/>
      <c r="N2544" s="12"/>
      <c r="O2544" s="12"/>
      <c r="P2544" s="17"/>
      <c r="Q2544" s="14"/>
      <c r="R2544" s="20"/>
      <c r="S2544" s="14"/>
      <c r="T2544" s="4"/>
      <c r="U2544" s="29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</row>
    <row r="2545" spans="1:154" x14ac:dyDescent="0.15">
      <c r="A2545" s="88"/>
      <c r="B2545" s="89"/>
      <c r="C2545" s="7"/>
      <c r="D2545" s="62"/>
      <c r="E2545" s="60"/>
      <c r="F2545" s="14"/>
      <c r="G2545" s="91"/>
      <c r="H2545" s="91"/>
      <c r="I2545" s="14"/>
      <c r="J2545" s="13"/>
      <c r="K2545" s="29"/>
      <c r="L2545" s="2"/>
      <c r="M2545" s="17"/>
      <c r="N2545" s="12"/>
      <c r="O2545" s="12"/>
      <c r="P2545" s="17"/>
      <c r="Q2545" s="14"/>
      <c r="R2545" s="20"/>
      <c r="S2545" s="14"/>
      <c r="T2545" s="4"/>
      <c r="U2545" s="29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</row>
    <row r="2546" spans="1:154" x14ac:dyDescent="0.15">
      <c r="A2546" s="88"/>
      <c r="B2546" s="89"/>
      <c r="C2546" s="7"/>
      <c r="D2546" s="62"/>
      <c r="E2546" s="60"/>
      <c r="F2546" s="14"/>
      <c r="G2546" s="91"/>
      <c r="H2546" s="91"/>
      <c r="I2546" s="14"/>
      <c r="J2546" s="13"/>
      <c r="K2546" s="29"/>
      <c r="L2546" s="2"/>
      <c r="M2546" s="17"/>
      <c r="N2546" s="12"/>
      <c r="O2546" s="12"/>
      <c r="P2546" s="17"/>
      <c r="Q2546" s="14"/>
      <c r="R2546" s="20"/>
      <c r="S2546" s="14"/>
      <c r="T2546" s="4"/>
      <c r="U2546" s="29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</row>
    <row r="2547" spans="1:154" x14ac:dyDescent="0.15">
      <c r="A2547" s="88"/>
      <c r="B2547" s="89"/>
      <c r="C2547" s="7"/>
      <c r="D2547" s="62"/>
      <c r="E2547" s="60"/>
      <c r="F2547" s="14"/>
      <c r="G2547" s="91"/>
      <c r="H2547" s="91"/>
      <c r="I2547" s="14"/>
      <c r="J2547" s="13"/>
      <c r="K2547" s="29"/>
      <c r="L2547" s="2"/>
      <c r="M2547" s="17"/>
      <c r="N2547" s="12"/>
      <c r="O2547" s="12"/>
      <c r="P2547" s="17"/>
      <c r="Q2547" s="14"/>
      <c r="R2547" s="20"/>
      <c r="S2547" s="14"/>
      <c r="T2547" s="4"/>
      <c r="U2547" s="29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</row>
    <row r="2548" spans="1:154" x14ac:dyDescent="0.15">
      <c r="A2548" s="88"/>
      <c r="B2548" s="89"/>
      <c r="C2548" s="7"/>
      <c r="D2548" s="62"/>
      <c r="E2548" s="60"/>
      <c r="F2548" s="14"/>
      <c r="G2548" s="91"/>
      <c r="H2548" s="91"/>
      <c r="I2548" s="14"/>
      <c r="J2548" s="13"/>
      <c r="K2548" s="29"/>
      <c r="L2548" s="2"/>
      <c r="M2548" s="17"/>
      <c r="N2548" s="12"/>
      <c r="O2548" s="12"/>
      <c r="P2548" s="17"/>
      <c r="Q2548" s="14"/>
      <c r="R2548" s="20"/>
      <c r="S2548" s="14"/>
      <c r="T2548" s="4"/>
      <c r="U2548" s="29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</row>
    <row r="2549" spans="1:154" x14ac:dyDescent="0.15">
      <c r="A2549" s="88"/>
      <c r="B2549" s="89"/>
      <c r="C2549" s="7"/>
      <c r="D2549" s="62"/>
      <c r="E2549" s="60"/>
      <c r="F2549" s="14"/>
      <c r="G2549" s="91"/>
      <c r="H2549" s="91"/>
      <c r="I2549" s="14"/>
      <c r="J2549" s="13"/>
      <c r="K2549" s="29"/>
      <c r="L2549" s="2"/>
      <c r="M2549" s="17"/>
      <c r="N2549" s="12"/>
      <c r="O2549" s="12"/>
      <c r="P2549" s="17"/>
      <c r="Q2549" s="14"/>
      <c r="R2549" s="20"/>
      <c r="S2549" s="14"/>
      <c r="T2549" s="4"/>
      <c r="U2549" s="29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</row>
    <row r="2550" spans="1:154" x14ac:dyDescent="0.15">
      <c r="A2550" s="88"/>
      <c r="B2550" s="89"/>
      <c r="C2550" s="7"/>
      <c r="D2550" s="62"/>
      <c r="E2550" s="60"/>
      <c r="F2550" s="14"/>
      <c r="G2550" s="91"/>
      <c r="H2550" s="91"/>
      <c r="I2550" s="14"/>
      <c r="J2550" s="13"/>
      <c r="K2550" s="29"/>
      <c r="L2550" s="2"/>
      <c r="M2550" s="17"/>
      <c r="N2550" s="12"/>
      <c r="O2550" s="12"/>
      <c r="P2550" s="17"/>
      <c r="Q2550" s="14"/>
      <c r="R2550" s="20"/>
      <c r="S2550" s="14"/>
      <c r="T2550" s="4"/>
      <c r="U2550" s="29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</row>
    <row r="2551" spans="1:154" x14ac:dyDescent="0.15">
      <c r="A2551" s="88"/>
      <c r="B2551" s="89"/>
      <c r="C2551" s="7"/>
      <c r="D2551" s="62"/>
      <c r="E2551" s="60"/>
      <c r="F2551" s="14"/>
      <c r="G2551" s="91"/>
      <c r="H2551" s="91"/>
      <c r="I2551" s="14"/>
      <c r="J2551" s="13"/>
      <c r="K2551" s="29"/>
      <c r="L2551" s="2"/>
      <c r="M2551" s="17"/>
      <c r="N2551" s="12"/>
      <c r="O2551" s="12"/>
      <c r="P2551" s="17"/>
      <c r="Q2551" s="14"/>
      <c r="R2551" s="20"/>
      <c r="S2551" s="14"/>
      <c r="T2551" s="4"/>
      <c r="U2551" s="29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</row>
    <row r="2552" spans="1:154" x14ac:dyDescent="0.15">
      <c r="A2552" s="88"/>
      <c r="B2552" s="89"/>
      <c r="C2552" s="7"/>
      <c r="D2552" s="62"/>
      <c r="E2552" s="60"/>
      <c r="F2552" s="14"/>
      <c r="G2552" s="91"/>
      <c r="H2552" s="91"/>
      <c r="I2552" s="14"/>
      <c r="J2552" s="13"/>
      <c r="K2552" s="29"/>
      <c r="L2552" s="2"/>
      <c r="M2552" s="17"/>
      <c r="N2552" s="12"/>
      <c r="O2552" s="12"/>
      <c r="P2552" s="17"/>
      <c r="Q2552" s="14"/>
      <c r="R2552" s="20"/>
      <c r="S2552" s="14"/>
      <c r="T2552" s="4"/>
      <c r="U2552" s="29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</row>
    <row r="2553" spans="1:154" x14ac:dyDescent="0.15">
      <c r="A2553" s="88"/>
      <c r="B2553" s="89"/>
      <c r="C2553" s="7"/>
      <c r="D2553" s="62"/>
      <c r="E2553" s="60"/>
      <c r="F2553" s="14"/>
      <c r="G2553" s="91"/>
      <c r="H2553" s="91"/>
      <c r="I2553" s="14"/>
      <c r="J2553" s="13"/>
      <c r="K2553" s="29"/>
      <c r="L2553" s="2"/>
      <c r="M2553" s="17"/>
      <c r="N2553" s="12"/>
      <c r="O2553" s="12"/>
      <c r="P2553" s="17"/>
      <c r="Q2553" s="14"/>
      <c r="R2553" s="20"/>
      <c r="S2553" s="14"/>
      <c r="T2553" s="4"/>
      <c r="U2553" s="29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</row>
    <row r="2554" spans="1:154" x14ac:dyDescent="0.15">
      <c r="A2554" s="88"/>
      <c r="B2554" s="89"/>
      <c r="C2554" s="7"/>
      <c r="D2554" s="62"/>
      <c r="E2554" s="60"/>
      <c r="F2554" s="14"/>
      <c r="G2554" s="91"/>
      <c r="H2554" s="91"/>
      <c r="I2554" s="14"/>
      <c r="J2554" s="13"/>
      <c r="K2554" s="29"/>
      <c r="L2554" s="2"/>
      <c r="M2554" s="17"/>
      <c r="N2554" s="12"/>
      <c r="O2554" s="12"/>
      <c r="P2554" s="17"/>
      <c r="Q2554" s="14"/>
      <c r="R2554" s="20"/>
      <c r="S2554" s="14"/>
      <c r="T2554" s="4"/>
      <c r="U2554" s="29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</row>
    <row r="2555" spans="1:154" x14ac:dyDescent="0.15">
      <c r="A2555" s="88"/>
      <c r="B2555" s="89"/>
      <c r="C2555" s="7"/>
      <c r="D2555" s="62"/>
      <c r="E2555" s="60"/>
      <c r="F2555" s="14"/>
      <c r="G2555" s="91"/>
      <c r="H2555" s="91"/>
      <c r="I2555" s="14"/>
      <c r="J2555" s="13"/>
      <c r="K2555" s="29"/>
      <c r="L2555" s="2"/>
      <c r="M2555" s="17"/>
      <c r="N2555" s="12"/>
      <c r="O2555" s="12"/>
      <c r="P2555" s="17"/>
      <c r="Q2555" s="14"/>
      <c r="R2555" s="20"/>
      <c r="S2555" s="14"/>
      <c r="T2555" s="4"/>
      <c r="U2555" s="29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</row>
    <row r="2556" spans="1:154" x14ac:dyDescent="0.15">
      <c r="A2556" s="88"/>
      <c r="B2556" s="89"/>
      <c r="C2556" s="7"/>
      <c r="D2556" s="62"/>
      <c r="E2556" s="60"/>
      <c r="F2556" s="14"/>
      <c r="G2556" s="91"/>
      <c r="H2556" s="91"/>
      <c r="I2556" s="14"/>
      <c r="J2556" s="13"/>
      <c r="K2556" s="29"/>
      <c r="L2556" s="2"/>
      <c r="M2556" s="17"/>
      <c r="N2556" s="12"/>
      <c r="O2556" s="12"/>
      <c r="P2556" s="17"/>
      <c r="Q2556" s="14"/>
      <c r="R2556" s="20"/>
      <c r="S2556" s="14"/>
      <c r="T2556" s="4"/>
      <c r="U2556" s="29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</row>
    <row r="2557" spans="1:154" x14ac:dyDescent="0.15">
      <c r="A2557" s="88"/>
      <c r="B2557" s="89"/>
      <c r="C2557" s="7"/>
      <c r="D2557" s="62"/>
      <c r="E2557" s="60"/>
      <c r="F2557" s="14"/>
      <c r="G2557" s="91"/>
      <c r="H2557" s="91"/>
      <c r="I2557" s="14"/>
      <c r="J2557" s="13"/>
      <c r="K2557" s="29"/>
      <c r="L2557" s="2"/>
      <c r="M2557" s="17"/>
      <c r="N2557" s="12"/>
      <c r="O2557" s="12"/>
      <c r="P2557" s="17"/>
      <c r="Q2557" s="14"/>
      <c r="R2557" s="20"/>
      <c r="S2557" s="14"/>
      <c r="T2557" s="4"/>
      <c r="U2557" s="29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</row>
    <row r="2558" spans="1:154" x14ac:dyDescent="0.15">
      <c r="A2558" s="88"/>
      <c r="B2558" s="89"/>
      <c r="C2558" s="7"/>
      <c r="D2558" s="62"/>
      <c r="E2558" s="60"/>
      <c r="F2558" s="14"/>
      <c r="G2558" s="91"/>
      <c r="H2558" s="91"/>
      <c r="I2558" s="14"/>
      <c r="J2558" s="13"/>
      <c r="K2558" s="29"/>
      <c r="L2558" s="2"/>
      <c r="M2558" s="17"/>
      <c r="N2558" s="12"/>
      <c r="O2558" s="12"/>
      <c r="P2558" s="17"/>
      <c r="Q2558" s="14"/>
      <c r="R2558" s="20"/>
      <c r="S2558" s="14"/>
      <c r="T2558" s="4"/>
      <c r="U2558" s="29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</row>
    <row r="2559" spans="1:154" x14ac:dyDescent="0.15">
      <c r="A2559" s="88"/>
      <c r="B2559" s="89"/>
      <c r="C2559" s="7"/>
      <c r="D2559" s="62"/>
      <c r="E2559" s="60"/>
      <c r="F2559" s="14"/>
      <c r="G2559" s="91"/>
      <c r="H2559" s="91"/>
      <c r="I2559" s="14"/>
      <c r="J2559" s="13"/>
      <c r="K2559" s="29"/>
      <c r="L2559" s="2"/>
      <c r="M2559" s="17"/>
      <c r="N2559" s="12"/>
      <c r="O2559" s="12"/>
      <c r="P2559" s="17"/>
      <c r="Q2559" s="14"/>
      <c r="R2559" s="20"/>
      <c r="S2559" s="14"/>
      <c r="T2559" s="4"/>
      <c r="U2559" s="29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</row>
    <row r="2560" spans="1:154" x14ac:dyDescent="0.15">
      <c r="A2560" s="88"/>
      <c r="B2560" s="89"/>
      <c r="C2560" s="7"/>
      <c r="D2560" s="62"/>
      <c r="E2560" s="60"/>
      <c r="F2560" s="14"/>
      <c r="G2560" s="91"/>
      <c r="H2560" s="91"/>
      <c r="I2560" s="14"/>
      <c r="J2560" s="13"/>
      <c r="K2560" s="29"/>
      <c r="L2560" s="2"/>
      <c r="M2560" s="17"/>
      <c r="N2560" s="12"/>
      <c r="O2560" s="12"/>
      <c r="P2560" s="17"/>
      <c r="Q2560" s="14"/>
      <c r="R2560" s="20"/>
      <c r="S2560" s="14"/>
      <c r="T2560" s="4"/>
      <c r="U2560" s="29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</row>
    <row r="2561" spans="1:154" x14ac:dyDescent="0.15">
      <c r="A2561" s="88"/>
      <c r="B2561" s="89"/>
      <c r="C2561" s="7"/>
      <c r="D2561" s="62"/>
      <c r="E2561" s="60"/>
      <c r="F2561" s="14"/>
      <c r="G2561" s="91"/>
      <c r="H2561" s="91"/>
      <c r="I2561" s="14"/>
      <c r="J2561" s="13"/>
      <c r="K2561" s="29"/>
      <c r="L2561" s="2"/>
      <c r="M2561" s="17"/>
      <c r="N2561" s="12"/>
      <c r="O2561" s="12"/>
      <c r="P2561" s="17"/>
      <c r="Q2561" s="14"/>
      <c r="R2561" s="20"/>
      <c r="S2561" s="14"/>
      <c r="T2561" s="4"/>
      <c r="U2561" s="29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</row>
    <row r="2562" spans="1:154" x14ac:dyDescent="0.15">
      <c r="A2562" s="88"/>
      <c r="B2562" s="89"/>
      <c r="C2562" s="7"/>
      <c r="D2562" s="62"/>
      <c r="E2562" s="60"/>
      <c r="F2562" s="14"/>
      <c r="G2562" s="91"/>
      <c r="H2562" s="91"/>
      <c r="I2562" s="14"/>
      <c r="J2562" s="13"/>
      <c r="K2562" s="29"/>
      <c r="L2562" s="2"/>
      <c r="M2562" s="17"/>
      <c r="N2562" s="12"/>
      <c r="O2562" s="12"/>
      <c r="P2562" s="17"/>
      <c r="Q2562" s="14"/>
      <c r="R2562" s="20"/>
      <c r="S2562" s="14"/>
      <c r="T2562" s="4"/>
      <c r="U2562" s="29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</row>
    <row r="2563" spans="1:154" x14ac:dyDescent="0.15">
      <c r="A2563" s="88"/>
      <c r="B2563" s="89"/>
      <c r="C2563" s="7"/>
      <c r="D2563" s="62"/>
      <c r="E2563" s="60"/>
      <c r="F2563" s="14"/>
      <c r="G2563" s="91"/>
      <c r="H2563" s="91"/>
      <c r="I2563" s="14"/>
      <c r="J2563" s="13"/>
      <c r="K2563" s="29"/>
      <c r="L2563" s="2"/>
      <c r="M2563" s="17"/>
      <c r="N2563" s="12"/>
      <c r="O2563" s="12"/>
      <c r="P2563" s="17"/>
      <c r="Q2563" s="14"/>
      <c r="R2563" s="20"/>
      <c r="S2563" s="14"/>
      <c r="T2563" s="4"/>
      <c r="U2563" s="29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</row>
    <row r="2564" spans="1:154" x14ac:dyDescent="0.15">
      <c r="A2564" s="88"/>
      <c r="B2564" s="89"/>
      <c r="C2564" s="7"/>
      <c r="D2564" s="62"/>
      <c r="E2564" s="60"/>
      <c r="F2564" s="14"/>
      <c r="G2564" s="91"/>
      <c r="H2564" s="91"/>
      <c r="I2564" s="14"/>
      <c r="J2564" s="13"/>
      <c r="K2564" s="29"/>
      <c r="L2564" s="2"/>
      <c r="M2564" s="17"/>
      <c r="N2564" s="12"/>
      <c r="O2564" s="12"/>
      <c r="P2564" s="17"/>
      <c r="Q2564" s="14"/>
      <c r="R2564" s="20"/>
      <c r="S2564" s="14"/>
      <c r="T2564" s="4"/>
      <c r="U2564" s="29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</row>
    <row r="2565" spans="1:154" x14ac:dyDescent="0.15">
      <c r="A2565" s="88"/>
      <c r="B2565" s="89"/>
      <c r="C2565" s="7"/>
      <c r="D2565" s="62"/>
      <c r="E2565" s="60"/>
      <c r="F2565" s="14"/>
      <c r="G2565" s="91"/>
      <c r="H2565" s="91"/>
      <c r="I2565" s="14"/>
      <c r="J2565" s="13"/>
      <c r="K2565" s="29"/>
      <c r="L2565" s="2"/>
      <c r="M2565" s="17"/>
      <c r="N2565" s="12"/>
      <c r="O2565" s="12"/>
      <c r="P2565" s="17"/>
      <c r="Q2565" s="14"/>
      <c r="R2565" s="20"/>
      <c r="S2565" s="14"/>
      <c r="T2565" s="4"/>
      <c r="U2565" s="29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</row>
    <row r="2566" spans="1:154" x14ac:dyDescent="0.15">
      <c r="A2566" s="88"/>
      <c r="B2566" s="89"/>
      <c r="C2566" s="7"/>
      <c r="D2566" s="62"/>
      <c r="E2566" s="60"/>
      <c r="F2566" s="14"/>
      <c r="G2566" s="91"/>
      <c r="H2566" s="91"/>
      <c r="I2566" s="14"/>
      <c r="J2566" s="13"/>
      <c r="K2566" s="29"/>
      <c r="L2566" s="2"/>
      <c r="M2566" s="17"/>
      <c r="N2566" s="12"/>
      <c r="O2566" s="12"/>
      <c r="P2566" s="17"/>
      <c r="Q2566" s="14"/>
      <c r="R2566" s="20"/>
      <c r="S2566" s="14"/>
      <c r="T2566" s="4"/>
      <c r="U2566" s="29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</row>
    <row r="2567" spans="1:154" x14ac:dyDescent="0.15">
      <c r="A2567" s="88"/>
      <c r="B2567" s="89"/>
      <c r="C2567" s="7"/>
      <c r="D2567" s="62"/>
      <c r="E2567" s="60"/>
      <c r="F2567" s="14"/>
      <c r="G2567" s="91"/>
      <c r="H2567" s="91"/>
      <c r="I2567" s="14"/>
      <c r="J2567" s="13"/>
      <c r="K2567" s="29"/>
      <c r="L2567" s="2"/>
      <c r="M2567" s="17"/>
      <c r="N2567" s="12"/>
      <c r="O2567" s="12"/>
      <c r="P2567" s="17"/>
      <c r="Q2567" s="14"/>
      <c r="R2567" s="20"/>
      <c r="S2567" s="14"/>
      <c r="T2567" s="4"/>
      <c r="U2567" s="29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</row>
    <row r="2568" spans="1:154" x14ac:dyDescent="0.15">
      <c r="A2568" s="88"/>
      <c r="B2568" s="89"/>
      <c r="C2568" s="7"/>
      <c r="D2568" s="62"/>
      <c r="E2568" s="60"/>
      <c r="F2568" s="14"/>
      <c r="G2568" s="91"/>
      <c r="H2568" s="91"/>
      <c r="I2568" s="14"/>
      <c r="J2568" s="13"/>
      <c r="K2568" s="29"/>
      <c r="L2568" s="2"/>
      <c r="M2568" s="17"/>
      <c r="N2568" s="12"/>
      <c r="O2568" s="12"/>
      <c r="P2568" s="17"/>
      <c r="Q2568" s="14"/>
      <c r="R2568" s="20"/>
      <c r="S2568" s="14"/>
      <c r="T2568" s="4"/>
      <c r="U2568" s="29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4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</row>
    <row r="2569" spans="1:154" x14ac:dyDescent="0.15">
      <c r="A2569" s="88"/>
      <c r="B2569" s="89"/>
      <c r="C2569" s="7"/>
      <c r="D2569" s="62"/>
      <c r="E2569" s="60"/>
      <c r="F2569" s="14"/>
      <c r="G2569" s="91"/>
      <c r="H2569" s="91"/>
      <c r="I2569" s="14"/>
      <c r="J2569" s="13"/>
      <c r="K2569" s="29"/>
      <c r="L2569" s="2"/>
      <c r="M2569" s="17"/>
      <c r="N2569" s="12"/>
      <c r="O2569" s="12"/>
      <c r="P2569" s="17"/>
      <c r="Q2569" s="14"/>
      <c r="R2569" s="20"/>
      <c r="S2569" s="14"/>
      <c r="T2569" s="4"/>
      <c r="U2569" s="29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4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</row>
    <row r="2570" spans="1:154" x14ac:dyDescent="0.15">
      <c r="A2570" s="88"/>
      <c r="B2570" s="89"/>
      <c r="C2570" s="7"/>
      <c r="D2570" s="62"/>
      <c r="E2570" s="60"/>
      <c r="F2570" s="14"/>
      <c r="G2570" s="91"/>
      <c r="H2570" s="91"/>
      <c r="I2570" s="14"/>
      <c r="J2570" s="13"/>
      <c r="K2570" s="29"/>
      <c r="L2570" s="2"/>
      <c r="M2570" s="17"/>
      <c r="N2570" s="12"/>
      <c r="O2570" s="12"/>
      <c r="P2570" s="17"/>
      <c r="Q2570" s="14"/>
      <c r="R2570" s="20"/>
      <c r="S2570" s="14"/>
      <c r="T2570" s="4"/>
      <c r="U2570" s="29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</row>
    <row r="2571" spans="1:154" x14ac:dyDescent="0.15">
      <c r="A2571" s="88"/>
      <c r="B2571" s="89"/>
      <c r="C2571" s="7"/>
      <c r="D2571" s="62"/>
      <c r="E2571" s="60"/>
      <c r="F2571" s="14"/>
      <c r="G2571" s="91"/>
      <c r="H2571" s="91"/>
      <c r="I2571" s="14"/>
      <c r="J2571" s="13"/>
      <c r="K2571" s="29"/>
      <c r="L2571" s="2"/>
      <c r="M2571" s="17"/>
      <c r="N2571" s="12"/>
      <c r="O2571" s="12"/>
      <c r="P2571" s="17"/>
      <c r="Q2571" s="14"/>
      <c r="R2571" s="20"/>
      <c r="S2571" s="14"/>
      <c r="T2571" s="4"/>
      <c r="U2571" s="29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</row>
    <row r="2572" spans="1:154" x14ac:dyDescent="0.15">
      <c r="A2572" s="88"/>
      <c r="B2572" s="89"/>
      <c r="C2572" s="7"/>
      <c r="D2572" s="62"/>
      <c r="E2572" s="60"/>
      <c r="F2572" s="14"/>
      <c r="G2572" s="91"/>
      <c r="H2572" s="91"/>
      <c r="I2572" s="14"/>
      <c r="J2572" s="13"/>
      <c r="K2572" s="29"/>
      <c r="L2572" s="2"/>
      <c r="M2572" s="17"/>
      <c r="N2572" s="12"/>
      <c r="O2572" s="12"/>
      <c r="P2572" s="17"/>
      <c r="Q2572" s="14"/>
      <c r="R2572" s="20"/>
      <c r="S2572" s="14"/>
      <c r="T2572" s="4"/>
      <c r="U2572" s="29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</row>
    <row r="2573" spans="1:154" x14ac:dyDescent="0.15">
      <c r="A2573" s="88"/>
      <c r="B2573" s="89"/>
      <c r="C2573" s="7"/>
      <c r="D2573" s="62"/>
      <c r="E2573" s="60"/>
      <c r="F2573" s="14"/>
      <c r="G2573" s="91"/>
      <c r="H2573" s="91"/>
      <c r="I2573" s="14"/>
      <c r="J2573" s="13"/>
      <c r="K2573" s="29"/>
      <c r="L2573" s="2"/>
      <c r="M2573" s="17"/>
      <c r="N2573" s="12"/>
      <c r="O2573" s="12"/>
      <c r="P2573" s="17"/>
      <c r="Q2573" s="14"/>
      <c r="R2573" s="20"/>
      <c r="S2573" s="14"/>
      <c r="T2573" s="4"/>
      <c r="U2573" s="29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</row>
    <row r="2574" spans="1:154" x14ac:dyDescent="0.15">
      <c r="A2574" s="88"/>
      <c r="B2574" s="58"/>
      <c r="C2574" s="59"/>
      <c r="D2574" s="62"/>
      <c r="E2574" s="87"/>
      <c r="F2574" s="61"/>
      <c r="G2574" s="61"/>
      <c r="H2574" s="61"/>
      <c r="I2574" s="61"/>
      <c r="J2574" s="60"/>
      <c r="K2574" s="62"/>
      <c r="L2574" s="63"/>
      <c r="M2574" s="64"/>
      <c r="N2574" s="65"/>
      <c r="O2574" s="65"/>
      <c r="P2574" s="64"/>
      <c r="Q2574" s="61"/>
      <c r="R2574" s="66"/>
      <c r="S2574" s="14"/>
      <c r="T2574" s="67"/>
      <c r="U2574" s="62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</row>
    <row r="2575" spans="1:154" x14ac:dyDescent="0.15">
      <c r="A2575" s="88"/>
      <c r="B2575" s="58"/>
      <c r="C2575" s="59"/>
      <c r="D2575" s="62"/>
      <c r="E2575" s="87"/>
      <c r="F2575" s="61"/>
      <c r="G2575" s="61"/>
      <c r="H2575" s="61"/>
      <c r="I2575" s="61"/>
      <c r="J2575" s="60"/>
      <c r="K2575" s="62"/>
      <c r="L2575" s="63"/>
      <c r="M2575" s="64"/>
      <c r="N2575" s="65"/>
      <c r="O2575" s="65"/>
      <c r="P2575" s="64"/>
      <c r="Q2575" s="61"/>
      <c r="R2575" s="66"/>
      <c r="S2575" s="14"/>
      <c r="T2575" s="67"/>
      <c r="U2575" s="62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</row>
    <row r="2576" spans="1:154" x14ac:dyDescent="0.15">
      <c r="A2576" s="88"/>
      <c r="B2576" s="58"/>
      <c r="C2576" s="59"/>
      <c r="D2576" s="62"/>
      <c r="E2576" s="87"/>
      <c r="F2576" s="61"/>
      <c r="G2576" s="61"/>
      <c r="H2576" s="61"/>
      <c r="I2576" s="61"/>
      <c r="J2576" s="60"/>
      <c r="K2576" s="62"/>
      <c r="L2576" s="63"/>
      <c r="M2576" s="64"/>
      <c r="N2576" s="65"/>
      <c r="O2576" s="65"/>
      <c r="P2576" s="64"/>
      <c r="Q2576" s="61"/>
      <c r="R2576" s="66"/>
      <c r="S2576" s="14"/>
      <c r="T2576" s="67"/>
      <c r="U2576" s="62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</row>
    <row r="2577" spans="1:154" x14ac:dyDescent="0.15">
      <c r="A2577" s="88"/>
      <c r="B2577" s="58"/>
      <c r="C2577" s="59"/>
      <c r="D2577" s="62"/>
      <c r="E2577" s="87"/>
      <c r="F2577" s="61"/>
      <c r="G2577" s="61"/>
      <c r="H2577" s="61"/>
      <c r="I2577" s="61"/>
      <c r="J2577" s="60"/>
      <c r="K2577" s="62"/>
      <c r="L2577" s="63"/>
      <c r="M2577" s="64"/>
      <c r="N2577" s="65"/>
      <c r="O2577" s="65"/>
      <c r="P2577" s="64"/>
      <c r="Q2577" s="61"/>
      <c r="R2577" s="66"/>
      <c r="S2577" s="14"/>
      <c r="T2577" s="67"/>
      <c r="U2577" s="62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</row>
    <row r="2578" spans="1:154" x14ac:dyDescent="0.15">
      <c r="A2578" s="88"/>
      <c r="B2578" s="58"/>
      <c r="C2578" s="59"/>
      <c r="D2578" s="62"/>
      <c r="E2578" s="87"/>
      <c r="F2578" s="61"/>
      <c r="G2578" s="61"/>
      <c r="H2578" s="61"/>
      <c r="I2578" s="61"/>
      <c r="J2578" s="60"/>
      <c r="K2578" s="62"/>
      <c r="L2578" s="63"/>
      <c r="M2578" s="64"/>
      <c r="N2578" s="65"/>
      <c r="O2578" s="65"/>
      <c r="P2578" s="64"/>
      <c r="Q2578" s="61"/>
      <c r="R2578" s="66"/>
      <c r="S2578" s="14"/>
      <c r="T2578" s="67"/>
      <c r="U2578" s="62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</row>
    <row r="2579" spans="1:154" x14ac:dyDescent="0.15">
      <c r="A2579" s="88"/>
      <c r="B2579" s="58"/>
      <c r="C2579" s="59"/>
      <c r="D2579" s="62"/>
      <c r="E2579" s="87"/>
      <c r="F2579" s="61"/>
      <c r="G2579" s="61"/>
      <c r="H2579" s="61"/>
      <c r="I2579" s="61"/>
      <c r="J2579" s="60"/>
      <c r="K2579" s="62"/>
      <c r="L2579" s="63"/>
      <c r="M2579" s="64"/>
      <c r="N2579" s="65"/>
      <c r="O2579" s="65"/>
      <c r="P2579" s="64"/>
      <c r="Q2579" s="61"/>
      <c r="R2579" s="66"/>
      <c r="S2579" s="14"/>
      <c r="T2579" s="67"/>
      <c r="U2579" s="62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</row>
    <row r="2580" spans="1:154" x14ac:dyDescent="0.15">
      <c r="A2580" s="88"/>
      <c r="B2580" s="58"/>
      <c r="C2580" s="59"/>
      <c r="D2580" s="62"/>
      <c r="E2580" s="87"/>
      <c r="F2580" s="61"/>
      <c r="G2580" s="61"/>
      <c r="H2580" s="61"/>
      <c r="I2580" s="61"/>
      <c r="J2580" s="60"/>
      <c r="K2580" s="62"/>
      <c r="L2580" s="63"/>
      <c r="M2580" s="64"/>
      <c r="N2580" s="65"/>
      <c r="O2580" s="65"/>
      <c r="P2580" s="64"/>
      <c r="Q2580" s="61"/>
      <c r="R2580" s="66"/>
      <c r="S2580" s="14"/>
      <c r="T2580" s="67"/>
      <c r="U2580" s="62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</row>
    <row r="2581" spans="1:154" x14ac:dyDescent="0.15">
      <c r="A2581" s="88"/>
      <c r="B2581" s="58"/>
      <c r="C2581" s="59"/>
      <c r="D2581" s="62"/>
      <c r="E2581" s="87"/>
      <c r="F2581" s="61"/>
      <c r="G2581" s="61"/>
      <c r="H2581" s="61"/>
      <c r="I2581" s="61"/>
      <c r="J2581" s="60"/>
      <c r="K2581" s="62"/>
      <c r="L2581" s="63"/>
      <c r="M2581" s="64"/>
      <c r="N2581" s="65"/>
      <c r="O2581" s="65"/>
      <c r="P2581" s="64"/>
      <c r="Q2581" s="61"/>
      <c r="R2581" s="66"/>
      <c r="S2581" s="14"/>
      <c r="T2581" s="67"/>
      <c r="U2581" s="62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</row>
    <row r="2582" spans="1:154" x14ac:dyDescent="0.15">
      <c r="A2582" s="88"/>
      <c r="B2582" s="58"/>
      <c r="C2582" s="59"/>
      <c r="D2582" s="62"/>
      <c r="E2582" s="87"/>
      <c r="F2582" s="61"/>
      <c r="G2582" s="61"/>
      <c r="H2582" s="61"/>
      <c r="I2582" s="61"/>
      <c r="J2582" s="60"/>
      <c r="K2582" s="62"/>
      <c r="L2582" s="63"/>
      <c r="M2582" s="64"/>
      <c r="N2582" s="65"/>
      <c r="O2582" s="65"/>
      <c r="P2582" s="64"/>
      <c r="Q2582" s="61"/>
      <c r="R2582" s="66"/>
      <c r="S2582" s="14"/>
      <c r="T2582" s="67"/>
      <c r="U2582" s="62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</row>
    <row r="2583" spans="1:154" x14ac:dyDescent="0.15">
      <c r="A2583" s="88"/>
      <c r="B2583" s="58"/>
      <c r="C2583" s="59"/>
      <c r="D2583" s="62"/>
      <c r="E2583" s="87"/>
      <c r="F2583" s="61"/>
      <c r="G2583" s="61"/>
      <c r="H2583" s="61"/>
      <c r="I2583" s="61"/>
      <c r="J2583" s="60"/>
      <c r="K2583" s="62"/>
      <c r="L2583" s="63"/>
      <c r="M2583" s="64"/>
      <c r="N2583" s="65"/>
      <c r="O2583" s="65"/>
      <c r="P2583" s="64"/>
      <c r="Q2583" s="61"/>
      <c r="R2583" s="66"/>
      <c r="S2583" s="14"/>
      <c r="T2583" s="67"/>
      <c r="U2583" s="62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</row>
    <row r="2584" spans="1:154" x14ac:dyDescent="0.15">
      <c r="A2584" s="88"/>
      <c r="B2584" s="58"/>
      <c r="C2584" s="59"/>
      <c r="D2584" s="62"/>
      <c r="E2584" s="87"/>
      <c r="F2584" s="61"/>
      <c r="G2584" s="61"/>
      <c r="H2584" s="61"/>
      <c r="I2584" s="61"/>
      <c r="J2584" s="60"/>
      <c r="K2584" s="62"/>
      <c r="L2584" s="63"/>
      <c r="M2584" s="64"/>
      <c r="N2584" s="65"/>
      <c r="O2584" s="65"/>
      <c r="P2584" s="64"/>
      <c r="Q2584" s="61"/>
      <c r="R2584" s="66"/>
      <c r="S2584" s="14"/>
      <c r="T2584" s="67"/>
      <c r="U2584" s="62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</row>
    <row r="2585" spans="1:154" x14ac:dyDescent="0.15">
      <c r="A2585" s="88"/>
      <c r="B2585" s="58"/>
      <c r="C2585" s="59"/>
      <c r="D2585" s="62"/>
      <c r="E2585" s="87"/>
      <c r="F2585" s="61"/>
      <c r="G2585" s="61"/>
      <c r="H2585" s="61"/>
      <c r="I2585" s="61"/>
      <c r="J2585" s="60"/>
      <c r="K2585" s="62"/>
      <c r="L2585" s="63"/>
      <c r="M2585" s="64"/>
      <c r="N2585" s="65"/>
      <c r="O2585" s="65"/>
      <c r="P2585" s="64"/>
      <c r="Q2585" s="61"/>
      <c r="R2585" s="66"/>
      <c r="S2585" s="14"/>
      <c r="T2585" s="67"/>
      <c r="U2585" s="62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</row>
    <row r="2586" spans="1:154" x14ac:dyDescent="0.15">
      <c r="A2586" s="88"/>
      <c r="B2586" s="58"/>
      <c r="C2586" s="59"/>
      <c r="D2586" s="62"/>
      <c r="E2586" s="87"/>
      <c r="F2586" s="61"/>
      <c r="G2586" s="61"/>
      <c r="H2586" s="61"/>
      <c r="I2586" s="61"/>
      <c r="J2586" s="60"/>
      <c r="K2586" s="62"/>
      <c r="L2586" s="63"/>
      <c r="M2586" s="64"/>
      <c r="N2586" s="65"/>
      <c r="O2586" s="65"/>
      <c r="P2586" s="64"/>
      <c r="Q2586" s="61"/>
      <c r="R2586" s="66"/>
      <c r="S2586" s="14"/>
      <c r="T2586" s="67"/>
      <c r="U2586" s="62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</row>
    <row r="2587" spans="1:154" x14ac:dyDescent="0.15">
      <c r="A2587" s="88"/>
      <c r="B2587" s="58"/>
      <c r="C2587" s="59"/>
      <c r="D2587" s="62"/>
      <c r="E2587" s="87"/>
      <c r="F2587" s="61"/>
      <c r="G2587" s="61"/>
      <c r="H2587" s="61"/>
      <c r="I2587" s="61"/>
      <c r="J2587" s="60"/>
      <c r="K2587" s="62"/>
      <c r="L2587" s="63"/>
      <c r="M2587" s="64"/>
      <c r="N2587" s="65"/>
      <c r="O2587" s="65"/>
      <c r="P2587" s="64"/>
      <c r="Q2587" s="61"/>
      <c r="R2587" s="66"/>
      <c r="S2587" s="14"/>
      <c r="T2587" s="67"/>
      <c r="U2587" s="62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</row>
    <row r="2588" spans="1:154" x14ac:dyDescent="0.15">
      <c r="A2588" s="88"/>
      <c r="B2588" s="58"/>
      <c r="C2588" s="59"/>
      <c r="D2588" s="62"/>
      <c r="E2588" s="87"/>
      <c r="F2588" s="61"/>
      <c r="G2588" s="61"/>
      <c r="H2588" s="61"/>
      <c r="I2588" s="61"/>
      <c r="J2588" s="60"/>
      <c r="K2588" s="62"/>
      <c r="L2588" s="63"/>
      <c r="M2588" s="64"/>
      <c r="N2588" s="65"/>
      <c r="O2588" s="65"/>
      <c r="P2588" s="64"/>
      <c r="Q2588" s="61"/>
      <c r="R2588" s="66"/>
      <c r="S2588" s="14"/>
      <c r="T2588" s="67"/>
      <c r="U2588" s="62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</row>
    <row r="2589" spans="1:154" x14ac:dyDescent="0.15">
      <c r="A2589" s="88"/>
      <c r="B2589" s="58"/>
      <c r="C2589" s="59"/>
      <c r="D2589" s="62"/>
      <c r="E2589" s="87"/>
      <c r="F2589" s="61"/>
      <c r="G2589" s="61"/>
      <c r="H2589" s="61"/>
      <c r="I2589" s="61"/>
      <c r="J2589" s="60"/>
      <c r="K2589" s="62"/>
      <c r="L2589" s="63"/>
      <c r="M2589" s="64"/>
      <c r="N2589" s="65"/>
      <c r="O2589" s="65"/>
      <c r="P2589" s="64"/>
      <c r="Q2589" s="61"/>
      <c r="R2589" s="66"/>
      <c r="S2589" s="14"/>
      <c r="T2589" s="67"/>
      <c r="U2589" s="62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</row>
    <row r="2590" spans="1:154" x14ac:dyDescent="0.15">
      <c r="A2590" s="88"/>
      <c r="B2590" s="58"/>
      <c r="C2590" s="59"/>
      <c r="D2590" s="62"/>
      <c r="E2590" s="87"/>
      <c r="F2590" s="61"/>
      <c r="G2590" s="61"/>
      <c r="H2590" s="61"/>
      <c r="I2590" s="61"/>
      <c r="J2590" s="60"/>
      <c r="K2590" s="62"/>
      <c r="L2590" s="63"/>
      <c r="M2590" s="64"/>
      <c r="N2590" s="65"/>
      <c r="O2590" s="65"/>
      <c r="P2590" s="64"/>
      <c r="Q2590" s="61"/>
      <c r="R2590" s="66"/>
      <c r="S2590" s="14"/>
      <c r="T2590" s="67"/>
      <c r="U2590" s="62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</row>
    <row r="2591" spans="1:154" x14ac:dyDescent="0.15">
      <c r="A2591" s="88"/>
      <c r="B2591" s="58"/>
      <c r="C2591" s="59"/>
      <c r="D2591" s="62"/>
      <c r="E2591" s="87"/>
      <c r="F2591" s="61"/>
      <c r="G2591" s="61"/>
      <c r="H2591" s="61"/>
      <c r="I2591" s="61"/>
      <c r="J2591" s="60"/>
      <c r="K2591" s="62"/>
      <c r="L2591" s="63"/>
      <c r="M2591" s="64"/>
      <c r="N2591" s="65"/>
      <c r="O2591" s="65"/>
      <c r="P2591" s="64"/>
      <c r="Q2591" s="61"/>
      <c r="R2591" s="66"/>
      <c r="S2591" s="14"/>
      <c r="T2591" s="67"/>
      <c r="U2591" s="62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</row>
    <row r="2592" spans="1:154" x14ac:dyDescent="0.15">
      <c r="A2592" s="88"/>
      <c r="B2592" s="58"/>
      <c r="C2592" s="59"/>
      <c r="D2592" s="62"/>
      <c r="E2592" s="87"/>
      <c r="F2592" s="61"/>
      <c r="G2592" s="61"/>
      <c r="H2592" s="61"/>
      <c r="I2592" s="61"/>
      <c r="J2592" s="60"/>
      <c r="K2592" s="62"/>
      <c r="L2592" s="63"/>
      <c r="M2592" s="64"/>
      <c r="N2592" s="65"/>
      <c r="O2592" s="65"/>
      <c r="P2592" s="64"/>
      <c r="Q2592" s="61"/>
      <c r="R2592" s="66"/>
      <c r="S2592" s="14"/>
      <c r="T2592" s="67"/>
      <c r="U2592" s="62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</row>
    <row r="2593" spans="1:154" x14ac:dyDescent="0.15">
      <c r="A2593" s="88"/>
      <c r="B2593" s="58"/>
      <c r="C2593" s="59"/>
      <c r="D2593" s="62"/>
      <c r="E2593" s="87"/>
      <c r="F2593" s="61"/>
      <c r="G2593" s="61"/>
      <c r="H2593" s="61"/>
      <c r="I2593" s="61"/>
      <c r="J2593" s="60"/>
      <c r="K2593" s="62"/>
      <c r="L2593" s="63"/>
      <c r="M2593" s="64"/>
      <c r="N2593" s="65"/>
      <c r="O2593" s="65"/>
      <c r="P2593" s="64"/>
      <c r="Q2593" s="61"/>
      <c r="R2593" s="66"/>
      <c r="S2593" s="14"/>
      <c r="T2593" s="67"/>
      <c r="U2593" s="62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</row>
    <row r="2594" spans="1:154" x14ac:dyDescent="0.15">
      <c r="A2594" s="88"/>
      <c r="B2594" s="58"/>
      <c r="C2594" s="59"/>
      <c r="D2594" s="62"/>
      <c r="E2594" s="87"/>
      <c r="F2594" s="61"/>
      <c r="G2594" s="61"/>
      <c r="H2594" s="61"/>
      <c r="I2594" s="61"/>
      <c r="J2594" s="60"/>
      <c r="K2594" s="62"/>
      <c r="L2594" s="63"/>
      <c r="M2594" s="64"/>
      <c r="N2594" s="65"/>
      <c r="O2594" s="65"/>
      <c r="P2594" s="64"/>
      <c r="Q2594" s="61"/>
      <c r="R2594" s="66"/>
      <c r="S2594" s="14"/>
      <c r="T2594" s="67"/>
      <c r="U2594" s="62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</row>
    <row r="2595" spans="1:154" x14ac:dyDescent="0.15">
      <c r="A2595" s="88"/>
      <c r="B2595" s="58"/>
      <c r="C2595" s="59"/>
      <c r="D2595" s="62"/>
      <c r="E2595" s="87"/>
      <c r="F2595" s="61"/>
      <c r="G2595" s="61"/>
      <c r="H2595" s="61"/>
      <c r="I2595" s="61"/>
      <c r="J2595" s="60"/>
      <c r="K2595" s="62"/>
      <c r="L2595" s="63"/>
      <c r="M2595" s="64"/>
      <c r="N2595" s="65"/>
      <c r="O2595" s="65"/>
      <c r="P2595" s="64"/>
      <c r="Q2595" s="61"/>
      <c r="R2595" s="66"/>
      <c r="S2595" s="14"/>
      <c r="T2595" s="67"/>
      <c r="U2595" s="62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</row>
    <row r="2596" spans="1:154" x14ac:dyDescent="0.15">
      <c r="A2596" s="88"/>
      <c r="B2596" s="58"/>
      <c r="C2596" s="59"/>
      <c r="D2596" s="62"/>
      <c r="E2596" s="87"/>
      <c r="F2596" s="61"/>
      <c r="G2596" s="61"/>
      <c r="H2596" s="61"/>
      <c r="I2596" s="61"/>
      <c r="J2596" s="60"/>
      <c r="K2596" s="62"/>
      <c r="L2596" s="63"/>
      <c r="M2596" s="64"/>
      <c r="N2596" s="65"/>
      <c r="O2596" s="65"/>
      <c r="P2596" s="64"/>
      <c r="Q2596" s="61"/>
      <c r="R2596" s="66"/>
      <c r="S2596" s="14"/>
      <c r="T2596" s="67"/>
      <c r="U2596" s="62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</row>
    <row r="2597" spans="1:154" x14ac:dyDescent="0.15">
      <c r="A2597" s="88"/>
      <c r="B2597" s="58"/>
      <c r="C2597" s="59"/>
      <c r="D2597" s="62"/>
      <c r="E2597" s="87"/>
      <c r="F2597" s="61"/>
      <c r="G2597" s="61"/>
      <c r="H2597" s="61"/>
      <c r="I2597" s="61"/>
      <c r="J2597" s="60"/>
      <c r="K2597" s="62"/>
      <c r="L2597" s="63"/>
      <c r="M2597" s="64"/>
      <c r="N2597" s="65"/>
      <c r="O2597" s="65"/>
      <c r="P2597" s="64"/>
      <c r="Q2597" s="61"/>
      <c r="R2597" s="66"/>
      <c r="S2597" s="14"/>
      <c r="T2597" s="67"/>
      <c r="U2597" s="62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</row>
    <row r="2598" spans="1:154" x14ac:dyDescent="0.15">
      <c r="A2598" s="88"/>
      <c r="B2598" s="58"/>
      <c r="C2598" s="59"/>
      <c r="D2598" s="62"/>
      <c r="E2598" s="87"/>
      <c r="F2598" s="61"/>
      <c r="G2598" s="61"/>
      <c r="H2598" s="61"/>
      <c r="I2598" s="61"/>
      <c r="J2598" s="60"/>
      <c r="K2598" s="62"/>
      <c r="L2598" s="63"/>
      <c r="M2598" s="64"/>
      <c r="N2598" s="65"/>
      <c r="O2598" s="65"/>
      <c r="P2598" s="64"/>
      <c r="Q2598" s="61"/>
      <c r="R2598" s="66"/>
      <c r="S2598" s="14"/>
      <c r="T2598" s="67"/>
      <c r="U2598" s="62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</row>
    <row r="2599" spans="1:154" x14ac:dyDescent="0.15">
      <c r="A2599" s="88"/>
      <c r="B2599" s="58"/>
      <c r="C2599" s="59"/>
      <c r="D2599" s="62"/>
      <c r="E2599" s="87"/>
      <c r="F2599" s="61"/>
      <c r="G2599" s="61"/>
      <c r="H2599" s="61"/>
      <c r="I2599" s="61"/>
      <c r="J2599" s="60"/>
      <c r="K2599" s="62"/>
      <c r="L2599" s="63"/>
      <c r="M2599" s="64"/>
      <c r="N2599" s="65"/>
      <c r="O2599" s="65"/>
      <c r="P2599" s="64"/>
      <c r="Q2599" s="61"/>
      <c r="R2599" s="66"/>
      <c r="S2599" s="14"/>
      <c r="T2599" s="67"/>
      <c r="U2599" s="62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</row>
    <row r="2600" spans="1:154" x14ac:dyDescent="0.15">
      <c r="A2600" s="88"/>
      <c r="B2600" s="58"/>
      <c r="C2600" s="59"/>
      <c r="D2600" s="62"/>
      <c r="E2600" s="87"/>
      <c r="F2600" s="61"/>
      <c r="G2600" s="61"/>
      <c r="H2600" s="61"/>
      <c r="I2600" s="61"/>
      <c r="J2600" s="60"/>
      <c r="K2600" s="62"/>
      <c r="L2600" s="63"/>
      <c r="M2600" s="64"/>
      <c r="N2600" s="65"/>
      <c r="O2600" s="65"/>
      <c r="P2600" s="64"/>
      <c r="Q2600" s="61"/>
      <c r="R2600" s="66"/>
      <c r="S2600" s="14"/>
      <c r="T2600" s="67"/>
      <c r="U2600" s="62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</row>
    <row r="2601" spans="1:154" x14ac:dyDescent="0.15">
      <c r="A2601" s="88"/>
      <c r="B2601" s="58"/>
      <c r="C2601" s="59"/>
      <c r="D2601" s="62"/>
      <c r="E2601" s="87"/>
      <c r="F2601" s="61"/>
      <c r="G2601" s="61"/>
      <c r="H2601" s="61"/>
      <c r="I2601" s="61"/>
      <c r="J2601" s="60"/>
      <c r="K2601" s="62"/>
      <c r="L2601" s="63"/>
      <c r="M2601" s="64"/>
      <c r="N2601" s="65"/>
      <c r="O2601" s="65"/>
      <c r="P2601" s="64"/>
      <c r="Q2601" s="61"/>
      <c r="R2601" s="66"/>
      <c r="S2601" s="14"/>
      <c r="T2601" s="67"/>
      <c r="U2601" s="62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</row>
    <row r="2602" spans="1:154" x14ac:dyDescent="0.15">
      <c r="A2602" s="88"/>
      <c r="B2602" s="58"/>
      <c r="C2602" s="59"/>
      <c r="D2602" s="62"/>
      <c r="E2602" s="87"/>
      <c r="F2602" s="61"/>
      <c r="G2602" s="61"/>
      <c r="H2602" s="61"/>
      <c r="I2602" s="61"/>
      <c r="J2602" s="60"/>
      <c r="K2602" s="62"/>
      <c r="L2602" s="63"/>
      <c r="M2602" s="64"/>
      <c r="N2602" s="65"/>
      <c r="O2602" s="65"/>
      <c r="P2602" s="64"/>
      <c r="Q2602" s="61"/>
      <c r="R2602" s="66"/>
      <c r="S2602" s="14"/>
      <c r="T2602" s="67"/>
      <c r="U2602" s="62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</row>
    <row r="2603" spans="1:154" x14ac:dyDescent="0.15">
      <c r="A2603" s="88"/>
      <c r="B2603" s="58"/>
      <c r="C2603" s="59"/>
      <c r="D2603" s="62"/>
      <c r="E2603" s="87"/>
      <c r="F2603" s="61"/>
      <c r="G2603" s="61"/>
      <c r="H2603" s="61"/>
      <c r="I2603" s="61"/>
      <c r="J2603" s="60"/>
      <c r="K2603" s="62"/>
      <c r="L2603" s="63"/>
      <c r="M2603" s="64"/>
      <c r="N2603" s="65"/>
      <c r="O2603" s="65"/>
      <c r="P2603" s="64"/>
      <c r="Q2603" s="61"/>
      <c r="R2603" s="66"/>
      <c r="S2603" s="14"/>
      <c r="T2603" s="67"/>
      <c r="U2603" s="62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</row>
    <row r="2604" spans="1:154" x14ac:dyDescent="0.15">
      <c r="A2604" s="88"/>
      <c r="B2604" s="58"/>
      <c r="C2604" s="59"/>
      <c r="D2604" s="62"/>
      <c r="E2604" s="87"/>
      <c r="F2604" s="61"/>
      <c r="G2604" s="61"/>
      <c r="H2604" s="61"/>
      <c r="I2604" s="61"/>
      <c r="J2604" s="60"/>
      <c r="K2604" s="62"/>
      <c r="L2604" s="63"/>
      <c r="M2604" s="64"/>
      <c r="N2604" s="65"/>
      <c r="O2604" s="65"/>
      <c r="P2604" s="64"/>
      <c r="Q2604" s="61"/>
      <c r="R2604" s="66"/>
      <c r="S2604" s="14"/>
      <c r="T2604" s="67"/>
      <c r="U2604" s="62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</row>
    <row r="2605" spans="1:154" x14ac:dyDescent="0.15">
      <c r="A2605" s="88"/>
      <c r="B2605" s="58"/>
      <c r="C2605" s="59"/>
      <c r="D2605" s="62"/>
      <c r="E2605" s="87"/>
      <c r="F2605" s="61"/>
      <c r="G2605" s="61"/>
      <c r="H2605" s="61"/>
      <c r="I2605" s="61"/>
      <c r="J2605" s="60"/>
      <c r="K2605" s="62"/>
      <c r="L2605" s="63"/>
      <c r="M2605" s="64"/>
      <c r="N2605" s="65"/>
      <c r="O2605" s="65"/>
      <c r="P2605" s="64"/>
      <c r="Q2605" s="61"/>
      <c r="R2605" s="66"/>
      <c r="S2605" s="14"/>
      <c r="T2605" s="67"/>
      <c r="U2605" s="62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</row>
    <row r="2606" spans="1:154" x14ac:dyDescent="0.15">
      <c r="A2606" s="88"/>
      <c r="B2606" s="58"/>
      <c r="C2606" s="59"/>
      <c r="D2606" s="62"/>
      <c r="E2606" s="87"/>
      <c r="F2606" s="61"/>
      <c r="G2606" s="61"/>
      <c r="H2606" s="61"/>
      <c r="I2606" s="61"/>
      <c r="J2606" s="60"/>
      <c r="K2606" s="62"/>
      <c r="L2606" s="63"/>
      <c r="M2606" s="64"/>
      <c r="N2606" s="65"/>
      <c r="O2606" s="65"/>
      <c r="P2606" s="64"/>
      <c r="Q2606" s="61"/>
      <c r="R2606" s="66"/>
      <c r="S2606" s="14"/>
      <c r="T2606" s="67"/>
      <c r="U2606" s="62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</row>
    <row r="2607" spans="1:154" x14ac:dyDescent="0.15">
      <c r="A2607" s="88"/>
      <c r="B2607" s="58"/>
      <c r="C2607" s="59"/>
      <c r="D2607" s="62"/>
      <c r="E2607" s="87"/>
      <c r="F2607" s="61"/>
      <c r="G2607" s="61"/>
      <c r="H2607" s="61"/>
      <c r="I2607" s="61"/>
      <c r="J2607" s="60"/>
      <c r="K2607" s="62"/>
      <c r="L2607" s="63"/>
      <c r="M2607" s="64"/>
      <c r="N2607" s="65"/>
      <c r="O2607" s="65"/>
      <c r="P2607" s="64"/>
      <c r="Q2607" s="61"/>
      <c r="R2607" s="66"/>
      <c r="S2607" s="14"/>
      <c r="T2607" s="67"/>
      <c r="U2607" s="62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</row>
    <row r="2608" spans="1:154" x14ac:dyDescent="0.15">
      <c r="A2608" s="88"/>
      <c r="B2608" s="58"/>
      <c r="C2608" s="59"/>
      <c r="D2608" s="62"/>
      <c r="E2608" s="87"/>
      <c r="F2608" s="61"/>
      <c r="G2608" s="61"/>
      <c r="H2608" s="61"/>
      <c r="I2608" s="61"/>
      <c r="J2608" s="60"/>
      <c r="K2608" s="62"/>
      <c r="L2608" s="63"/>
      <c r="M2608" s="64"/>
      <c r="N2608" s="65"/>
      <c r="O2608" s="65"/>
      <c r="P2608" s="64"/>
      <c r="Q2608" s="61"/>
      <c r="R2608" s="66"/>
      <c r="S2608" s="14"/>
      <c r="T2608" s="67"/>
      <c r="U2608" s="62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</row>
    <row r="2609" spans="1:154" x14ac:dyDescent="0.15">
      <c r="A2609" s="88"/>
      <c r="B2609" s="58"/>
      <c r="C2609" s="59"/>
      <c r="D2609" s="62"/>
      <c r="E2609" s="87"/>
      <c r="F2609" s="61"/>
      <c r="G2609" s="61"/>
      <c r="H2609" s="61"/>
      <c r="I2609" s="61"/>
      <c r="J2609" s="60"/>
      <c r="K2609" s="62"/>
      <c r="L2609" s="63"/>
      <c r="M2609" s="64"/>
      <c r="N2609" s="65"/>
      <c r="O2609" s="65"/>
      <c r="P2609" s="64"/>
      <c r="Q2609" s="61"/>
      <c r="R2609" s="66"/>
      <c r="S2609" s="14"/>
      <c r="T2609" s="67"/>
      <c r="U2609" s="62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</row>
    <row r="2610" spans="1:154" x14ac:dyDescent="0.15">
      <c r="A2610" s="88"/>
      <c r="B2610" s="58"/>
      <c r="C2610" s="59"/>
      <c r="D2610" s="62"/>
      <c r="E2610" s="87"/>
      <c r="F2610" s="61"/>
      <c r="G2610" s="61"/>
      <c r="H2610" s="61"/>
      <c r="I2610" s="61"/>
      <c r="J2610" s="60"/>
      <c r="K2610" s="62"/>
      <c r="L2610" s="63"/>
      <c r="M2610" s="64"/>
      <c r="N2610" s="65"/>
      <c r="O2610" s="65"/>
      <c r="P2610" s="64"/>
      <c r="Q2610" s="61"/>
      <c r="R2610" s="66"/>
      <c r="S2610" s="14"/>
      <c r="T2610" s="67"/>
      <c r="U2610" s="62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</row>
    <row r="2611" spans="1:154" x14ac:dyDescent="0.15">
      <c r="A2611" s="88"/>
      <c r="B2611" s="58"/>
      <c r="C2611" s="59"/>
      <c r="D2611" s="62"/>
      <c r="E2611" s="87"/>
      <c r="F2611" s="61"/>
      <c r="G2611" s="61"/>
      <c r="H2611" s="61"/>
      <c r="I2611" s="61"/>
      <c r="J2611" s="60"/>
      <c r="K2611" s="62"/>
      <c r="L2611" s="63"/>
      <c r="M2611" s="64"/>
      <c r="N2611" s="65"/>
      <c r="O2611" s="65"/>
      <c r="P2611" s="64"/>
      <c r="Q2611" s="61"/>
      <c r="R2611" s="66"/>
      <c r="S2611" s="14"/>
      <c r="T2611" s="67"/>
      <c r="U2611" s="62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</row>
    <row r="2612" spans="1:154" x14ac:dyDescent="0.15">
      <c r="A2612" s="88"/>
      <c r="B2612" s="58"/>
      <c r="C2612" s="59"/>
      <c r="D2612" s="62"/>
      <c r="E2612" s="87"/>
      <c r="F2612" s="61"/>
      <c r="G2612" s="61"/>
      <c r="H2612" s="61"/>
      <c r="I2612" s="61"/>
      <c r="J2612" s="60"/>
      <c r="K2612" s="62"/>
      <c r="L2612" s="63"/>
      <c r="M2612" s="64"/>
      <c r="N2612" s="65"/>
      <c r="O2612" s="65"/>
      <c r="P2612" s="64"/>
      <c r="Q2612" s="61"/>
      <c r="R2612" s="66"/>
      <c r="S2612" s="14"/>
      <c r="T2612" s="67"/>
      <c r="U2612" s="62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</row>
    <row r="2613" spans="1:154" x14ac:dyDescent="0.15">
      <c r="A2613" s="88"/>
      <c r="B2613" s="58"/>
      <c r="C2613" s="59"/>
      <c r="D2613" s="59"/>
      <c r="E2613" s="60"/>
      <c r="F2613" s="61"/>
      <c r="G2613" s="61"/>
      <c r="H2613" s="61"/>
      <c r="I2613" s="61"/>
      <c r="J2613" s="60"/>
      <c r="K2613" s="62"/>
      <c r="L2613" s="63"/>
      <c r="M2613" s="64"/>
      <c r="N2613" s="65"/>
      <c r="O2613" s="65"/>
      <c r="P2613" s="64"/>
      <c r="Q2613" s="61"/>
      <c r="R2613" s="66"/>
      <c r="S2613" s="61"/>
      <c r="T2613" s="67"/>
      <c r="U2613" s="62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</row>
    <row r="2614" spans="1:154" x14ac:dyDescent="0.15">
      <c r="A2614" s="57"/>
      <c r="B2614" s="58"/>
      <c r="C2614" s="59"/>
      <c r="D2614" s="59"/>
      <c r="E2614" s="60"/>
      <c r="F2614" s="61"/>
      <c r="G2614" s="61"/>
      <c r="H2614" s="61"/>
      <c r="I2614" s="61"/>
      <c r="J2614" s="60"/>
      <c r="K2614" s="62"/>
      <c r="L2614" s="63"/>
      <c r="M2614" s="64"/>
      <c r="N2614" s="65"/>
      <c r="O2614" s="65"/>
      <c r="P2614" s="64"/>
      <c r="Q2614" s="61"/>
      <c r="R2614" s="66"/>
      <c r="S2614" s="61"/>
      <c r="T2614" s="67"/>
      <c r="U2614" s="62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</row>
    <row r="2615" spans="1:154" x14ac:dyDescent="0.15">
      <c r="A2615" s="57"/>
      <c r="B2615" s="58"/>
      <c r="C2615" s="59"/>
      <c r="D2615" s="59"/>
      <c r="E2615" s="60"/>
      <c r="F2615" s="61"/>
      <c r="G2615" s="61"/>
      <c r="H2615" s="61"/>
      <c r="I2615" s="61"/>
      <c r="J2615" s="60"/>
      <c r="K2615" s="62"/>
      <c r="L2615" s="63"/>
      <c r="M2615" s="64"/>
      <c r="N2615" s="65"/>
      <c r="O2615" s="65"/>
      <c r="P2615" s="64"/>
      <c r="Q2615" s="61"/>
      <c r="R2615" s="66"/>
      <c r="S2615" s="61"/>
      <c r="T2615" s="67"/>
      <c r="U2615" s="62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</row>
    <row r="2616" spans="1:154" x14ac:dyDescent="0.15">
      <c r="A2616" s="57"/>
      <c r="B2616" s="58"/>
      <c r="C2616" s="59"/>
      <c r="D2616" s="59"/>
      <c r="E2616" s="60"/>
      <c r="F2616" s="61"/>
      <c r="G2616" s="61"/>
      <c r="H2616" s="61"/>
      <c r="I2616" s="61"/>
      <c r="J2616" s="60"/>
      <c r="K2616" s="62"/>
      <c r="L2616" s="63"/>
      <c r="M2616" s="64"/>
      <c r="N2616" s="65"/>
      <c r="O2616" s="65"/>
      <c r="P2616" s="64"/>
      <c r="Q2616" s="61"/>
      <c r="R2616" s="66"/>
      <c r="S2616" s="61"/>
      <c r="T2616" s="67"/>
      <c r="U2616" s="62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</row>
    <row r="2617" spans="1:154" x14ac:dyDescent="0.15">
      <c r="A2617" s="57"/>
      <c r="B2617" s="58"/>
      <c r="C2617" s="59"/>
      <c r="D2617" s="59"/>
      <c r="E2617" s="60"/>
      <c r="F2617" s="61"/>
      <c r="G2617" s="61"/>
      <c r="H2617" s="61"/>
      <c r="I2617" s="61"/>
      <c r="J2617" s="60"/>
      <c r="K2617" s="62"/>
      <c r="L2617" s="63"/>
      <c r="M2617" s="64"/>
      <c r="N2617" s="65"/>
      <c r="O2617" s="65"/>
      <c r="P2617" s="64"/>
      <c r="Q2617" s="61"/>
      <c r="R2617" s="66"/>
      <c r="S2617" s="61"/>
      <c r="T2617" s="67"/>
      <c r="U2617" s="62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</row>
    <row r="2618" spans="1:154" x14ac:dyDescent="0.15">
      <c r="A2618" s="57"/>
      <c r="B2618" s="58"/>
      <c r="C2618" s="59"/>
      <c r="D2618" s="59"/>
      <c r="E2618" s="60"/>
      <c r="F2618" s="61"/>
      <c r="G2618" s="61"/>
      <c r="H2618" s="61"/>
      <c r="I2618" s="61"/>
      <c r="J2618" s="60"/>
      <c r="K2618" s="62"/>
      <c r="L2618" s="63"/>
      <c r="M2618" s="64"/>
      <c r="N2618" s="65"/>
      <c r="O2618" s="65"/>
      <c r="P2618" s="64"/>
      <c r="Q2618" s="61"/>
      <c r="R2618" s="66"/>
      <c r="S2618" s="61"/>
      <c r="T2618" s="67"/>
      <c r="U2618" s="62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</row>
    <row r="2619" spans="1:154" x14ac:dyDescent="0.15">
      <c r="A2619" s="57"/>
      <c r="B2619" s="58"/>
      <c r="C2619" s="59"/>
      <c r="D2619" s="59"/>
      <c r="E2619" s="60"/>
      <c r="F2619" s="61"/>
      <c r="G2619" s="61"/>
      <c r="H2619" s="61"/>
      <c r="I2619" s="61"/>
      <c r="J2619" s="60"/>
      <c r="K2619" s="62"/>
      <c r="L2619" s="63"/>
      <c r="M2619" s="64"/>
      <c r="N2619" s="65"/>
      <c r="O2619" s="65"/>
      <c r="P2619" s="64"/>
      <c r="Q2619" s="61"/>
      <c r="R2619" s="66"/>
      <c r="S2619" s="61"/>
      <c r="T2619" s="67"/>
      <c r="U2619" s="62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</row>
    <row r="2620" spans="1:154" x14ac:dyDescent="0.15">
      <c r="A2620" s="57"/>
      <c r="B2620" s="58"/>
      <c r="C2620" s="59"/>
      <c r="D2620" s="59"/>
      <c r="E2620" s="60"/>
      <c r="F2620" s="61"/>
      <c r="G2620" s="61"/>
      <c r="H2620" s="61"/>
      <c r="I2620" s="61"/>
      <c r="J2620" s="60"/>
      <c r="K2620" s="62"/>
      <c r="L2620" s="63"/>
      <c r="M2620" s="64"/>
      <c r="N2620" s="65"/>
      <c r="O2620" s="65"/>
      <c r="P2620" s="64"/>
      <c r="Q2620" s="61"/>
      <c r="R2620" s="66"/>
      <c r="S2620" s="61"/>
      <c r="T2620" s="67"/>
      <c r="U2620" s="62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</row>
    <row r="2621" spans="1:154" x14ac:dyDescent="0.15">
      <c r="A2621" s="57"/>
      <c r="B2621" s="58"/>
      <c r="C2621" s="59"/>
      <c r="D2621" s="59"/>
      <c r="E2621" s="60"/>
      <c r="F2621" s="61"/>
      <c r="G2621" s="61"/>
      <c r="H2621" s="61"/>
      <c r="I2621" s="61"/>
      <c r="J2621" s="60"/>
      <c r="K2621" s="62"/>
      <c r="L2621" s="63"/>
      <c r="M2621" s="64"/>
      <c r="N2621" s="65"/>
      <c r="O2621" s="65"/>
      <c r="P2621" s="64"/>
      <c r="Q2621" s="61"/>
      <c r="R2621" s="66"/>
      <c r="S2621" s="61"/>
      <c r="T2621" s="67"/>
      <c r="U2621" s="62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</row>
    <row r="2622" spans="1:154" x14ac:dyDescent="0.15">
      <c r="A2622" s="57"/>
      <c r="B2622" s="58"/>
      <c r="C2622" s="59"/>
      <c r="D2622" s="59"/>
      <c r="E2622" s="60"/>
      <c r="F2622" s="61"/>
      <c r="G2622" s="61"/>
      <c r="H2622" s="61"/>
      <c r="I2622" s="61"/>
      <c r="J2622" s="60"/>
      <c r="K2622" s="62"/>
      <c r="L2622" s="63"/>
      <c r="M2622" s="64"/>
      <c r="N2622" s="65"/>
      <c r="O2622" s="65"/>
      <c r="P2622" s="64"/>
      <c r="Q2622" s="61"/>
      <c r="R2622" s="66"/>
      <c r="S2622" s="61"/>
      <c r="T2622" s="67"/>
      <c r="U2622" s="62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</row>
    <row r="2623" spans="1:154" x14ac:dyDescent="0.15">
      <c r="A2623" s="57"/>
      <c r="B2623" s="58"/>
      <c r="C2623" s="59"/>
      <c r="D2623" s="59"/>
      <c r="E2623" s="60"/>
      <c r="F2623" s="61"/>
      <c r="G2623" s="61"/>
      <c r="H2623" s="61"/>
      <c r="I2623" s="61"/>
      <c r="J2623" s="60"/>
      <c r="K2623" s="62"/>
      <c r="L2623" s="63"/>
      <c r="M2623" s="64"/>
      <c r="N2623" s="65"/>
      <c r="O2623" s="65"/>
      <c r="P2623" s="64"/>
      <c r="Q2623" s="61"/>
      <c r="R2623" s="66"/>
      <c r="S2623" s="61"/>
      <c r="T2623" s="67"/>
      <c r="U2623" s="62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</row>
    <row r="2624" spans="1:154" x14ac:dyDescent="0.15">
      <c r="A2624" s="57"/>
      <c r="B2624" s="58"/>
      <c r="C2624" s="59"/>
      <c r="D2624" s="59"/>
      <c r="E2624" s="60"/>
      <c r="F2624" s="61"/>
      <c r="G2624" s="61"/>
      <c r="H2624" s="61"/>
      <c r="I2624" s="61"/>
      <c r="J2624" s="60"/>
      <c r="K2624" s="62"/>
      <c r="L2624" s="63"/>
      <c r="M2624" s="64"/>
      <c r="N2624" s="65"/>
      <c r="O2624" s="65"/>
      <c r="P2624" s="64"/>
      <c r="Q2624" s="61"/>
      <c r="R2624" s="66"/>
      <c r="S2624" s="61"/>
      <c r="T2624" s="67"/>
      <c r="U2624" s="62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</row>
    <row r="2625" spans="1:154" x14ac:dyDescent="0.15">
      <c r="A2625" s="57"/>
      <c r="B2625" s="58"/>
      <c r="C2625" s="59"/>
      <c r="D2625" s="59"/>
      <c r="E2625" s="60"/>
      <c r="F2625" s="61"/>
      <c r="G2625" s="61"/>
      <c r="H2625" s="61"/>
      <c r="I2625" s="61"/>
      <c r="J2625" s="60"/>
      <c r="K2625" s="62"/>
      <c r="L2625" s="63"/>
      <c r="M2625" s="64"/>
      <c r="N2625" s="65"/>
      <c r="O2625" s="65"/>
      <c r="P2625" s="64"/>
      <c r="Q2625" s="61"/>
      <c r="R2625" s="66"/>
      <c r="S2625" s="61"/>
      <c r="T2625" s="67"/>
      <c r="U2625" s="62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</row>
    <row r="2626" spans="1:154" x14ac:dyDescent="0.15">
      <c r="A2626" s="57"/>
      <c r="B2626" s="58"/>
      <c r="C2626" s="59"/>
      <c r="D2626" s="59"/>
      <c r="E2626" s="60"/>
      <c r="F2626" s="61"/>
      <c r="G2626" s="61"/>
      <c r="H2626" s="61"/>
      <c r="I2626" s="61"/>
      <c r="J2626" s="60"/>
      <c r="K2626" s="62"/>
      <c r="L2626" s="63"/>
      <c r="M2626" s="64"/>
      <c r="N2626" s="65"/>
      <c r="O2626" s="65"/>
      <c r="P2626" s="64"/>
      <c r="Q2626" s="61"/>
      <c r="R2626" s="66"/>
      <c r="S2626" s="61"/>
      <c r="T2626" s="67"/>
      <c r="U2626" s="62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</row>
    <row r="2627" spans="1:154" x14ac:dyDescent="0.15">
      <c r="A2627" s="57"/>
      <c r="B2627" s="58"/>
      <c r="C2627" s="59"/>
      <c r="D2627" s="59"/>
      <c r="E2627" s="60"/>
      <c r="F2627" s="61"/>
      <c r="G2627" s="61"/>
      <c r="H2627" s="61"/>
      <c r="I2627" s="61"/>
      <c r="J2627" s="60"/>
      <c r="K2627" s="62"/>
      <c r="L2627" s="63"/>
      <c r="M2627" s="64"/>
      <c r="N2627" s="65"/>
      <c r="O2627" s="65"/>
      <c r="P2627" s="64"/>
      <c r="Q2627" s="61"/>
      <c r="R2627" s="66"/>
      <c r="S2627" s="61"/>
      <c r="T2627" s="67"/>
      <c r="U2627" s="62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</row>
    <row r="2628" spans="1:154" x14ac:dyDescent="0.15">
      <c r="A2628" s="57"/>
      <c r="B2628" s="58"/>
      <c r="C2628" s="59"/>
      <c r="D2628" s="59"/>
      <c r="E2628" s="60"/>
      <c r="F2628" s="61"/>
      <c r="G2628" s="61"/>
      <c r="H2628" s="61"/>
      <c r="I2628" s="61"/>
      <c r="J2628" s="60"/>
      <c r="K2628" s="62"/>
      <c r="L2628" s="63"/>
      <c r="M2628" s="64"/>
      <c r="N2628" s="65"/>
      <c r="O2628" s="65"/>
      <c r="P2628" s="64"/>
      <c r="Q2628" s="61"/>
      <c r="R2628" s="66"/>
      <c r="S2628" s="61"/>
      <c r="T2628" s="67"/>
      <c r="U2628" s="62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</row>
    <row r="2629" spans="1:154" x14ac:dyDescent="0.15">
      <c r="A2629" s="57"/>
      <c r="B2629" s="58"/>
      <c r="C2629" s="59"/>
      <c r="D2629" s="59"/>
      <c r="E2629" s="60"/>
      <c r="F2629" s="61"/>
      <c r="G2629" s="61"/>
      <c r="H2629" s="61"/>
      <c r="I2629" s="61"/>
      <c r="J2629" s="60"/>
      <c r="K2629" s="62"/>
      <c r="L2629" s="63"/>
      <c r="M2629" s="64"/>
      <c r="N2629" s="65"/>
      <c r="O2629" s="65"/>
      <c r="P2629" s="64"/>
      <c r="Q2629" s="61"/>
      <c r="R2629" s="66"/>
      <c r="S2629" s="61"/>
      <c r="T2629" s="67"/>
      <c r="U2629" s="62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</row>
    <row r="2630" spans="1:154" x14ac:dyDescent="0.15">
      <c r="A2630" s="57"/>
      <c r="B2630" s="58"/>
      <c r="C2630" s="59"/>
      <c r="D2630" s="59"/>
      <c r="E2630" s="60"/>
      <c r="F2630" s="61"/>
      <c r="G2630" s="61"/>
      <c r="H2630" s="61"/>
      <c r="I2630" s="61"/>
      <c r="J2630" s="60"/>
      <c r="K2630" s="62"/>
      <c r="L2630" s="63"/>
      <c r="M2630" s="64"/>
      <c r="N2630" s="65"/>
      <c r="O2630" s="65"/>
      <c r="P2630" s="64"/>
      <c r="Q2630" s="61"/>
      <c r="R2630" s="66"/>
      <c r="S2630" s="61"/>
      <c r="T2630" s="67"/>
      <c r="U2630" s="62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</row>
    <row r="2631" spans="1:154" x14ac:dyDescent="0.15">
      <c r="A2631" s="57"/>
      <c r="B2631" s="58"/>
      <c r="C2631" s="59"/>
      <c r="D2631" s="59"/>
      <c r="E2631" s="60"/>
      <c r="F2631" s="61"/>
      <c r="G2631" s="61"/>
      <c r="H2631" s="61"/>
      <c r="I2631" s="61"/>
      <c r="J2631" s="60"/>
      <c r="K2631" s="62"/>
      <c r="L2631" s="63"/>
      <c r="M2631" s="64"/>
      <c r="N2631" s="65"/>
      <c r="O2631" s="65"/>
      <c r="P2631" s="64"/>
      <c r="Q2631" s="61"/>
      <c r="R2631" s="66"/>
      <c r="S2631" s="61"/>
      <c r="T2631" s="67"/>
      <c r="U2631" s="62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</row>
    <row r="2632" spans="1:154" x14ac:dyDescent="0.15">
      <c r="A2632" s="57"/>
      <c r="B2632" s="58"/>
      <c r="C2632" s="59"/>
      <c r="D2632" s="59"/>
      <c r="E2632" s="60"/>
      <c r="F2632" s="61"/>
      <c r="G2632" s="61"/>
      <c r="H2632" s="61"/>
      <c r="I2632" s="61"/>
      <c r="J2632" s="60"/>
      <c r="K2632" s="62"/>
      <c r="L2632" s="63"/>
      <c r="M2632" s="64"/>
      <c r="N2632" s="65"/>
      <c r="O2632" s="65"/>
      <c r="P2632" s="64"/>
      <c r="Q2632" s="61"/>
      <c r="R2632" s="66"/>
      <c r="S2632" s="61"/>
      <c r="T2632" s="67"/>
      <c r="U2632" s="62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</row>
    <row r="2633" spans="1:154" x14ac:dyDescent="0.15">
      <c r="A2633" s="57"/>
      <c r="B2633" s="58"/>
      <c r="C2633" s="59"/>
      <c r="D2633" s="59"/>
      <c r="E2633" s="60"/>
      <c r="F2633" s="61"/>
      <c r="G2633" s="61"/>
      <c r="H2633" s="61"/>
      <c r="I2633" s="61"/>
      <c r="J2633" s="60"/>
      <c r="K2633" s="62"/>
      <c r="L2633" s="63"/>
      <c r="M2633" s="64"/>
      <c r="N2633" s="65"/>
      <c r="O2633" s="65"/>
      <c r="P2633" s="64"/>
      <c r="Q2633" s="61"/>
      <c r="R2633" s="66"/>
      <c r="S2633" s="61"/>
      <c r="T2633" s="67"/>
      <c r="U2633" s="62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</row>
    <row r="2634" spans="1:154" x14ac:dyDescent="0.15">
      <c r="A2634" s="57"/>
      <c r="B2634" s="58"/>
      <c r="C2634" s="59"/>
      <c r="D2634" s="59"/>
      <c r="E2634" s="60"/>
      <c r="F2634" s="61"/>
      <c r="G2634" s="61"/>
      <c r="H2634" s="61"/>
      <c r="I2634" s="61"/>
      <c r="J2634" s="60"/>
      <c r="K2634" s="62"/>
      <c r="L2634" s="63"/>
      <c r="M2634" s="64"/>
      <c r="N2634" s="65"/>
      <c r="O2634" s="65"/>
      <c r="P2634" s="64"/>
      <c r="Q2634" s="61"/>
      <c r="R2634" s="66"/>
      <c r="S2634" s="61"/>
      <c r="T2634" s="67"/>
      <c r="U2634" s="62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</row>
    <row r="2635" spans="1:154" x14ac:dyDescent="0.15">
      <c r="A2635" s="57"/>
      <c r="B2635" s="58"/>
      <c r="C2635" s="59"/>
      <c r="D2635" s="59"/>
      <c r="E2635" s="60"/>
      <c r="F2635" s="61"/>
      <c r="G2635" s="61"/>
      <c r="H2635" s="61"/>
      <c r="I2635" s="61"/>
      <c r="J2635" s="60"/>
      <c r="K2635" s="62"/>
      <c r="L2635" s="63"/>
      <c r="M2635" s="64"/>
      <c r="N2635" s="65"/>
      <c r="O2635" s="65"/>
      <c r="P2635" s="64"/>
      <c r="Q2635" s="61"/>
      <c r="R2635" s="66"/>
      <c r="S2635" s="61"/>
      <c r="T2635" s="67"/>
      <c r="U2635" s="62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</row>
    <row r="2636" spans="1:154" x14ac:dyDescent="0.15">
      <c r="A2636" s="57"/>
      <c r="B2636" s="58"/>
      <c r="C2636" s="59"/>
      <c r="D2636" s="59"/>
      <c r="E2636" s="60"/>
      <c r="F2636" s="61"/>
      <c r="G2636" s="61"/>
      <c r="H2636" s="61"/>
      <c r="I2636" s="61"/>
      <c r="J2636" s="60"/>
      <c r="K2636" s="62"/>
      <c r="L2636" s="63"/>
      <c r="M2636" s="64"/>
      <c r="N2636" s="65"/>
      <c r="O2636" s="65"/>
      <c r="P2636" s="64"/>
      <c r="Q2636" s="61"/>
      <c r="R2636" s="66"/>
      <c r="S2636" s="61"/>
      <c r="T2636" s="67"/>
      <c r="U2636" s="62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</row>
    <row r="2637" spans="1:154" x14ac:dyDescent="0.15">
      <c r="A2637" s="57"/>
      <c r="B2637" s="58"/>
      <c r="C2637" s="59"/>
      <c r="D2637" s="59"/>
      <c r="E2637" s="60"/>
      <c r="F2637" s="61"/>
      <c r="G2637" s="61"/>
      <c r="H2637" s="61"/>
      <c r="I2637" s="61"/>
      <c r="J2637" s="60"/>
      <c r="K2637" s="62"/>
      <c r="L2637" s="63"/>
      <c r="M2637" s="64"/>
      <c r="N2637" s="65"/>
      <c r="O2637" s="65"/>
      <c r="P2637" s="64"/>
      <c r="Q2637" s="61"/>
      <c r="R2637" s="66"/>
      <c r="S2637" s="61"/>
      <c r="T2637" s="67"/>
      <c r="U2637" s="62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</row>
    <row r="2638" spans="1:154" x14ac:dyDescent="0.15">
      <c r="A2638" s="57"/>
      <c r="B2638" s="58"/>
      <c r="C2638" s="59"/>
      <c r="D2638" s="59"/>
      <c r="E2638" s="60"/>
      <c r="F2638" s="61"/>
      <c r="G2638" s="61"/>
      <c r="H2638" s="61"/>
      <c r="I2638" s="61"/>
      <c r="J2638" s="60"/>
      <c r="K2638" s="62"/>
      <c r="L2638" s="63"/>
      <c r="M2638" s="64"/>
      <c r="N2638" s="65"/>
      <c r="O2638" s="65"/>
      <c r="P2638" s="64"/>
      <c r="Q2638" s="61"/>
      <c r="R2638" s="66"/>
      <c r="S2638" s="61"/>
      <c r="T2638" s="67"/>
      <c r="U2638" s="62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</row>
    <row r="2639" spans="1:154" x14ac:dyDescent="0.15">
      <c r="A2639" s="57"/>
      <c r="B2639" s="58"/>
      <c r="C2639" s="59"/>
      <c r="D2639" s="59"/>
      <c r="E2639" s="60"/>
      <c r="F2639" s="61"/>
      <c r="G2639" s="61"/>
      <c r="H2639" s="61"/>
      <c r="I2639" s="61"/>
      <c r="J2639" s="60"/>
      <c r="K2639" s="62"/>
      <c r="L2639" s="63"/>
      <c r="M2639" s="64"/>
      <c r="N2639" s="65"/>
      <c r="O2639" s="65"/>
      <c r="P2639" s="64"/>
      <c r="Q2639" s="61"/>
      <c r="R2639" s="66"/>
      <c r="S2639" s="61"/>
      <c r="T2639" s="67"/>
      <c r="U2639" s="62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</row>
    <row r="2640" spans="1:154" x14ac:dyDescent="0.15">
      <c r="A2640" s="57"/>
      <c r="B2640" s="58"/>
      <c r="C2640" s="59"/>
      <c r="D2640" s="59"/>
      <c r="E2640" s="60"/>
      <c r="F2640" s="61"/>
      <c r="G2640" s="61"/>
      <c r="H2640" s="61"/>
      <c r="I2640" s="61"/>
      <c r="J2640" s="60"/>
      <c r="K2640" s="62"/>
      <c r="L2640" s="63"/>
      <c r="M2640" s="64"/>
      <c r="N2640" s="65"/>
      <c r="O2640" s="65"/>
      <c r="P2640" s="64"/>
      <c r="Q2640" s="61"/>
      <c r="R2640" s="66"/>
      <c r="S2640" s="61"/>
      <c r="T2640" s="67"/>
      <c r="U2640" s="62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</row>
    <row r="2641" spans="1:154" x14ac:dyDescent="0.15">
      <c r="A2641" s="57"/>
      <c r="B2641" s="58"/>
      <c r="C2641" s="59"/>
      <c r="D2641" s="59"/>
      <c r="E2641" s="60"/>
      <c r="F2641" s="61"/>
      <c r="G2641" s="61"/>
      <c r="H2641" s="61"/>
      <c r="I2641" s="61"/>
      <c r="J2641" s="60"/>
      <c r="K2641" s="62"/>
      <c r="L2641" s="63"/>
      <c r="M2641" s="64"/>
      <c r="N2641" s="65"/>
      <c r="O2641" s="65"/>
      <c r="P2641" s="64"/>
      <c r="Q2641" s="61"/>
      <c r="R2641" s="66"/>
      <c r="S2641" s="61"/>
      <c r="T2641" s="67"/>
      <c r="U2641" s="62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</row>
    <row r="2642" spans="1:154" x14ac:dyDescent="0.15">
      <c r="A2642" s="57"/>
      <c r="B2642" s="58"/>
      <c r="C2642" s="59"/>
      <c r="D2642" s="59"/>
      <c r="E2642" s="60"/>
      <c r="F2642" s="61"/>
      <c r="G2642" s="61"/>
      <c r="H2642" s="61"/>
      <c r="I2642" s="61"/>
      <c r="J2642" s="60"/>
      <c r="K2642" s="62"/>
      <c r="L2642" s="63"/>
      <c r="M2642" s="64"/>
      <c r="N2642" s="65"/>
      <c r="O2642" s="65"/>
      <c r="P2642" s="64"/>
      <c r="Q2642" s="61"/>
      <c r="R2642" s="66"/>
      <c r="S2642" s="61"/>
      <c r="T2642" s="67"/>
      <c r="U2642" s="62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</row>
    <row r="2643" spans="1:154" x14ac:dyDescent="0.15">
      <c r="A2643" s="57"/>
      <c r="B2643" s="58"/>
      <c r="C2643" s="59"/>
      <c r="D2643" s="59"/>
      <c r="E2643" s="60"/>
      <c r="F2643" s="61"/>
      <c r="G2643" s="61"/>
      <c r="H2643" s="61"/>
      <c r="I2643" s="61"/>
      <c r="J2643" s="60"/>
      <c r="K2643" s="62"/>
      <c r="L2643" s="63"/>
      <c r="M2643" s="64"/>
      <c r="N2643" s="65"/>
      <c r="O2643" s="65"/>
      <c r="P2643" s="64"/>
      <c r="Q2643" s="61"/>
      <c r="R2643" s="66"/>
      <c r="S2643" s="61"/>
      <c r="T2643" s="67"/>
      <c r="U2643" s="62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</row>
    <row r="2644" spans="1:154" x14ac:dyDescent="0.15">
      <c r="A2644" s="57"/>
      <c r="B2644" s="58"/>
      <c r="C2644" s="59"/>
      <c r="D2644" s="59"/>
      <c r="E2644" s="60"/>
      <c r="F2644" s="61"/>
      <c r="G2644" s="61"/>
      <c r="H2644" s="61"/>
      <c r="I2644" s="61"/>
      <c r="J2644" s="60"/>
      <c r="K2644" s="62"/>
      <c r="L2644" s="63"/>
      <c r="M2644" s="64"/>
      <c r="N2644" s="65"/>
      <c r="O2644" s="65"/>
      <c r="P2644" s="64"/>
      <c r="Q2644" s="61"/>
      <c r="R2644" s="66"/>
      <c r="S2644" s="61"/>
      <c r="T2644" s="67"/>
      <c r="U2644" s="62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</row>
    <row r="2645" spans="1:154" x14ac:dyDescent="0.15">
      <c r="A2645" s="57"/>
      <c r="B2645" s="58"/>
      <c r="C2645" s="59"/>
      <c r="D2645" s="59"/>
      <c r="E2645" s="60"/>
      <c r="F2645" s="61"/>
      <c r="G2645" s="61"/>
      <c r="H2645" s="61"/>
      <c r="I2645" s="61"/>
      <c r="J2645" s="60"/>
      <c r="K2645" s="62"/>
      <c r="L2645" s="63"/>
      <c r="M2645" s="64"/>
      <c r="N2645" s="65"/>
      <c r="O2645" s="65"/>
      <c r="P2645" s="64"/>
      <c r="Q2645" s="61"/>
      <c r="R2645" s="66"/>
      <c r="S2645" s="61"/>
      <c r="T2645" s="67"/>
      <c r="U2645" s="62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</row>
    <row r="2646" spans="1:154" x14ac:dyDescent="0.15">
      <c r="A2646" s="57"/>
      <c r="B2646" s="58"/>
      <c r="C2646" s="59"/>
      <c r="D2646" s="59"/>
      <c r="E2646" s="60"/>
      <c r="F2646" s="61"/>
      <c r="G2646" s="61"/>
      <c r="H2646" s="61"/>
      <c r="I2646" s="61"/>
      <c r="J2646" s="60"/>
      <c r="K2646" s="62"/>
      <c r="L2646" s="63"/>
      <c r="M2646" s="64"/>
      <c r="N2646" s="65"/>
      <c r="O2646" s="65"/>
      <c r="P2646" s="64"/>
      <c r="Q2646" s="61"/>
      <c r="R2646" s="66"/>
      <c r="S2646" s="61"/>
      <c r="T2646" s="67"/>
      <c r="U2646" s="62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</row>
    <row r="2647" spans="1:154" x14ac:dyDescent="0.15">
      <c r="A2647" s="57"/>
      <c r="B2647" s="58"/>
      <c r="C2647" s="59"/>
      <c r="D2647" s="59"/>
      <c r="E2647" s="60"/>
      <c r="F2647" s="61"/>
      <c r="G2647" s="61"/>
      <c r="H2647" s="61"/>
      <c r="I2647" s="61"/>
      <c r="J2647" s="60"/>
      <c r="K2647" s="62"/>
      <c r="L2647" s="63"/>
      <c r="M2647" s="64"/>
      <c r="N2647" s="65"/>
      <c r="O2647" s="65"/>
      <c r="P2647" s="64"/>
      <c r="Q2647" s="61"/>
      <c r="R2647" s="66"/>
      <c r="S2647" s="61"/>
      <c r="T2647" s="67"/>
      <c r="U2647" s="62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</row>
    <row r="2648" spans="1:154" x14ac:dyDescent="0.15">
      <c r="A2648" s="57"/>
      <c r="B2648" s="58"/>
      <c r="C2648" s="59"/>
      <c r="D2648" s="59"/>
      <c r="E2648" s="60"/>
      <c r="F2648" s="61"/>
      <c r="G2648" s="61"/>
      <c r="H2648" s="61"/>
      <c r="I2648" s="61"/>
      <c r="J2648" s="60"/>
      <c r="K2648" s="62"/>
      <c r="L2648" s="63"/>
      <c r="M2648" s="64"/>
      <c r="N2648" s="65"/>
      <c r="O2648" s="65"/>
      <c r="P2648" s="64"/>
      <c r="Q2648" s="61"/>
      <c r="R2648" s="66"/>
      <c r="S2648" s="61"/>
      <c r="T2648" s="67"/>
      <c r="U2648" s="62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</row>
    <row r="2649" spans="1:154" x14ac:dyDescent="0.15">
      <c r="A2649" s="57"/>
      <c r="B2649" s="58"/>
      <c r="C2649" s="59"/>
      <c r="D2649" s="59"/>
      <c r="E2649" s="60"/>
      <c r="F2649" s="61"/>
      <c r="G2649" s="61"/>
      <c r="H2649" s="61"/>
      <c r="I2649" s="61"/>
      <c r="J2649" s="60"/>
      <c r="K2649" s="62"/>
      <c r="L2649" s="63"/>
      <c r="M2649" s="64"/>
      <c r="N2649" s="65"/>
      <c r="O2649" s="65"/>
      <c r="P2649" s="64"/>
      <c r="Q2649" s="61"/>
      <c r="R2649" s="66"/>
      <c r="S2649" s="61"/>
      <c r="T2649" s="67"/>
      <c r="U2649" s="62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</row>
    <row r="2650" spans="1:154" x14ac:dyDescent="0.15">
      <c r="A2650" s="57"/>
      <c r="B2650" s="58"/>
      <c r="C2650" s="59"/>
      <c r="D2650" s="59"/>
      <c r="E2650" s="60"/>
      <c r="F2650" s="61"/>
      <c r="G2650" s="61"/>
      <c r="H2650" s="61"/>
      <c r="I2650" s="61"/>
      <c r="J2650" s="60"/>
      <c r="K2650" s="62"/>
      <c r="L2650" s="63"/>
      <c r="M2650" s="64"/>
      <c r="N2650" s="65"/>
      <c r="O2650" s="65"/>
      <c r="P2650" s="64"/>
      <c r="Q2650" s="61"/>
      <c r="R2650" s="66"/>
      <c r="S2650" s="61"/>
      <c r="T2650" s="67"/>
      <c r="U2650" s="62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</row>
    <row r="2651" spans="1:154" x14ac:dyDescent="0.15">
      <c r="A2651" s="57"/>
      <c r="B2651" s="58"/>
      <c r="C2651" s="59"/>
      <c r="D2651" s="59"/>
      <c r="E2651" s="60"/>
      <c r="F2651" s="61"/>
      <c r="G2651" s="61"/>
      <c r="H2651" s="61"/>
      <c r="I2651" s="61"/>
      <c r="J2651" s="60"/>
      <c r="K2651" s="62"/>
      <c r="L2651" s="63"/>
      <c r="M2651" s="64"/>
      <c r="N2651" s="65"/>
      <c r="O2651" s="65"/>
      <c r="P2651" s="64"/>
      <c r="Q2651" s="61"/>
      <c r="R2651" s="66"/>
      <c r="S2651" s="61"/>
      <c r="T2651" s="67"/>
      <c r="U2651" s="62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</row>
    <row r="2652" spans="1:154" x14ac:dyDescent="0.15">
      <c r="A2652" s="57"/>
      <c r="B2652" s="58"/>
      <c r="C2652" s="59"/>
      <c r="D2652" s="59"/>
      <c r="E2652" s="60"/>
      <c r="F2652" s="61"/>
      <c r="G2652" s="61"/>
      <c r="H2652" s="61"/>
      <c r="I2652" s="61"/>
      <c r="J2652" s="60"/>
      <c r="K2652" s="62"/>
      <c r="L2652" s="63"/>
      <c r="M2652" s="64"/>
      <c r="N2652" s="65"/>
      <c r="O2652" s="65"/>
      <c r="P2652" s="64"/>
      <c r="Q2652" s="61"/>
      <c r="R2652" s="66"/>
      <c r="S2652" s="61"/>
      <c r="T2652" s="67"/>
      <c r="U2652" s="62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</row>
    <row r="2653" spans="1:154" x14ac:dyDescent="0.15">
      <c r="A2653" s="57"/>
      <c r="B2653" s="58"/>
      <c r="C2653" s="59"/>
      <c r="D2653" s="59"/>
      <c r="E2653" s="60"/>
      <c r="F2653" s="61"/>
      <c r="G2653" s="61"/>
      <c r="H2653" s="61"/>
      <c r="I2653" s="61"/>
      <c r="J2653" s="60"/>
      <c r="K2653" s="62"/>
      <c r="L2653" s="63"/>
      <c r="M2653" s="64"/>
      <c r="N2653" s="65"/>
      <c r="O2653" s="65"/>
      <c r="P2653" s="64"/>
      <c r="Q2653" s="61"/>
      <c r="R2653" s="66"/>
      <c r="S2653" s="61"/>
      <c r="T2653" s="67"/>
      <c r="U2653" s="62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</row>
    <row r="2654" spans="1:154" x14ac:dyDescent="0.15">
      <c r="A2654" s="57"/>
      <c r="B2654" s="58"/>
      <c r="C2654" s="59"/>
      <c r="D2654" s="59"/>
      <c r="E2654" s="60"/>
      <c r="F2654" s="61"/>
      <c r="G2654" s="61"/>
      <c r="H2654" s="61"/>
      <c r="I2654" s="61"/>
      <c r="J2654" s="60"/>
      <c r="K2654" s="62"/>
      <c r="L2654" s="63"/>
      <c r="M2654" s="64"/>
      <c r="N2654" s="65"/>
      <c r="O2654" s="65"/>
      <c r="P2654" s="64"/>
      <c r="Q2654" s="61"/>
      <c r="R2654" s="66"/>
      <c r="S2654" s="61"/>
      <c r="T2654" s="67"/>
      <c r="U2654" s="62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</row>
    <row r="2655" spans="1:154" x14ac:dyDescent="0.15">
      <c r="A2655" s="57"/>
      <c r="B2655" s="58"/>
      <c r="C2655" s="59"/>
      <c r="D2655" s="59"/>
      <c r="E2655" s="60"/>
      <c r="F2655" s="61"/>
      <c r="G2655" s="61"/>
      <c r="H2655" s="61"/>
      <c r="I2655" s="61"/>
      <c r="J2655" s="60"/>
      <c r="K2655" s="62"/>
      <c r="L2655" s="63"/>
      <c r="M2655" s="64"/>
      <c r="N2655" s="65"/>
      <c r="O2655" s="65"/>
      <c r="P2655" s="64"/>
      <c r="Q2655" s="61"/>
      <c r="R2655" s="66"/>
      <c r="S2655" s="61"/>
      <c r="T2655" s="67"/>
      <c r="U2655" s="62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</row>
    <row r="2656" spans="1:154" x14ac:dyDescent="0.15">
      <c r="A2656" s="57"/>
      <c r="B2656" s="58"/>
      <c r="C2656" s="59"/>
      <c r="D2656" s="59"/>
      <c r="E2656" s="60"/>
      <c r="F2656" s="61"/>
      <c r="G2656" s="61"/>
      <c r="H2656" s="61"/>
      <c r="I2656" s="61"/>
      <c r="J2656" s="60"/>
      <c r="K2656" s="62"/>
      <c r="L2656" s="63"/>
      <c r="M2656" s="64"/>
      <c r="N2656" s="65"/>
      <c r="O2656" s="65"/>
      <c r="P2656" s="64"/>
      <c r="Q2656" s="61"/>
      <c r="R2656" s="66"/>
      <c r="S2656" s="61"/>
      <c r="T2656" s="67"/>
      <c r="U2656" s="62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</row>
    <row r="2657" spans="1:154" x14ac:dyDescent="0.15">
      <c r="A2657" s="57"/>
      <c r="B2657" s="58"/>
      <c r="C2657" s="59"/>
      <c r="D2657" s="59"/>
      <c r="E2657" s="60"/>
      <c r="F2657" s="61"/>
      <c r="G2657" s="61"/>
      <c r="H2657" s="61"/>
      <c r="I2657" s="61"/>
      <c r="J2657" s="60"/>
      <c r="K2657" s="62"/>
      <c r="L2657" s="63"/>
      <c r="M2657" s="64"/>
      <c r="N2657" s="65"/>
      <c r="O2657" s="65"/>
      <c r="P2657" s="64"/>
      <c r="Q2657" s="61"/>
      <c r="R2657" s="66"/>
      <c r="S2657" s="61"/>
      <c r="T2657" s="67"/>
      <c r="U2657" s="62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</row>
    <row r="2658" spans="1:154" x14ac:dyDescent="0.15">
      <c r="A2658" s="57"/>
      <c r="B2658" s="58"/>
      <c r="C2658" s="59"/>
      <c r="D2658" s="59"/>
      <c r="E2658" s="60"/>
      <c r="F2658" s="61"/>
      <c r="G2658" s="61"/>
      <c r="H2658" s="61"/>
      <c r="I2658" s="61"/>
      <c r="J2658" s="60"/>
      <c r="K2658" s="62"/>
      <c r="L2658" s="63"/>
      <c r="M2658" s="64"/>
      <c r="N2658" s="65"/>
      <c r="O2658" s="65"/>
      <c r="P2658" s="64"/>
      <c r="Q2658" s="61"/>
      <c r="R2658" s="66"/>
      <c r="S2658" s="61"/>
      <c r="T2658" s="67"/>
      <c r="U2658" s="62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</row>
    <row r="2659" spans="1:154" x14ac:dyDescent="0.15">
      <c r="A2659" s="57"/>
      <c r="B2659" s="58"/>
      <c r="C2659" s="59"/>
      <c r="D2659" s="59"/>
      <c r="E2659" s="60"/>
      <c r="F2659" s="61"/>
      <c r="G2659" s="61"/>
      <c r="H2659" s="61"/>
      <c r="I2659" s="61"/>
      <c r="J2659" s="60"/>
      <c r="K2659" s="62"/>
      <c r="L2659" s="63"/>
      <c r="M2659" s="64"/>
      <c r="N2659" s="65"/>
      <c r="O2659" s="65"/>
      <c r="P2659" s="64"/>
      <c r="Q2659" s="61"/>
      <c r="R2659" s="66"/>
      <c r="S2659" s="61"/>
      <c r="T2659" s="67"/>
      <c r="U2659" s="62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</row>
    <row r="2660" spans="1:154" x14ac:dyDescent="0.15">
      <c r="A2660" s="57"/>
      <c r="B2660" s="58"/>
      <c r="C2660" s="59"/>
      <c r="D2660" s="59"/>
      <c r="E2660" s="60"/>
      <c r="F2660" s="61"/>
      <c r="G2660" s="61"/>
      <c r="H2660" s="61"/>
      <c r="I2660" s="61"/>
      <c r="J2660" s="60"/>
      <c r="K2660" s="62"/>
      <c r="L2660" s="63"/>
      <c r="M2660" s="64"/>
      <c r="N2660" s="65"/>
      <c r="O2660" s="65"/>
      <c r="P2660" s="64"/>
      <c r="Q2660" s="61"/>
      <c r="R2660" s="66"/>
      <c r="S2660" s="61"/>
      <c r="T2660" s="67"/>
      <c r="U2660" s="62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</row>
    <row r="2661" spans="1:154" x14ac:dyDescent="0.15">
      <c r="A2661" s="57"/>
      <c r="B2661" s="58"/>
      <c r="C2661" s="59"/>
      <c r="D2661" s="59"/>
      <c r="E2661" s="60"/>
      <c r="F2661" s="61"/>
      <c r="G2661" s="61"/>
      <c r="H2661" s="61"/>
      <c r="I2661" s="61"/>
      <c r="J2661" s="60"/>
      <c r="K2661" s="62"/>
      <c r="L2661" s="63"/>
      <c r="M2661" s="64"/>
      <c r="N2661" s="65"/>
      <c r="O2661" s="65"/>
      <c r="P2661" s="64"/>
      <c r="Q2661" s="61"/>
      <c r="R2661" s="66"/>
      <c r="S2661" s="61"/>
      <c r="T2661" s="67"/>
      <c r="U2661" s="62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</row>
    <row r="2662" spans="1:154" x14ac:dyDescent="0.15">
      <c r="A2662" s="57"/>
      <c r="B2662" s="58"/>
      <c r="C2662" s="59"/>
      <c r="D2662" s="59"/>
      <c r="E2662" s="60"/>
      <c r="F2662" s="61"/>
      <c r="G2662" s="61"/>
      <c r="H2662" s="61"/>
      <c r="I2662" s="61"/>
      <c r="J2662" s="60"/>
      <c r="K2662" s="62"/>
      <c r="L2662" s="63"/>
      <c r="M2662" s="64"/>
      <c r="N2662" s="65"/>
      <c r="O2662" s="65"/>
      <c r="P2662" s="64"/>
      <c r="Q2662" s="61"/>
      <c r="R2662" s="66"/>
      <c r="S2662" s="61"/>
      <c r="T2662" s="67"/>
      <c r="U2662" s="62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</row>
    <row r="2663" spans="1:154" x14ac:dyDescent="0.15">
      <c r="A2663" s="57"/>
      <c r="B2663" s="58"/>
      <c r="C2663" s="59"/>
      <c r="D2663" s="59"/>
      <c r="E2663" s="60"/>
      <c r="F2663" s="61"/>
      <c r="G2663" s="61"/>
      <c r="H2663" s="61"/>
      <c r="I2663" s="61"/>
      <c r="J2663" s="60"/>
      <c r="K2663" s="62"/>
      <c r="L2663" s="63"/>
      <c r="M2663" s="64"/>
      <c r="N2663" s="65"/>
      <c r="O2663" s="65"/>
      <c r="P2663" s="64"/>
      <c r="Q2663" s="61"/>
      <c r="R2663" s="66"/>
      <c r="S2663" s="61"/>
      <c r="T2663" s="67"/>
      <c r="U2663" s="62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</row>
    <row r="2664" spans="1:154" x14ac:dyDescent="0.15">
      <c r="A2664" s="57"/>
      <c r="B2664" s="58"/>
      <c r="C2664" s="59"/>
      <c r="D2664" s="59"/>
      <c r="E2664" s="60"/>
      <c r="F2664" s="61"/>
      <c r="G2664" s="61"/>
      <c r="H2664" s="61"/>
      <c r="I2664" s="61"/>
      <c r="J2664" s="60"/>
      <c r="K2664" s="62"/>
      <c r="L2664" s="63"/>
      <c r="M2664" s="64"/>
      <c r="N2664" s="65"/>
      <c r="O2664" s="65"/>
      <c r="P2664" s="64"/>
      <c r="Q2664" s="61"/>
      <c r="R2664" s="66"/>
      <c r="S2664" s="61"/>
      <c r="T2664" s="67"/>
      <c r="U2664" s="62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</row>
    <row r="2665" spans="1:154" x14ac:dyDescent="0.15">
      <c r="A2665" s="57"/>
      <c r="B2665" s="58"/>
      <c r="C2665" s="59"/>
      <c r="D2665" s="59"/>
      <c r="E2665" s="60"/>
      <c r="F2665" s="61"/>
      <c r="G2665" s="61"/>
      <c r="H2665" s="61"/>
      <c r="I2665" s="61"/>
      <c r="J2665" s="60"/>
      <c r="K2665" s="62"/>
      <c r="L2665" s="63"/>
      <c r="M2665" s="64"/>
      <c r="N2665" s="65"/>
      <c r="O2665" s="65"/>
      <c r="P2665" s="64"/>
      <c r="Q2665" s="61"/>
      <c r="R2665" s="66"/>
      <c r="S2665" s="61"/>
      <c r="T2665" s="67"/>
      <c r="U2665" s="62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</row>
    <row r="2666" spans="1:154" x14ac:dyDescent="0.15">
      <c r="A2666" s="57"/>
      <c r="B2666" s="58"/>
      <c r="C2666" s="59"/>
      <c r="D2666" s="59"/>
      <c r="E2666" s="60"/>
      <c r="F2666" s="61"/>
      <c r="G2666" s="61"/>
      <c r="H2666" s="61"/>
      <c r="I2666" s="61"/>
      <c r="J2666" s="60"/>
      <c r="K2666" s="62"/>
      <c r="L2666" s="63"/>
      <c r="M2666" s="64"/>
      <c r="N2666" s="65"/>
      <c r="O2666" s="65"/>
      <c r="P2666" s="64"/>
      <c r="Q2666" s="61"/>
      <c r="R2666" s="66"/>
      <c r="S2666" s="61"/>
      <c r="T2666" s="67"/>
      <c r="U2666" s="62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</row>
    <row r="2667" spans="1:154" x14ac:dyDescent="0.15">
      <c r="A2667" s="57"/>
      <c r="B2667" s="58"/>
      <c r="C2667" s="59"/>
      <c r="D2667" s="59"/>
      <c r="E2667" s="60"/>
      <c r="F2667" s="61"/>
      <c r="G2667" s="61"/>
      <c r="H2667" s="61"/>
      <c r="I2667" s="61"/>
      <c r="J2667" s="60"/>
      <c r="K2667" s="62"/>
      <c r="L2667" s="63"/>
      <c r="M2667" s="64"/>
      <c r="N2667" s="65"/>
      <c r="O2667" s="65"/>
      <c r="P2667" s="64"/>
      <c r="Q2667" s="61"/>
      <c r="R2667" s="66"/>
      <c r="S2667" s="61"/>
      <c r="T2667" s="67"/>
      <c r="U2667" s="62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</row>
    <row r="2668" spans="1:154" x14ac:dyDescent="0.15">
      <c r="A2668" s="57"/>
      <c r="B2668" s="58"/>
      <c r="C2668" s="59"/>
      <c r="D2668" s="59"/>
      <c r="E2668" s="60"/>
      <c r="F2668" s="61"/>
      <c r="G2668" s="61"/>
      <c r="H2668" s="61"/>
      <c r="I2668" s="61"/>
      <c r="J2668" s="60"/>
      <c r="K2668" s="62"/>
      <c r="L2668" s="63"/>
      <c r="M2668" s="64"/>
      <c r="N2668" s="65"/>
      <c r="O2668" s="65"/>
      <c r="P2668" s="64"/>
      <c r="Q2668" s="61"/>
      <c r="R2668" s="66"/>
      <c r="S2668" s="61"/>
      <c r="T2668" s="67"/>
      <c r="U2668" s="62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</row>
    <row r="2669" spans="1:154" x14ac:dyDescent="0.15">
      <c r="A2669" s="57"/>
      <c r="B2669" s="58"/>
      <c r="C2669" s="59"/>
      <c r="D2669" s="59"/>
      <c r="E2669" s="60"/>
      <c r="F2669" s="61"/>
      <c r="G2669" s="61"/>
      <c r="H2669" s="61"/>
      <c r="I2669" s="61"/>
      <c r="J2669" s="60"/>
      <c r="K2669" s="62"/>
      <c r="L2669" s="63"/>
      <c r="M2669" s="64"/>
      <c r="N2669" s="65"/>
      <c r="O2669" s="65"/>
      <c r="P2669" s="64"/>
      <c r="Q2669" s="61"/>
      <c r="R2669" s="66"/>
      <c r="S2669" s="61"/>
      <c r="T2669" s="67"/>
      <c r="U2669" s="62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</row>
    <row r="2670" spans="1:154" x14ac:dyDescent="0.15">
      <c r="A2670" s="57"/>
      <c r="B2670" s="58"/>
      <c r="C2670" s="59"/>
      <c r="D2670" s="59"/>
      <c r="E2670" s="60"/>
      <c r="F2670" s="61"/>
      <c r="G2670" s="61"/>
      <c r="H2670" s="61"/>
      <c r="I2670" s="61"/>
      <c r="J2670" s="60"/>
      <c r="K2670" s="62"/>
      <c r="L2670" s="63"/>
      <c r="M2670" s="64"/>
      <c r="N2670" s="65"/>
      <c r="O2670" s="65"/>
      <c r="P2670" s="64"/>
      <c r="Q2670" s="61"/>
      <c r="R2670" s="66"/>
      <c r="S2670" s="61"/>
      <c r="T2670" s="67"/>
      <c r="U2670" s="62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</row>
    <row r="2671" spans="1:154" x14ac:dyDescent="0.15">
      <c r="A2671" s="57"/>
      <c r="B2671" s="58"/>
      <c r="C2671" s="59"/>
      <c r="D2671" s="59"/>
      <c r="E2671" s="60"/>
      <c r="F2671" s="61"/>
      <c r="G2671" s="61"/>
      <c r="H2671" s="61"/>
      <c r="I2671" s="61"/>
      <c r="J2671" s="60"/>
      <c r="K2671" s="62"/>
      <c r="L2671" s="63"/>
      <c r="M2671" s="64"/>
      <c r="N2671" s="65"/>
      <c r="O2671" s="65"/>
      <c r="P2671" s="64"/>
      <c r="Q2671" s="61"/>
      <c r="R2671" s="66"/>
      <c r="S2671" s="61"/>
      <c r="T2671" s="67"/>
      <c r="U2671" s="62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</row>
    <row r="2672" spans="1:154" x14ac:dyDescent="0.15">
      <c r="A2672" s="57"/>
      <c r="B2672" s="58"/>
      <c r="C2672" s="59"/>
      <c r="D2672" s="59"/>
      <c r="E2672" s="60"/>
      <c r="F2672" s="61"/>
      <c r="G2672" s="61"/>
      <c r="H2672" s="61"/>
      <c r="I2672" s="61"/>
      <c r="J2672" s="60"/>
      <c r="K2672" s="62"/>
      <c r="L2672" s="63"/>
      <c r="M2672" s="64"/>
      <c r="N2672" s="65"/>
      <c r="O2672" s="65"/>
      <c r="P2672" s="64"/>
      <c r="Q2672" s="61"/>
      <c r="R2672" s="66"/>
      <c r="S2672" s="61"/>
      <c r="T2672" s="67"/>
      <c r="U2672" s="62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</row>
    <row r="2673" spans="1:154" x14ac:dyDescent="0.15">
      <c r="A2673" s="57"/>
      <c r="B2673" s="58"/>
      <c r="C2673" s="59"/>
      <c r="D2673" s="59"/>
      <c r="E2673" s="60"/>
      <c r="F2673" s="61"/>
      <c r="G2673" s="61"/>
      <c r="H2673" s="61"/>
      <c r="I2673" s="61"/>
      <c r="J2673" s="60"/>
      <c r="K2673" s="62"/>
      <c r="L2673" s="63"/>
      <c r="M2673" s="64"/>
      <c r="N2673" s="65"/>
      <c r="O2673" s="65"/>
      <c r="P2673" s="64"/>
      <c r="Q2673" s="61"/>
      <c r="R2673" s="66"/>
      <c r="S2673" s="61"/>
      <c r="T2673" s="67"/>
      <c r="U2673" s="62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</row>
    <row r="2674" spans="1:154" x14ac:dyDescent="0.15">
      <c r="A2674" s="57"/>
      <c r="B2674" s="58"/>
      <c r="C2674" s="59"/>
      <c r="D2674" s="59"/>
      <c r="E2674" s="60"/>
      <c r="F2674" s="61"/>
      <c r="G2674" s="61"/>
      <c r="H2674" s="61"/>
      <c r="I2674" s="61"/>
      <c r="J2674" s="60"/>
      <c r="K2674" s="62"/>
      <c r="L2674" s="63"/>
      <c r="M2674" s="64"/>
      <c r="N2674" s="65"/>
      <c r="O2674" s="65"/>
      <c r="P2674" s="64"/>
      <c r="Q2674" s="61"/>
      <c r="R2674" s="66"/>
      <c r="S2674" s="61"/>
      <c r="T2674" s="67"/>
      <c r="U2674" s="62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</row>
    <row r="2675" spans="1:154" x14ac:dyDescent="0.15">
      <c r="A2675" s="57"/>
      <c r="B2675" s="58"/>
      <c r="C2675" s="59"/>
      <c r="D2675" s="59"/>
      <c r="E2675" s="60"/>
      <c r="F2675" s="61"/>
      <c r="G2675" s="61"/>
      <c r="H2675" s="61"/>
      <c r="I2675" s="61"/>
      <c r="J2675" s="60"/>
      <c r="K2675" s="62"/>
      <c r="L2675" s="63"/>
      <c r="M2675" s="64"/>
      <c r="N2675" s="65"/>
      <c r="O2675" s="65"/>
      <c r="P2675" s="64"/>
      <c r="Q2675" s="61"/>
      <c r="R2675" s="66"/>
      <c r="S2675" s="61"/>
      <c r="T2675" s="67"/>
      <c r="U2675" s="62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</row>
    <row r="2676" spans="1:154" x14ac:dyDescent="0.15">
      <c r="A2676" s="57"/>
      <c r="B2676" s="58"/>
      <c r="C2676" s="59"/>
      <c r="D2676" s="59"/>
      <c r="E2676" s="60"/>
      <c r="F2676" s="61"/>
      <c r="G2676" s="61"/>
      <c r="H2676" s="61"/>
      <c r="I2676" s="61"/>
      <c r="J2676" s="60"/>
      <c r="K2676" s="62"/>
      <c r="L2676" s="63"/>
      <c r="M2676" s="64"/>
      <c r="N2676" s="65"/>
      <c r="O2676" s="65"/>
      <c r="P2676" s="64"/>
      <c r="Q2676" s="61"/>
      <c r="R2676" s="66"/>
      <c r="S2676" s="61"/>
      <c r="T2676" s="67"/>
      <c r="U2676" s="62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</row>
    <row r="2677" spans="1:154" x14ac:dyDescent="0.15">
      <c r="A2677" s="57"/>
      <c r="B2677" s="58"/>
      <c r="C2677" s="59"/>
      <c r="D2677" s="59"/>
      <c r="E2677" s="60"/>
      <c r="F2677" s="61"/>
      <c r="G2677" s="61"/>
      <c r="H2677" s="61"/>
      <c r="I2677" s="61"/>
      <c r="J2677" s="60"/>
      <c r="K2677" s="62"/>
      <c r="L2677" s="63"/>
      <c r="M2677" s="64"/>
      <c r="N2677" s="65"/>
      <c r="O2677" s="65"/>
      <c r="P2677" s="64"/>
      <c r="Q2677" s="61"/>
      <c r="R2677" s="66"/>
      <c r="S2677" s="61"/>
      <c r="T2677" s="67"/>
      <c r="U2677" s="62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</row>
    <row r="2678" spans="1:154" x14ac:dyDescent="0.15">
      <c r="A2678" s="57"/>
      <c r="B2678" s="58"/>
      <c r="C2678" s="59"/>
      <c r="D2678" s="59"/>
      <c r="E2678" s="60"/>
      <c r="F2678" s="61"/>
      <c r="G2678" s="61"/>
      <c r="H2678" s="61"/>
      <c r="I2678" s="61"/>
      <c r="J2678" s="60"/>
      <c r="K2678" s="62"/>
      <c r="L2678" s="63"/>
      <c r="M2678" s="64"/>
      <c r="N2678" s="65"/>
      <c r="O2678" s="65"/>
      <c r="P2678" s="64"/>
      <c r="Q2678" s="61"/>
      <c r="R2678" s="66"/>
      <c r="S2678" s="61"/>
      <c r="T2678" s="67"/>
      <c r="U2678" s="62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</row>
    <row r="2679" spans="1:154" x14ac:dyDescent="0.15">
      <c r="A2679" s="57"/>
      <c r="B2679" s="58"/>
      <c r="C2679" s="59"/>
      <c r="D2679" s="59"/>
      <c r="E2679" s="60"/>
      <c r="F2679" s="61"/>
      <c r="G2679" s="61"/>
      <c r="H2679" s="61"/>
      <c r="I2679" s="61"/>
      <c r="J2679" s="60"/>
      <c r="K2679" s="62"/>
      <c r="L2679" s="63"/>
      <c r="M2679" s="64"/>
      <c r="N2679" s="65"/>
      <c r="O2679" s="65"/>
      <c r="P2679" s="64"/>
      <c r="Q2679" s="61"/>
      <c r="R2679" s="66"/>
      <c r="S2679" s="61"/>
      <c r="T2679" s="67"/>
      <c r="U2679" s="62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</row>
    <row r="2680" spans="1:154" x14ac:dyDescent="0.15">
      <c r="A2680" s="57"/>
      <c r="B2680" s="58"/>
      <c r="C2680" s="59"/>
      <c r="D2680" s="59"/>
      <c r="E2680" s="60"/>
      <c r="F2680" s="61"/>
      <c r="G2680" s="61"/>
      <c r="H2680" s="61"/>
      <c r="I2680" s="61"/>
      <c r="J2680" s="60"/>
      <c r="K2680" s="62"/>
      <c r="L2680" s="63"/>
      <c r="M2680" s="64"/>
      <c r="N2680" s="65"/>
      <c r="O2680" s="65"/>
      <c r="P2680" s="64"/>
      <c r="Q2680" s="61"/>
      <c r="R2680" s="66"/>
      <c r="S2680" s="61"/>
      <c r="T2680" s="67"/>
      <c r="U2680" s="62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</row>
    <row r="2681" spans="1:154" x14ac:dyDescent="0.15">
      <c r="A2681" s="57"/>
      <c r="B2681" s="58"/>
      <c r="C2681" s="59"/>
      <c r="D2681" s="59"/>
      <c r="E2681" s="60"/>
      <c r="F2681" s="61"/>
      <c r="G2681" s="61"/>
      <c r="H2681" s="61"/>
      <c r="I2681" s="61"/>
      <c r="J2681" s="60"/>
      <c r="K2681" s="62"/>
      <c r="L2681" s="63"/>
      <c r="M2681" s="64"/>
      <c r="N2681" s="65"/>
      <c r="O2681" s="65"/>
      <c r="P2681" s="64"/>
      <c r="Q2681" s="61"/>
      <c r="R2681" s="66"/>
      <c r="S2681" s="61"/>
      <c r="T2681" s="67"/>
      <c r="U2681" s="62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</row>
    <row r="2682" spans="1:154" x14ac:dyDescent="0.15">
      <c r="A2682" s="57"/>
      <c r="B2682" s="58"/>
      <c r="C2682" s="59"/>
      <c r="D2682" s="59"/>
      <c r="E2682" s="60"/>
      <c r="F2682" s="61"/>
      <c r="G2682" s="61"/>
      <c r="H2682" s="61"/>
      <c r="I2682" s="61"/>
      <c r="J2682" s="60"/>
      <c r="K2682" s="62"/>
      <c r="L2682" s="63"/>
      <c r="M2682" s="64"/>
      <c r="N2682" s="65"/>
      <c r="O2682" s="65"/>
      <c r="P2682" s="64"/>
      <c r="Q2682" s="61"/>
      <c r="R2682" s="66"/>
      <c r="S2682" s="61"/>
      <c r="T2682" s="67"/>
      <c r="U2682" s="62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</row>
    <row r="2683" spans="1:154" x14ac:dyDescent="0.15">
      <c r="A2683" s="57"/>
      <c r="B2683" s="58"/>
      <c r="C2683" s="59"/>
      <c r="D2683" s="59"/>
      <c r="E2683" s="60"/>
      <c r="F2683" s="61"/>
      <c r="G2683" s="61"/>
      <c r="H2683" s="61"/>
      <c r="I2683" s="61"/>
      <c r="J2683" s="60"/>
      <c r="K2683" s="62"/>
      <c r="L2683" s="63"/>
      <c r="M2683" s="64"/>
      <c r="N2683" s="65"/>
      <c r="O2683" s="65"/>
      <c r="P2683" s="64"/>
      <c r="Q2683" s="61"/>
      <c r="R2683" s="66"/>
      <c r="S2683" s="61"/>
      <c r="T2683" s="67"/>
      <c r="U2683" s="62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</row>
    <row r="2684" spans="1:154" x14ac:dyDescent="0.15">
      <c r="A2684" s="57"/>
      <c r="B2684" s="58"/>
      <c r="C2684" s="59"/>
      <c r="D2684" s="59"/>
      <c r="E2684" s="60"/>
      <c r="F2684" s="61"/>
      <c r="G2684" s="61"/>
      <c r="H2684" s="61"/>
      <c r="I2684" s="61"/>
      <c r="J2684" s="60"/>
      <c r="K2684" s="62"/>
      <c r="L2684" s="63"/>
      <c r="M2684" s="64"/>
      <c r="N2684" s="65"/>
      <c r="O2684" s="65"/>
      <c r="P2684" s="64"/>
      <c r="Q2684" s="61"/>
      <c r="R2684" s="66"/>
      <c r="S2684" s="61"/>
      <c r="T2684" s="67"/>
      <c r="U2684" s="62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</row>
    <row r="2685" spans="1:154" x14ac:dyDescent="0.15">
      <c r="A2685" s="57"/>
      <c r="B2685" s="58"/>
      <c r="C2685" s="59"/>
      <c r="D2685" s="59"/>
      <c r="E2685" s="60"/>
      <c r="F2685" s="61"/>
      <c r="G2685" s="61"/>
      <c r="H2685" s="61"/>
      <c r="I2685" s="61"/>
      <c r="J2685" s="60"/>
      <c r="K2685" s="62"/>
      <c r="L2685" s="63"/>
      <c r="M2685" s="64"/>
      <c r="N2685" s="65"/>
      <c r="O2685" s="65"/>
      <c r="P2685" s="64"/>
      <c r="Q2685" s="61"/>
      <c r="R2685" s="66"/>
      <c r="S2685" s="61"/>
      <c r="T2685" s="67"/>
      <c r="U2685" s="62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</row>
    <row r="2686" spans="1:154" x14ac:dyDescent="0.15">
      <c r="A2686" s="57"/>
      <c r="B2686" s="58"/>
      <c r="C2686" s="59"/>
      <c r="D2686" s="59"/>
      <c r="E2686" s="60"/>
      <c r="F2686" s="61"/>
      <c r="G2686" s="61"/>
      <c r="H2686" s="61"/>
      <c r="I2686" s="61"/>
      <c r="J2686" s="60"/>
      <c r="K2686" s="62"/>
      <c r="L2686" s="63"/>
      <c r="M2686" s="64"/>
      <c r="N2686" s="65"/>
      <c r="O2686" s="65"/>
      <c r="P2686" s="64"/>
      <c r="Q2686" s="61"/>
      <c r="R2686" s="66"/>
      <c r="S2686" s="61"/>
      <c r="T2686" s="67"/>
      <c r="U2686" s="62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</row>
    <row r="2687" spans="1:154" x14ac:dyDescent="0.15">
      <c r="A2687" s="57"/>
      <c r="B2687" s="58"/>
      <c r="C2687" s="59"/>
      <c r="D2687" s="59"/>
      <c r="E2687" s="60"/>
      <c r="F2687" s="61"/>
      <c r="G2687" s="61"/>
      <c r="H2687" s="61"/>
      <c r="I2687" s="61"/>
      <c r="J2687" s="60"/>
      <c r="K2687" s="62"/>
      <c r="L2687" s="63"/>
      <c r="M2687" s="64"/>
      <c r="N2687" s="65"/>
      <c r="O2687" s="65"/>
      <c r="P2687" s="64"/>
      <c r="Q2687" s="61"/>
      <c r="R2687" s="66"/>
      <c r="S2687" s="61"/>
      <c r="T2687" s="67"/>
      <c r="U2687" s="62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</row>
    <row r="2688" spans="1:154" x14ac:dyDescent="0.15">
      <c r="A2688" s="57"/>
      <c r="B2688" s="58"/>
      <c r="C2688" s="59"/>
      <c r="D2688" s="59"/>
      <c r="E2688" s="60"/>
      <c r="F2688" s="61"/>
      <c r="G2688" s="61"/>
      <c r="H2688" s="61"/>
      <c r="I2688" s="61"/>
      <c r="J2688" s="60"/>
      <c r="K2688" s="62"/>
      <c r="L2688" s="63"/>
      <c r="M2688" s="64"/>
      <c r="N2688" s="65"/>
      <c r="O2688" s="65"/>
      <c r="P2688" s="64"/>
      <c r="Q2688" s="61"/>
      <c r="R2688" s="66"/>
      <c r="S2688" s="61"/>
      <c r="T2688" s="67"/>
      <c r="U2688" s="62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</row>
    <row r="2689" spans="1:154" x14ac:dyDescent="0.15">
      <c r="A2689" s="57"/>
      <c r="B2689" s="58"/>
      <c r="C2689" s="59"/>
      <c r="D2689" s="59"/>
      <c r="E2689" s="60"/>
      <c r="F2689" s="61"/>
      <c r="G2689" s="61"/>
      <c r="H2689" s="61"/>
      <c r="I2689" s="61"/>
      <c r="J2689" s="60"/>
      <c r="K2689" s="62"/>
      <c r="L2689" s="63"/>
      <c r="M2689" s="64"/>
      <c r="N2689" s="65"/>
      <c r="O2689" s="65"/>
      <c r="P2689" s="64"/>
      <c r="Q2689" s="61"/>
      <c r="R2689" s="66"/>
      <c r="S2689" s="61"/>
      <c r="T2689" s="67"/>
      <c r="U2689" s="62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</row>
    <row r="2690" spans="1:154" x14ac:dyDescent="0.15">
      <c r="A2690" s="57"/>
      <c r="B2690" s="58"/>
      <c r="C2690" s="59"/>
      <c r="D2690" s="59"/>
      <c r="E2690" s="60"/>
      <c r="F2690" s="61"/>
      <c r="G2690" s="61"/>
      <c r="H2690" s="61"/>
      <c r="I2690" s="61"/>
      <c r="J2690" s="60"/>
      <c r="K2690" s="62"/>
      <c r="L2690" s="63"/>
      <c r="M2690" s="64"/>
      <c r="N2690" s="65"/>
      <c r="O2690" s="65"/>
      <c r="P2690" s="64"/>
      <c r="Q2690" s="61"/>
      <c r="R2690" s="66"/>
      <c r="S2690" s="61"/>
      <c r="T2690" s="67"/>
      <c r="U2690" s="62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</row>
    <row r="2691" spans="1:154" x14ac:dyDescent="0.15">
      <c r="A2691" s="57"/>
      <c r="B2691" s="58"/>
      <c r="C2691" s="59"/>
      <c r="D2691" s="59"/>
      <c r="E2691" s="60"/>
      <c r="F2691" s="61"/>
      <c r="G2691" s="61"/>
      <c r="H2691" s="61"/>
      <c r="I2691" s="61"/>
      <c r="J2691" s="60"/>
      <c r="K2691" s="62"/>
      <c r="L2691" s="63"/>
      <c r="M2691" s="64"/>
      <c r="N2691" s="65"/>
      <c r="O2691" s="65"/>
      <c r="P2691" s="64"/>
      <c r="Q2691" s="61"/>
      <c r="R2691" s="66"/>
      <c r="S2691" s="61"/>
      <c r="T2691" s="67"/>
      <c r="U2691" s="62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</row>
    <row r="2692" spans="1:154" x14ac:dyDescent="0.15">
      <c r="A2692" s="57"/>
      <c r="B2692" s="58"/>
      <c r="C2692" s="59"/>
      <c r="D2692" s="59"/>
      <c r="E2692" s="60"/>
      <c r="F2692" s="61"/>
      <c r="G2692" s="61"/>
      <c r="H2692" s="61"/>
      <c r="I2692" s="61"/>
      <c r="J2692" s="60"/>
      <c r="K2692" s="62"/>
      <c r="L2692" s="63"/>
      <c r="M2692" s="64"/>
      <c r="N2692" s="65"/>
      <c r="O2692" s="65"/>
      <c r="P2692" s="64"/>
      <c r="Q2692" s="61"/>
      <c r="R2692" s="66"/>
      <c r="S2692" s="61"/>
      <c r="T2692" s="67"/>
      <c r="U2692" s="62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</row>
    <row r="2693" spans="1:154" x14ac:dyDescent="0.15">
      <c r="A2693" s="57"/>
      <c r="B2693" s="58"/>
      <c r="C2693" s="59"/>
      <c r="D2693" s="59"/>
      <c r="E2693" s="60"/>
      <c r="F2693" s="61"/>
      <c r="G2693" s="61"/>
      <c r="H2693" s="61"/>
      <c r="I2693" s="61"/>
      <c r="J2693" s="60"/>
      <c r="K2693" s="62"/>
      <c r="L2693" s="63"/>
      <c r="M2693" s="64"/>
      <c r="N2693" s="65"/>
      <c r="O2693" s="65"/>
      <c r="P2693" s="64"/>
      <c r="Q2693" s="61"/>
      <c r="R2693" s="66"/>
      <c r="S2693" s="61"/>
      <c r="T2693" s="67"/>
      <c r="U2693" s="62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</row>
    <row r="2694" spans="1:154" x14ac:dyDescent="0.15">
      <c r="A2694" s="57"/>
      <c r="B2694" s="58"/>
      <c r="C2694" s="59"/>
      <c r="D2694" s="59"/>
      <c r="E2694" s="60"/>
      <c r="F2694" s="61"/>
      <c r="G2694" s="61"/>
      <c r="H2694" s="61"/>
      <c r="I2694" s="61"/>
      <c r="J2694" s="60"/>
      <c r="K2694" s="62"/>
      <c r="L2694" s="63"/>
      <c r="M2694" s="64"/>
      <c r="N2694" s="65"/>
      <c r="O2694" s="65"/>
      <c r="P2694" s="64"/>
      <c r="Q2694" s="61"/>
      <c r="R2694" s="66"/>
      <c r="S2694" s="61"/>
      <c r="T2694" s="67"/>
      <c r="U2694" s="62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</row>
    <row r="2695" spans="1:154" x14ac:dyDescent="0.15">
      <c r="A2695" s="57"/>
      <c r="B2695" s="58"/>
      <c r="C2695" s="59"/>
      <c r="D2695" s="59"/>
      <c r="E2695" s="60"/>
      <c r="F2695" s="61"/>
      <c r="G2695" s="61"/>
      <c r="H2695" s="61"/>
      <c r="I2695" s="61"/>
      <c r="J2695" s="60"/>
      <c r="K2695" s="62"/>
      <c r="L2695" s="63"/>
      <c r="M2695" s="64"/>
      <c r="N2695" s="65"/>
      <c r="O2695" s="65"/>
      <c r="P2695" s="64"/>
      <c r="Q2695" s="61"/>
      <c r="R2695" s="66"/>
      <c r="S2695" s="61"/>
      <c r="T2695" s="67"/>
      <c r="U2695" s="62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</row>
    <row r="2696" spans="1:154" x14ac:dyDescent="0.15">
      <c r="A2696" s="57"/>
      <c r="B2696" s="58"/>
      <c r="C2696" s="59"/>
      <c r="D2696" s="59"/>
      <c r="E2696" s="60"/>
      <c r="F2696" s="61"/>
      <c r="G2696" s="61"/>
      <c r="H2696" s="61"/>
      <c r="I2696" s="61"/>
      <c r="J2696" s="60"/>
      <c r="K2696" s="62"/>
      <c r="L2696" s="63"/>
      <c r="M2696" s="64"/>
      <c r="N2696" s="65"/>
      <c r="O2696" s="65"/>
      <c r="P2696" s="64"/>
      <c r="Q2696" s="61"/>
      <c r="R2696" s="66"/>
      <c r="S2696" s="61"/>
      <c r="T2696" s="67"/>
      <c r="U2696" s="62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</row>
    <row r="2697" spans="1:154" x14ac:dyDescent="0.15">
      <c r="A2697" s="57"/>
      <c r="B2697" s="58"/>
      <c r="C2697" s="59"/>
      <c r="D2697" s="59"/>
      <c r="E2697" s="60"/>
      <c r="F2697" s="61"/>
      <c r="G2697" s="61"/>
      <c r="H2697" s="61"/>
      <c r="I2697" s="61"/>
      <c r="J2697" s="60"/>
      <c r="K2697" s="62"/>
      <c r="L2697" s="63"/>
      <c r="M2697" s="64"/>
      <c r="N2697" s="65"/>
      <c r="O2697" s="65"/>
      <c r="P2697" s="64"/>
      <c r="Q2697" s="61"/>
      <c r="R2697" s="66"/>
      <c r="S2697" s="61"/>
      <c r="T2697" s="67"/>
      <c r="U2697" s="62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</row>
    <row r="2698" spans="1:154" x14ac:dyDescent="0.15">
      <c r="A2698" s="57"/>
      <c r="B2698" s="58"/>
      <c r="C2698" s="59"/>
      <c r="D2698" s="59"/>
      <c r="E2698" s="60"/>
      <c r="F2698" s="61"/>
      <c r="G2698" s="61"/>
      <c r="H2698" s="61"/>
      <c r="I2698" s="61"/>
      <c r="J2698" s="60"/>
      <c r="K2698" s="62"/>
      <c r="L2698" s="63"/>
      <c r="M2698" s="64"/>
      <c r="N2698" s="65"/>
      <c r="O2698" s="65"/>
      <c r="P2698" s="64"/>
      <c r="Q2698" s="61"/>
      <c r="R2698" s="66"/>
      <c r="S2698" s="61"/>
      <c r="T2698" s="67"/>
      <c r="U2698" s="62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</row>
    <row r="2699" spans="1:154" x14ac:dyDescent="0.15">
      <c r="A2699" s="57"/>
      <c r="B2699" s="58"/>
      <c r="C2699" s="59"/>
      <c r="D2699" s="59"/>
      <c r="E2699" s="60"/>
      <c r="F2699" s="61"/>
      <c r="G2699" s="61"/>
      <c r="H2699" s="61"/>
      <c r="I2699" s="61"/>
      <c r="J2699" s="60"/>
      <c r="K2699" s="62"/>
      <c r="L2699" s="63"/>
      <c r="M2699" s="64"/>
      <c r="N2699" s="65"/>
      <c r="O2699" s="65"/>
      <c r="P2699" s="64"/>
      <c r="Q2699" s="61"/>
      <c r="R2699" s="66"/>
      <c r="S2699" s="61"/>
      <c r="T2699" s="67"/>
      <c r="U2699" s="62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</row>
    <row r="2700" spans="1:154" x14ac:dyDescent="0.15">
      <c r="A2700" s="57"/>
      <c r="B2700" s="58"/>
      <c r="C2700" s="59"/>
      <c r="D2700" s="59"/>
      <c r="E2700" s="60"/>
      <c r="F2700" s="61"/>
      <c r="G2700" s="61"/>
      <c r="H2700" s="61"/>
      <c r="I2700" s="61"/>
      <c r="J2700" s="60"/>
      <c r="K2700" s="62"/>
      <c r="L2700" s="63"/>
      <c r="M2700" s="64"/>
      <c r="N2700" s="65"/>
      <c r="O2700" s="65"/>
      <c r="P2700" s="64"/>
      <c r="Q2700" s="61"/>
      <c r="R2700" s="66"/>
      <c r="S2700" s="61"/>
      <c r="T2700" s="67"/>
      <c r="U2700" s="62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</row>
    <row r="2701" spans="1:154" x14ac:dyDescent="0.15">
      <c r="A2701" s="57"/>
      <c r="B2701" s="58"/>
      <c r="C2701" s="59"/>
      <c r="D2701" s="59"/>
      <c r="E2701" s="60"/>
      <c r="F2701" s="61"/>
      <c r="G2701" s="61"/>
      <c r="H2701" s="61"/>
      <c r="I2701" s="61"/>
      <c r="J2701" s="60"/>
      <c r="K2701" s="62"/>
      <c r="L2701" s="63"/>
      <c r="M2701" s="64"/>
      <c r="N2701" s="65"/>
      <c r="O2701" s="65"/>
      <c r="P2701" s="64"/>
      <c r="Q2701" s="61"/>
      <c r="R2701" s="66"/>
      <c r="S2701" s="61"/>
      <c r="T2701" s="67"/>
      <c r="U2701" s="62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</row>
    <row r="2702" spans="1:154" x14ac:dyDescent="0.15">
      <c r="A2702" s="57"/>
      <c r="B2702" s="58"/>
      <c r="C2702" s="59"/>
      <c r="D2702" s="59"/>
      <c r="E2702" s="60"/>
      <c r="F2702" s="61"/>
      <c r="G2702" s="61"/>
      <c r="H2702" s="61"/>
      <c r="I2702" s="61"/>
      <c r="J2702" s="60"/>
      <c r="K2702" s="62"/>
      <c r="L2702" s="63"/>
      <c r="M2702" s="64"/>
      <c r="N2702" s="65"/>
      <c r="O2702" s="65"/>
      <c r="P2702" s="64"/>
      <c r="Q2702" s="61"/>
      <c r="R2702" s="66"/>
      <c r="S2702" s="61"/>
      <c r="T2702" s="67"/>
      <c r="U2702" s="62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</row>
    <row r="2703" spans="1:154" x14ac:dyDescent="0.15">
      <c r="A2703" s="57"/>
      <c r="B2703" s="58"/>
      <c r="C2703" s="59"/>
      <c r="D2703" s="59"/>
      <c r="E2703" s="60"/>
      <c r="F2703" s="61"/>
      <c r="G2703" s="61"/>
      <c r="H2703" s="61"/>
      <c r="I2703" s="61"/>
      <c r="J2703" s="60"/>
      <c r="K2703" s="62"/>
      <c r="L2703" s="63"/>
      <c r="M2703" s="64"/>
      <c r="N2703" s="65"/>
      <c r="O2703" s="65"/>
      <c r="P2703" s="64"/>
      <c r="Q2703" s="61"/>
      <c r="R2703" s="66"/>
      <c r="S2703" s="61"/>
      <c r="T2703" s="67"/>
      <c r="U2703" s="62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</row>
    <row r="2704" spans="1:154" x14ac:dyDescent="0.15">
      <c r="A2704" s="57"/>
      <c r="B2704" s="58"/>
      <c r="C2704" s="59"/>
      <c r="D2704" s="59"/>
      <c r="E2704" s="60"/>
      <c r="F2704" s="61"/>
      <c r="G2704" s="61"/>
      <c r="H2704" s="61"/>
      <c r="I2704" s="61"/>
      <c r="J2704" s="60"/>
      <c r="K2704" s="62"/>
      <c r="L2704" s="63"/>
      <c r="M2704" s="64"/>
      <c r="N2704" s="65"/>
      <c r="O2704" s="65"/>
      <c r="P2704" s="64"/>
      <c r="Q2704" s="61"/>
      <c r="R2704" s="66"/>
      <c r="S2704" s="61"/>
      <c r="T2704" s="67"/>
      <c r="U2704" s="62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</row>
    <row r="2705" spans="1:154" x14ac:dyDescent="0.15">
      <c r="A2705" s="57"/>
      <c r="B2705" s="58"/>
      <c r="C2705" s="59"/>
      <c r="D2705" s="59"/>
      <c r="E2705" s="60"/>
      <c r="F2705" s="61"/>
      <c r="G2705" s="61"/>
      <c r="H2705" s="61"/>
      <c r="I2705" s="61"/>
      <c r="J2705" s="60"/>
      <c r="K2705" s="62"/>
      <c r="L2705" s="63"/>
      <c r="M2705" s="64"/>
      <c r="N2705" s="65"/>
      <c r="O2705" s="65"/>
      <c r="P2705" s="64"/>
      <c r="Q2705" s="61"/>
      <c r="R2705" s="66"/>
      <c r="S2705" s="61"/>
      <c r="T2705" s="67"/>
      <c r="U2705" s="62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</row>
    <row r="2706" spans="1:154" x14ac:dyDescent="0.15">
      <c r="A2706" s="57"/>
      <c r="B2706" s="58"/>
      <c r="C2706" s="59"/>
      <c r="D2706" s="59"/>
      <c r="E2706" s="60"/>
      <c r="F2706" s="61"/>
      <c r="G2706" s="61"/>
      <c r="H2706" s="61"/>
      <c r="I2706" s="61"/>
      <c r="J2706" s="60"/>
      <c r="K2706" s="62"/>
      <c r="L2706" s="63"/>
      <c r="M2706" s="64"/>
      <c r="N2706" s="65"/>
      <c r="O2706" s="65"/>
      <c r="P2706" s="64"/>
      <c r="Q2706" s="61"/>
      <c r="R2706" s="66"/>
      <c r="S2706" s="61"/>
      <c r="T2706" s="67"/>
      <c r="U2706" s="62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</row>
    <row r="2707" spans="1:154" x14ac:dyDescent="0.15">
      <c r="A2707" s="57"/>
      <c r="B2707" s="58"/>
      <c r="C2707" s="59"/>
      <c r="D2707" s="59"/>
      <c r="E2707" s="60"/>
      <c r="F2707" s="61"/>
      <c r="G2707" s="61"/>
      <c r="H2707" s="61"/>
      <c r="I2707" s="61"/>
      <c r="J2707" s="60"/>
      <c r="K2707" s="62"/>
      <c r="L2707" s="63"/>
      <c r="M2707" s="64"/>
      <c r="N2707" s="65"/>
      <c r="O2707" s="65"/>
      <c r="P2707" s="64"/>
      <c r="Q2707" s="61"/>
      <c r="R2707" s="66"/>
      <c r="S2707" s="61"/>
      <c r="T2707" s="67"/>
      <c r="U2707" s="62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</row>
    <row r="2708" spans="1:154" x14ac:dyDescent="0.15">
      <c r="A2708" s="57"/>
      <c r="B2708" s="58"/>
      <c r="C2708" s="59"/>
      <c r="D2708" s="59"/>
      <c r="E2708" s="60"/>
      <c r="F2708" s="61"/>
      <c r="G2708" s="61"/>
      <c r="H2708" s="61"/>
      <c r="I2708" s="61"/>
      <c r="J2708" s="60"/>
      <c r="K2708" s="62"/>
      <c r="L2708" s="63"/>
      <c r="M2708" s="64"/>
      <c r="N2708" s="65"/>
      <c r="O2708" s="65"/>
      <c r="P2708" s="64"/>
      <c r="Q2708" s="61"/>
      <c r="R2708" s="66"/>
      <c r="S2708" s="61"/>
      <c r="T2708" s="67"/>
      <c r="U2708" s="62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</row>
    <row r="2709" spans="1:154" x14ac:dyDescent="0.15">
      <c r="A2709" s="57"/>
      <c r="B2709" s="58"/>
      <c r="C2709" s="59"/>
      <c r="D2709" s="59"/>
      <c r="E2709" s="60"/>
      <c r="F2709" s="61"/>
      <c r="G2709" s="61"/>
      <c r="H2709" s="61"/>
      <c r="I2709" s="61"/>
      <c r="J2709" s="60"/>
      <c r="K2709" s="62"/>
      <c r="L2709" s="63"/>
      <c r="M2709" s="64"/>
      <c r="N2709" s="65"/>
      <c r="O2709" s="65"/>
      <c r="P2709" s="64"/>
      <c r="Q2709" s="61"/>
      <c r="R2709" s="66"/>
      <c r="S2709" s="61"/>
      <c r="T2709" s="67"/>
      <c r="U2709" s="62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</row>
    <row r="2710" spans="1:154" x14ac:dyDescent="0.15">
      <c r="A2710" s="57"/>
      <c r="B2710" s="58"/>
      <c r="C2710" s="59"/>
      <c r="D2710" s="59"/>
      <c r="E2710" s="60"/>
      <c r="F2710" s="61"/>
      <c r="G2710" s="61"/>
      <c r="H2710" s="61"/>
      <c r="I2710" s="61"/>
      <c r="J2710" s="60"/>
      <c r="K2710" s="62"/>
      <c r="L2710" s="63"/>
      <c r="M2710" s="64"/>
      <c r="N2710" s="65"/>
      <c r="O2710" s="65"/>
      <c r="P2710" s="64"/>
      <c r="Q2710" s="61"/>
      <c r="R2710" s="66"/>
      <c r="S2710" s="61"/>
      <c r="T2710" s="67"/>
      <c r="U2710" s="62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</row>
    <row r="2711" spans="1:154" x14ac:dyDescent="0.15">
      <c r="A2711" s="57"/>
      <c r="B2711" s="58"/>
      <c r="C2711" s="59"/>
      <c r="D2711" s="59"/>
      <c r="E2711" s="60"/>
      <c r="F2711" s="61"/>
      <c r="G2711" s="61"/>
      <c r="H2711" s="61"/>
      <c r="I2711" s="61"/>
      <c r="J2711" s="60"/>
      <c r="K2711" s="62"/>
      <c r="L2711" s="63"/>
      <c r="M2711" s="64"/>
      <c r="N2711" s="65"/>
      <c r="O2711" s="65"/>
      <c r="P2711" s="64"/>
      <c r="Q2711" s="61"/>
      <c r="R2711" s="66"/>
      <c r="S2711" s="61"/>
      <c r="T2711" s="67"/>
      <c r="U2711" s="62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</row>
    <row r="2712" spans="1:154" x14ac:dyDescent="0.15">
      <c r="A2712" s="57"/>
      <c r="B2712" s="58"/>
      <c r="C2712" s="59"/>
      <c r="D2712" s="59"/>
      <c r="E2712" s="60"/>
      <c r="F2712" s="61"/>
      <c r="G2712" s="61"/>
      <c r="H2712" s="61"/>
      <c r="I2712" s="61"/>
      <c r="J2712" s="60"/>
      <c r="K2712" s="62"/>
      <c r="L2712" s="63"/>
      <c r="M2712" s="64"/>
      <c r="N2712" s="65"/>
      <c r="O2712" s="65"/>
      <c r="P2712" s="64"/>
      <c r="Q2712" s="61"/>
      <c r="R2712" s="66"/>
      <c r="S2712" s="61"/>
      <c r="T2712" s="67"/>
      <c r="U2712" s="62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</row>
    <row r="2713" spans="1:154" x14ac:dyDescent="0.15">
      <c r="A2713" s="57"/>
      <c r="B2713" s="58"/>
      <c r="C2713" s="59"/>
      <c r="D2713" s="59"/>
      <c r="E2713" s="60"/>
      <c r="F2713" s="61"/>
      <c r="G2713" s="61"/>
      <c r="H2713" s="61"/>
      <c r="I2713" s="61"/>
      <c r="J2713" s="60"/>
      <c r="K2713" s="62"/>
      <c r="L2713" s="63"/>
      <c r="M2713" s="64"/>
      <c r="N2713" s="65"/>
      <c r="O2713" s="65"/>
      <c r="P2713" s="64"/>
      <c r="Q2713" s="61"/>
      <c r="R2713" s="66"/>
      <c r="S2713" s="61"/>
      <c r="T2713" s="67"/>
      <c r="U2713" s="62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</row>
    <row r="2714" spans="1:154" x14ac:dyDescent="0.15">
      <c r="A2714" s="57"/>
      <c r="B2714" s="58"/>
      <c r="C2714" s="59"/>
      <c r="D2714" s="59"/>
      <c r="E2714" s="60"/>
      <c r="F2714" s="61"/>
      <c r="G2714" s="61"/>
      <c r="H2714" s="61"/>
      <c r="I2714" s="61"/>
      <c r="J2714" s="60"/>
      <c r="K2714" s="62"/>
      <c r="L2714" s="63"/>
      <c r="M2714" s="64"/>
      <c r="N2714" s="65"/>
      <c r="O2714" s="65"/>
      <c r="P2714" s="64"/>
      <c r="Q2714" s="61"/>
      <c r="R2714" s="66"/>
      <c r="S2714" s="61"/>
      <c r="T2714" s="67"/>
      <c r="U2714" s="62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</row>
    <row r="2715" spans="1:154" x14ac:dyDescent="0.15">
      <c r="A2715" s="57"/>
      <c r="B2715" s="58"/>
      <c r="C2715" s="59"/>
      <c r="D2715" s="59"/>
      <c r="E2715" s="60"/>
      <c r="F2715" s="61"/>
      <c r="G2715" s="61"/>
      <c r="H2715" s="61"/>
      <c r="I2715" s="61"/>
      <c r="J2715" s="60"/>
      <c r="K2715" s="62"/>
      <c r="L2715" s="63"/>
      <c r="M2715" s="64"/>
      <c r="N2715" s="65"/>
      <c r="O2715" s="65"/>
      <c r="P2715" s="64"/>
      <c r="Q2715" s="61"/>
      <c r="R2715" s="66"/>
      <c r="S2715" s="61"/>
      <c r="T2715" s="67"/>
      <c r="U2715" s="62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</row>
    <row r="2716" spans="1:154" x14ac:dyDescent="0.15">
      <c r="A2716" s="57"/>
      <c r="B2716" s="58"/>
      <c r="C2716" s="59"/>
      <c r="D2716" s="59"/>
      <c r="E2716" s="60"/>
      <c r="F2716" s="61"/>
      <c r="G2716" s="61"/>
      <c r="H2716" s="61"/>
      <c r="I2716" s="61"/>
      <c r="J2716" s="60"/>
      <c r="K2716" s="62"/>
      <c r="L2716" s="63"/>
      <c r="M2716" s="64"/>
      <c r="N2716" s="65"/>
      <c r="O2716" s="65"/>
      <c r="P2716" s="64"/>
      <c r="Q2716" s="61"/>
      <c r="R2716" s="66"/>
      <c r="S2716" s="61"/>
      <c r="T2716" s="67"/>
      <c r="U2716" s="62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</row>
    <row r="2717" spans="1:154" x14ac:dyDescent="0.15">
      <c r="A2717" s="57"/>
      <c r="B2717" s="58"/>
      <c r="C2717" s="59"/>
      <c r="D2717" s="59"/>
      <c r="E2717" s="60"/>
      <c r="F2717" s="61"/>
      <c r="G2717" s="61"/>
      <c r="H2717" s="61"/>
      <c r="I2717" s="61"/>
      <c r="J2717" s="60"/>
      <c r="K2717" s="62"/>
      <c r="L2717" s="63"/>
      <c r="M2717" s="64"/>
      <c r="N2717" s="65"/>
      <c r="O2717" s="65"/>
      <c r="P2717" s="64"/>
      <c r="Q2717" s="61"/>
      <c r="R2717" s="66"/>
      <c r="S2717" s="61"/>
      <c r="T2717" s="67"/>
      <c r="U2717" s="62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</row>
    <row r="2718" spans="1:154" x14ac:dyDescent="0.15">
      <c r="A2718" s="57"/>
      <c r="B2718" s="58"/>
      <c r="C2718" s="59"/>
      <c r="D2718" s="59"/>
      <c r="E2718" s="60"/>
      <c r="F2718" s="61"/>
      <c r="G2718" s="61"/>
      <c r="H2718" s="61"/>
      <c r="I2718" s="61"/>
      <c r="J2718" s="60"/>
      <c r="K2718" s="62"/>
      <c r="L2718" s="63"/>
      <c r="M2718" s="64"/>
      <c r="N2718" s="65"/>
      <c r="O2718" s="65"/>
      <c r="P2718" s="64"/>
      <c r="Q2718" s="61"/>
      <c r="R2718" s="66"/>
      <c r="S2718" s="61"/>
      <c r="T2718" s="67"/>
      <c r="U2718" s="62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</row>
    <row r="2719" spans="1:154" x14ac:dyDescent="0.15">
      <c r="A2719" s="57"/>
      <c r="B2719" s="58"/>
      <c r="C2719" s="59"/>
      <c r="D2719" s="59"/>
      <c r="E2719" s="60"/>
      <c r="F2719" s="61"/>
      <c r="G2719" s="61"/>
      <c r="H2719" s="61"/>
      <c r="I2719" s="61"/>
      <c r="J2719" s="60"/>
      <c r="K2719" s="62"/>
      <c r="L2719" s="63"/>
      <c r="M2719" s="64"/>
      <c r="N2719" s="65"/>
      <c r="O2719" s="65"/>
      <c r="P2719" s="64"/>
      <c r="Q2719" s="61"/>
      <c r="R2719" s="66"/>
      <c r="S2719" s="61"/>
      <c r="T2719" s="67"/>
      <c r="U2719" s="62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</row>
    <row r="2720" spans="1:154" x14ac:dyDescent="0.15">
      <c r="A2720" s="57"/>
      <c r="B2720" s="58"/>
      <c r="C2720" s="59"/>
      <c r="D2720" s="59"/>
      <c r="E2720" s="60"/>
      <c r="F2720" s="61"/>
      <c r="G2720" s="61"/>
      <c r="H2720" s="61"/>
      <c r="I2720" s="61"/>
      <c r="J2720" s="60"/>
      <c r="K2720" s="62"/>
      <c r="L2720" s="63"/>
      <c r="M2720" s="64"/>
      <c r="N2720" s="65"/>
      <c r="O2720" s="65"/>
      <c r="P2720" s="64"/>
      <c r="Q2720" s="61"/>
      <c r="R2720" s="66"/>
      <c r="S2720" s="61"/>
      <c r="T2720" s="67"/>
      <c r="U2720" s="62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</row>
    <row r="2721" spans="1:154" x14ac:dyDescent="0.15">
      <c r="A2721" s="57"/>
      <c r="B2721" s="58"/>
      <c r="C2721" s="59"/>
      <c r="D2721" s="59"/>
      <c r="E2721" s="60"/>
      <c r="F2721" s="61"/>
      <c r="G2721" s="61"/>
      <c r="H2721" s="61"/>
      <c r="I2721" s="61"/>
      <c r="J2721" s="60"/>
      <c r="K2721" s="62"/>
      <c r="L2721" s="63"/>
      <c r="M2721" s="64"/>
      <c r="N2721" s="65"/>
      <c r="O2721" s="65"/>
      <c r="P2721" s="64"/>
      <c r="Q2721" s="61"/>
      <c r="R2721" s="66"/>
      <c r="S2721" s="61"/>
      <c r="T2721" s="67"/>
      <c r="U2721" s="62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</row>
    <row r="2722" spans="1:154" x14ac:dyDescent="0.15">
      <c r="A2722" s="57"/>
      <c r="B2722" s="58"/>
      <c r="C2722" s="59"/>
      <c r="D2722" s="59"/>
      <c r="E2722" s="60"/>
      <c r="F2722" s="61"/>
      <c r="G2722" s="61"/>
      <c r="H2722" s="61"/>
      <c r="I2722" s="61"/>
      <c r="J2722" s="60"/>
      <c r="K2722" s="62"/>
      <c r="L2722" s="63"/>
      <c r="M2722" s="64"/>
      <c r="N2722" s="65"/>
      <c r="O2722" s="65"/>
      <c r="P2722" s="64"/>
      <c r="Q2722" s="61"/>
      <c r="R2722" s="66"/>
      <c r="S2722" s="61"/>
      <c r="T2722" s="67"/>
      <c r="U2722" s="62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</row>
    <row r="2723" spans="1:154" x14ac:dyDescent="0.15">
      <c r="A2723" s="57"/>
      <c r="B2723" s="58"/>
      <c r="C2723" s="59"/>
      <c r="D2723" s="59"/>
      <c r="E2723" s="60"/>
      <c r="F2723" s="61"/>
      <c r="G2723" s="61"/>
      <c r="H2723" s="61"/>
      <c r="I2723" s="61"/>
      <c r="J2723" s="60"/>
      <c r="K2723" s="62"/>
      <c r="L2723" s="63"/>
      <c r="M2723" s="64"/>
      <c r="N2723" s="65"/>
      <c r="O2723" s="65"/>
      <c r="P2723" s="64"/>
      <c r="Q2723" s="61"/>
      <c r="R2723" s="66"/>
      <c r="S2723" s="61"/>
      <c r="T2723" s="67"/>
      <c r="U2723" s="62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</row>
    <row r="2724" spans="1:154" x14ac:dyDescent="0.15">
      <c r="A2724" s="57"/>
      <c r="B2724" s="58"/>
      <c r="C2724" s="59"/>
      <c r="D2724" s="59"/>
      <c r="E2724" s="60"/>
      <c r="F2724" s="61"/>
      <c r="G2724" s="61"/>
      <c r="H2724" s="61"/>
      <c r="I2724" s="61"/>
      <c r="J2724" s="60"/>
      <c r="K2724" s="62"/>
      <c r="L2724" s="63"/>
      <c r="M2724" s="64"/>
      <c r="N2724" s="65"/>
      <c r="O2724" s="65"/>
      <c r="P2724" s="64"/>
      <c r="Q2724" s="61"/>
      <c r="R2724" s="66"/>
      <c r="S2724" s="61"/>
      <c r="T2724" s="67"/>
      <c r="U2724" s="62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</row>
    <row r="2725" spans="1:154" x14ac:dyDescent="0.15">
      <c r="A2725" s="57"/>
      <c r="B2725" s="58"/>
      <c r="C2725" s="59"/>
      <c r="D2725" s="59"/>
      <c r="E2725" s="60"/>
      <c r="F2725" s="61"/>
      <c r="G2725" s="61"/>
      <c r="H2725" s="61"/>
      <c r="I2725" s="61"/>
      <c r="J2725" s="60"/>
      <c r="K2725" s="62"/>
      <c r="L2725" s="63"/>
      <c r="M2725" s="64"/>
      <c r="N2725" s="65"/>
      <c r="O2725" s="65"/>
      <c r="P2725" s="64"/>
      <c r="Q2725" s="61"/>
      <c r="R2725" s="66"/>
      <c r="S2725" s="61"/>
      <c r="T2725" s="67"/>
      <c r="U2725" s="62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</row>
    <row r="2726" spans="1:154" x14ac:dyDescent="0.15">
      <c r="A2726" s="57"/>
      <c r="B2726" s="58"/>
      <c r="C2726" s="59"/>
      <c r="D2726" s="59"/>
      <c r="E2726" s="60"/>
      <c r="F2726" s="61"/>
      <c r="G2726" s="61"/>
      <c r="H2726" s="61"/>
      <c r="I2726" s="61"/>
      <c r="J2726" s="60"/>
      <c r="K2726" s="62"/>
      <c r="L2726" s="63"/>
      <c r="M2726" s="64"/>
      <c r="N2726" s="65"/>
      <c r="O2726" s="65"/>
      <c r="P2726" s="64"/>
      <c r="Q2726" s="61"/>
      <c r="R2726" s="66"/>
      <c r="S2726" s="61"/>
      <c r="T2726" s="67"/>
      <c r="U2726" s="62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</row>
    <row r="2727" spans="1:154" x14ac:dyDescent="0.15">
      <c r="A2727" s="57"/>
      <c r="B2727" s="58"/>
      <c r="C2727" s="59"/>
      <c r="D2727" s="59"/>
      <c r="E2727" s="60"/>
      <c r="F2727" s="61"/>
      <c r="G2727" s="61"/>
      <c r="H2727" s="61"/>
      <c r="I2727" s="61"/>
      <c r="J2727" s="60"/>
      <c r="K2727" s="62"/>
      <c r="L2727" s="63"/>
      <c r="M2727" s="64"/>
      <c r="N2727" s="65"/>
      <c r="O2727" s="65"/>
      <c r="P2727" s="64"/>
      <c r="Q2727" s="61"/>
      <c r="R2727" s="66"/>
      <c r="S2727" s="61"/>
      <c r="T2727" s="67"/>
      <c r="U2727" s="62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</row>
    <row r="2728" spans="1:154" x14ac:dyDescent="0.15">
      <c r="A2728" s="57"/>
      <c r="B2728" s="58"/>
      <c r="C2728" s="59"/>
      <c r="D2728" s="59"/>
      <c r="E2728" s="60"/>
      <c r="F2728" s="61"/>
      <c r="G2728" s="61"/>
      <c r="H2728" s="61"/>
      <c r="I2728" s="61"/>
      <c r="J2728" s="60"/>
      <c r="K2728" s="62"/>
      <c r="L2728" s="63"/>
      <c r="M2728" s="64"/>
      <c r="N2728" s="65"/>
      <c r="O2728" s="65"/>
      <c r="P2728" s="64"/>
      <c r="Q2728" s="61"/>
      <c r="R2728" s="66"/>
      <c r="S2728" s="61"/>
      <c r="T2728" s="67"/>
      <c r="U2728" s="62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</row>
    <row r="2729" spans="1:154" x14ac:dyDescent="0.15">
      <c r="A2729" s="57"/>
      <c r="B2729" s="58"/>
      <c r="C2729" s="59"/>
      <c r="D2729" s="59"/>
      <c r="E2729" s="60"/>
      <c r="F2729" s="61"/>
      <c r="G2729" s="61"/>
      <c r="H2729" s="61"/>
      <c r="I2729" s="61"/>
      <c r="J2729" s="60"/>
      <c r="K2729" s="62"/>
      <c r="L2729" s="63"/>
      <c r="M2729" s="64"/>
      <c r="N2729" s="65"/>
      <c r="O2729" s="65"/>
      <c r="P2729" s="64"/>
      <c r="Q2729" s="61"/>
      <c r="R2729" s="66"/>
      <c r="S2729" s="61"/>
      <c r="T2729" s="67"/>
      <c r="U2729" s="62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</row>
    <row r="2730" spans="1:154" x14ac:dyDescent="0.15">
      <c r="A2730" s="57"/>
      <c r="B2730" s="58"/>
      <c r="C2730" s="59"/>
      <c r="D2730" s="59"/>
      <c r="E2730" s="60"/>
      <c r="F2730" s="61"/>
      <c r="G2730" s="61"/>
      <c r="H2730" s="61"/>
      <c r="I2730" s="61"/>
      <c r="J2730" s="60"/>
      <c r="K2730" s="62"/>
      <c r="L2730" s="63"/>
      <c r="M2730" s="64"/>
      <c r="N2730" s="65"/>
      <c r="O2730" s="65"/>
      <c r="P2730" s="64"/>
      <c r="Q2730" s="61"/>
      <c r="R2730" s="66"/>
      <c r="S2730" s="61"/>
      <c r="T2730" s="67"/>
      <c r="U2730" s="62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</row>
    <row r="2731" spans="1:154" x14ac:dyDescent="0.15">
      <c r="A2731" s="57"/>
      <c r="B2731" s="58"/>
      <c r="C2731" s="59"/>
      <c r="D2731" s="59"/>
      <c r="E2731" s="60"/>
      <c r="F2731" s="61"/>
      <c r="G2731" s="61"/>
      <c r="H2731" s="61"/>
      <c r="I2731" s="61"/>
      <c r="J2731" s="60"/>
      <c r="K2731" s="62"/>
      <c r="L2731" s="63"/>
      <c r="M2731" s="64"/>
      <c r="N2731" s="65"/>
      <c r="O2731" s="65"/>
      <c r="P2731" s="64"/>
      <c r="Q2731" s="61"/>
      <c r="R2731" s="66"/>
      <c r="S2731" s="61"/>
      <c r="T2731" s="67"/>
      <c r="U2731" s="62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</row>
    <row r="2732" spans="1:154" x14ac:dyDescent="0.15">
      <c r="A2732" s="57"/>
      <c r="B2732" s="58"/>
      <c r="C2732" s="59"/>
      <c r="D2732" s="59"/>
      <c r="E2732" s="60"/>
      <c r="F2732" s="61"/>
      <c r="G2732" s="61"/>
      <c r="H2732" s="61"/>
      <c r="I2732" s="61"/>
      <c r="J2732" s="60"/>
      <c r="K2732" s="62"/>
      <c r="L2732" s="63"/>
      <c r="M2732" s="64"/>
      <c r="N2732" s="65"/>
      <c r="O2732" s="65"/>
      <c r="P2732" s="64"/>
      <c r="Q2732" s="61"/>
      <c r="R2732" s="66"/>
      <c r="S2732" s="61"/>
      <c r="T2732" s="67"/>
      <c r="U2732" s="62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</row>
    <row r="2733" spans="1:154" x14ac:dyDescent="0.15">
      <c r="A2733" s="57"/>
      <c r="B2733" s="58"/>
      <c r="C2733" s="59"/>
      <c r="D2733" s="59"/>
      <c r="E2733" s="60"/>
      <c r="F2733" s="61"/>
      <c r="G2733" s="61"/>
      <c r="H2733" s="61"/>
      <c r="I2733" s="61"/>
      <c r="J2733" s="60"/>
      <c r="K2733" s="62"/>
      <c r="L2733" s="63"/>
      <c r="M2733" s="64"/>
      <c r="N2733" s="65"/>
      <c r="O2733" s="65"/>
      <c r="P2733" s="64"/>
      <c r="Q2733" s="61"/>
      <c r="R2733" s="66"/>
      <c r="S2733" s="61"/>
      <c r="T2733" s="67"/>
      <c r="U2733" s="62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</row>
    <row r="2734" spans="1:154" x14ac:dyDescent="0.15">
      <c r="A2734" s="57"/>
      <c r="B2734" s="58"/>
      <c r="C2734" s="59"/>
      <c r="D2734" s="59"/>
      <c r="E2734" s="60"/>
      <c r="F2734" s="61"/>
      <c r="G2734" s="61"/>
      <c r="H2734" s="61"/>
      <c r="I2734" s="61"/>
      <c r="J2734" s="60"/>
      <c r="K2734" s="62"/>
      <c r="L2734" s="63"/>
      <c r="M2734" s="64"/>
      <c r="N2734" s="65"/>
      <c r="O2734" s="65"/>
      <c r="P2734" s="64"/>
      <c r="Q2734" s="61"/>
      <c r="R2734" s="66"/>
      <c r="S2734" s="61"/>
      <c r="T2734" s="67"/>
      <c r="U2734" s="62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</row>
    <row r="2735" spans="1:154" x14ac:dyDescent="0.15">
      <c r="A2735" s="57"/>
      <c r="B2735" s="58"/>
      <c r="C2735" s="59"/>
      <c r="D2735" s="59"/>
      <c r="E2735" s="60"/>
      <c r="F2735" s="61"/>
      <c r="G2735" s="61"/>
      <c r="H2735" s="61"/>
      <c r="I2735" s="61"/>
      <c r="J2735" s="60"/>
      <c r="K2735" s="62"/>
      <c r="L2735" s="63"/>
      <c r="M2735" s="64"/>
      <c r="N2735" s="65"/>
      <c r="O2735" s="65"/>
      <c r="P2735" s="64"/>
      <c r="Q2735" s="61"/>
      <c r="R2735" s="66"/>
      <c r="S2735" s="61"/>
      <c r="T2735" s="67"/>
      <c r="U2735" s="62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</row>
    <row r="2736" spans="1:154" x14ac:dyDescent="0.15">
      <c r="A2736" s="57"/>
      <c r="B2736" s="58"/>
      <c r="C2736" s="59"/>
      <c r="D2736" s="59"/>
      <c r="E2736" s="60"/>
      <c r="F2736" s="61"/>
      <c r="G2736" s="61"/>
      <c r="H2736" s="61"/>
      <c r="I2736" s="61"/>
      <c r="J2736" s="60"/>
      <c r="K2736" s="62"/>
      <c r="L2736" s="63"/>
      <c r="M2736" s="64"/>
      <c r="N2736" s="65"/>
      <c r="O2736" s="65"/>
      <c r="P2736" s="64"/>
      <c r="Q2736" s="61"/>
      <c r="R2736" s="66"/>
      <c r="S2736" s="61"/>
      <c r="T2736" s="67"/>
      <c r="U2736" s="62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</row>
    <row r="2737" spans="1:154" x14ac:dyDescent="0.15">
      <c r="A2737" s="57"/>
      <c r="B2737" s="58"/>
      <c r="C2737" s="59"/>
      <c r="D2737" s="59"/>
      <c r="E2737" s="60"/>
      <c r="F2737" s="61"/>
      <c r="G2737" s="61"/>
      <c r="H2737" s="61"/>
      <c r="I2737" s="61"/>
      <c r="J2737" s="60"/>
      <c r="K2737" s="62"/>
      <c r="L2737" s="63"/>
      <c r="M2737" s="64"/>
      <c r="N2737" s="65"/>
      <c r="O2737" s="65"/>
      <c r="P2737" s="64"/>
      <c r="Q2737" s="61"/>
      <c r="R2737" s="66"/>
      <c r="S2737" s="61"/>
      <c r="T2737" s="67"/>
      <c r="U2737" s="62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</row>
    <row r="2738" spans="1:154" x14ac:dyDescent="0.15">
      <c r="A2738" s="57"/>
      <c r="B2738" s="58"/>
      <c r="C2738" s="59"/>
      <c r="D2738" s="59"/>
      <c r="E2738" s="60"/>
      <c r="F2738" s="61"/>
      <c r="G2738" s="61"/>
      <c r="H2738" s="61"/>
      <c r="I2738" s="61"/>
      <c r="J2738" s="60"/>
      <c r="K2738" s="62"/>
      <c r="L2738" s="63"/>
      <c r="M2738" s="64"/>
      <c r="N2738" s="65"/>
      <c r="O2738" s="65"/>
      <c r="P2738" s="64"/>
      <c r="Q2738" s="61"/>
      <c r="R2738" s="66"/>
      <c r="S2738" s="61"/>
      <c r="T2738" s="67"/>
      <c r="U2738" s="62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</row>
    <row r="2739" spans="1:154" x14ac:dyDescent="0.15">
      <c r="A2739" s="57"/>
      <c r="B2739" s="58"/>
      <c r="C2739" s="59"/>
      <c r="D2739" s="59"/>
      <c r="E2739" s="60"/>
      <c r="F2739" s="61"/>
      <c r="G2739" s="61"/>
      <c r="H2739" s="61"/>
      <c r="I2739" s="61"/>
      <c r="J2739" s="60"/>
      <c r="K2739" s="62"/>
      <c r="L2739" s="63"/>
      <c r="M2739" s="64"/>
      <c r="N2739" s="65"/>
      <c r="O2739" s="65"/>
      <c r="P2739" s="64"/>
      <c r="Q2739" s="61"/>
      <c r="R2739" s="66"/>
      <c r="S2739" s="61"/>
      <c r="T2739" s="67"/>
      <c r="U2739" s="62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</row>
    <row r="2740" spans="1:154" x14ac:dyDescent="0.15">
      <c r="A2740" s="57"/>
      <c r="B2740" s="58"/>
      <c r="C2740" s="59"/>
      <c r="D2740" s="59"/>
      <c r="E2740" s="60"/>
      <c r="F2740" s="61"/>
      <c r="G2740" s="61"/>
      <c r="H2740" s="61"/>
      <c r="I2740" s="61"/>
      <c r="J2740" s="60"/>
      <c r="K2740" s="62"/>
      <c r="L2740" s="63"/>
      <c r="M2740" s="64"/>
      <c r="N2740" s="65"/>
      <c r="O2740" s="65"/>
      <c r="P2740" s="64"/>
      <c r="Q2740" s="61"/>
      <c r="R2740" s="66"/>
      <c r="S2740" s="61"/>
      <c r="T2740" s="67"/>
      <c r="U2740" s="62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</row>
    <row r="2741" spans="1:154" x14ac:dyDescent="0.15">
      <c r="A2741" s="57"/>
      <c r="B2741" s="58"/>
      <c r="C2741" s="59"/>
      <c r="D2741" s="59"/>
      <c r="E2741" s="60"/>
      <c r="F2741" s="61"/>
      <c r="G2741" s="61"/>
      <c r="H2741" s="61"/>
      <c r="I2741" s="61"/>
      <c r="J2741" s="60"/>
      <c r="K2741" s="62"/>
      <c r="L2741" s="63"/>
      <c r="M2741" s="64"/>
      <c r="N2741" s="65"/>
      <c r="O2741" s="65"/>
      <c r="P2741" s="64"/>
      <c r="Q2741" s="61"/>
      <c r="R2741" s="66"/>
      <c r="S2741" s="61"/>
      <c r="T2741" s="67"/>
      <c r="U2741" s="62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</row>
    <row r="2742" spans="1:154" x14ac:dyDescent="0.15">
      <c r="A2742" s="57"/>
      <c r="B2742" s="58"/>
      <c r="C2742" s="59"/>
      <c r="D2742" s="59"/>
      <c r="E2742" s="60"/>
      <c r="F2742" s="61"/>
      <c r="G2742" s="61"/>
      <c r="H2742" s="61"/>
      <c r="I2742" s="61"/>
      <c r="J2742" s="60"/>
      <c r="K2742" s="62"/>
      <c r="L2742" s="63"/>
      <c r="M2742" s="64"/>
      <c r="N2742" s="65"/>
      <c r="O2742" s="65"/>
      <c r="P2742" s="64"/>
      <c r="Q2742" s="61"/>
      <c r="R2742" s="66"/>
      <c r="S2742" s="61"/>
      <c r="T2742" s="67"/>
      <c r="U2742" s="62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</row>
    <row r="2743" spans="1:154" x14ac:dyDescent="0.15">
      <c r="A2743" s="57"/>
      <c r="B2743" s="58"/>
      <c r="C2743" s="59"/>
      <c r="D2743" s="59"/>
      <c r="E2743" s="60"/>
      <c r="F2743" s="61"/>
      <c r="G2743" s="61"/>
      <c r="H2743" s="61"/>
      <c r="I2743" s="61"/>
      <c r="J2743" s="60"/>
      <c r="K2743" s="62"/>
      <c r="L2743" s="63"/>
      <c r="M2743" s="64"/>
      <c r="N2743" s="65"/>
      <c r="O2743" s="65"/>
      <c r="P2743" s="64"/>
      <c r="Q2743" s="61"/>
      <c r="R2743" s="66"/>
      <c r="S2743" s="61"/>
      <c r="T2743" s="67"/>
      <c r="U2743" s="62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</row>
    <row r="2744" spans="1:154" x14ac:dyDescent="0.15">
      <c r="A2744" s="57"/>
      <c r="B2744" s="58"/>
      <c r="C2744" s="59"/>
      <c r="D2744" s="59"/>
      <c r="E2744" s="60"/>
      <c r="F2744" s="61"/>
      <c r="G2744" s="61"/>
      <c r="H2744" s="61"/>
      <c r="I2744" s="61"/>
      <c r="J2744" s="60"/>
      <c r="K2744" s="62"/>
      <c r="L2744" s="63"/>
      <c r="M2744" s="64"/>
      <c r="N2744" s="65"/>
      <c r="O2744" s="65"/>
      <c r="P2744" s="64"/>
      <c r="Q2744" s="61"/>
      <c r="R2744" s="66"/>
      <c r="S2744" s="61"/>
      <c r="T2744" s="67"/>
      <c r="U2744" s="62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</row>
    <row r="2745" spans="1:154" x14ac:dyDescent="0.15">
      <c r="A2745" s="57"/>
      <c r="B2745" s="58"/>
      <c r="C2745" s="59"/>
      <c r="D2745" s="59"/>
      <c r="E2745" s="60"/>
      <c r="F2745" s="61"/>
      <c r="G2745" s="61"/>
      <c r="H2745" s="61"/>
      <c r="I2745" s="61"/>
      <c r="J2745" s="60"/>
      <c r="K2745" s="62"/>
      <c r="L2745" s="63"/>
      <c r="M2745" s="64"/>
      <c r="N2745" s="65"/>
      <c r="O2745" s="65"/>
      <c r="P2745" s="64"/>
      <c r="Q2745" s="61"/>
      <c r="R2745" s="66"/>
      <c r="S2745" s="61"/>
      <c r="T2745" s="67"/>
      <c r="U2745" s="62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</row>
    <row r="2746" spans="1:154" x14ac:dyDescent="0.15">
      <c r="A2746" s="57"/>
      <c r="B2746" s="58"/>
      <c r="C2746" s="59"/>
      <c r="D2746" s="59"/>
      <c r="E2746" s="60"/>
      <c r="F2746" s="61"/>
      <c r="G2746" s="61"/>
      <c r="H2746" s="61"/>
      <c r="I2746" s="61"/>
      <c r="J2746" s="60"/>
      <c r="K2746" s="62"/>
      <c r="L2746" s="63"/>
      <c r="M2746" s="64"/>
      <c r="N2746" s="65"/>
      <c r="O2746" s="65"/>
      <c r="P2746" s="64"/>
      <c r="Q2746" s="61"/>
      <c r="R2746" s="66"/>
      <c r="S2746" s="61"/>
      <c r="T2746" s="67"/>
      <c r="U2746" s="62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</row>
    <row r="2747" spans="1:154" x14ac:dyDescent="0.15">
      <c r="A2747" s="57"/>
      <c r="B2747" s="58"/>
      <c r="C2747" s="59"/>
      <c r="D2747" s="59"/>
      <c r="E2747" s="60"/>
      <c r="F2747" s="61"/>
      <c r="G2747" s="61"/>
      <c r="H2747" s="61"/>
      <c r="I2747" s="61"/>
      <c r="J2747" s="60"/>
      <c r="K2747" s="62"/>
      <c r="L2747" s="63"/>
      <c r="M2747" s="64"/>
      <c r="N2747" s="65"/>
      <c r="O2747" s="65"/>
      <c r="P2747" s="64"/>
      <c r="Q2747" s="61"/>
      <c r="R2747" s="66"/>
      <c r="S2747" s="61"/>
      <c r="T2747" s="67"/>
      <c r="U2747" s="62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</row>
    <row r="2748" spans="1:154" x14ac:dyDescent="0.15">
      <c r="A2748" s="57"/>
      <c r="B2748" s="58"/>
      <c r="C2748" s="59"/>
      <c r="D2748" s="59"/>
      <c r="E2748" s="60"/>
      <c r="F2748" s="61"/>
      <c r="G2748" s="61"/>
      <c r="H2748" s="61"/>
      <c r="I2748" s="61"/>
      <c r="J2748" s="60"/>
      <c r="K2748" s="62"/>
      <c r="L2748" s="63"/>
      <c r="M2748" s="64"/>
      <c r="N2748" s="65"/>
      <c r="O2748" s="65"/>
      <c r="P2748" s="64"/>
      <c r="Q2748" s="61"/>
      <c r="R2748" s="66"/>
      <c r="S2748" s="61"/>
      <c r="T2748" s="67"/>
      <c r="U2748" s="62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</row>
    <row r="2749" spans="1:154" x14ac:dyDescent="0.15">
      <c r="A2749" s="57"/>
      <c r="B2749" s="58"/>
      <c r="C2749" s="59"/>
      <c r="D2749" s="59"/>
      <c r="E2749" s="60"/>
      <c r="F2749" s="61"/>
      <c r="G2749" s="61"/>
      <c r="H2749" s="61"/>
      <c r="I2749" s="61"/>
      <c r="J2749" s="60"/>
      <c r="K2749" s="62"/>
      <c r="L2749" s="63"/>
      <c r="M2749" s="64"/>
      <c r="N2749" s="65"/>
      <c r="O2749" s="65"/>
      <c r="P2749" s="64"/>
      <c r="Q2749" s="61"/>
      <c r="R2749" s="66"/>
      <c r="S2749" s="61"/>
      <c r="T2749" s="67"/>
      <c r="U2749" s="62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</row>
    <row r="2750" spans="1:154" ht="15" x14ac:dyDescent="0.2">
      <c r="A2750" s="68"/>
      <c r="B2750" s="69"/>
      <c r="C2750" s="70"/>
      <c r="D2750" s="70"/>
      <c r="E2750" s="71"/>
      <c r="F2750" s="72"/>
      <c r="G2750" s="72"/>
      <c r="H2750" s="72"/>
      <c r="I2750" s="72"/>
      <c r="J2750" s="71"/>
      <c r="K2750" s="73"/>
      <c r="L2750" s="74"/>
      <c r="M2750" s="75"/>
      <c r="N2750" s="76"/>
      <c r="O2750" s="76"/>
      <c r="P2750" s="75"/>
      <c r="Q2750" s="72"/>
      <c r="R2750" s="77"/>
      <c r="S2750" s="72"/>
      <c r="T2750" s="78"/>
      <c r="U2750" s="73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4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</row>
    <row r="2751" spans="1:154" x14ac:dyDescent="0.15">
      <c r="A2751" s="57"/>
      <c r="B2751" s="58"/>
      <c r="C2751" s="59"/>
      <c r="D2751" s="59"/>
      <c r="E2751" s="60"/>
      <c r="F2751" s="61"/>
      <c r="G2751" s="61"/>
      <c r="H2751" s="61"/>
      <c r="I2751" s="61"/>
      <c r="J2751" s="60"/>
      <c r="K2751" s="62"/>
      <c r="L2751" s="63"/>
      <c r="M2751" s="64"/>
      <c r="N2751" s="65"/>
      <c r="O2751" s="65"/>
      <c r="P2751" s="64"/>
      <c r="Q2751" s="61"/>
      <c r="R2751" s="66"/>
      <c r="S2751" s="61"/>
      <c r="T2751" s="67"/>
      <c r="U2751" s="62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</row>
    <row r="2752" spans="1:154" x14ac:dyDescent="0.15">
      <c r="A2752" s="57"/>
      <c r="B2752" s="58"/>
      <c r="C2752" s="59"/>
      <c r="D2752" s="59"/>
      <c r="E2752" s="60"/>
      <c r="F2752" s="61"/>
      <c r="G2752" s="61"/>
      <c r="H2752" s="61"/>
      <c r="I2752" s="61"/>
      <c r="J2752" s="60"/>
      <c r="K2752" s="62"/>
      <c r="L2752" s="63"/>
      <c r="M2752" s="64"/>
      <c r="N2752" s="65"/>
      <c r="O2752" s="65"/>
      <c r="P2752" s="64"/>
      <c r="Q2752" s="61"/>
      <c r="R2752" s="66"/>
      <c r="S2752" s="61"/>
      <c r="T2752" s="67"/>
      <c r="U2752" s="62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</row>
    <row r="2753" spans="1:154" x14ac:dyDescent="0.15">
      <c r="A2753" s="57"/>
      <c r="B2753" s="58"/>
      <c r="C2753" s="59"/>
      <c r="D2753" s="59"/>
      <c r="E2753" s="60"/>
      <c r="F2753" s="61"/>
      <c r="G2753" s="61"/>
      <c r="H2753" s="61"/>
      <c r="I2753" s="61"/>
      <c r="J2753" s="60"/>
      <c r="K2753" s="62"/>
      <c r="L2753" s="63"/>
      <c r="M2753" s="64"/>
      <c r="N2753" s="65"/>
      <c r="O2753" s="65"/>
      <c r="P2753" s="64"/>
      <c r="Q2753" s="61"/>
      <c r="R2753" s="66"/>
      <c r="S2753" s="61"/>
      <c r="T2753" s="67"/>
      <c r="U2753" s="62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</row>
    <row r="2754" spans="1:154" x14ac:dyDescent="0.15">
      <c r="A2754" s="57"/>
      <c r="B2754" s="58"/>
      <c r="C2754" s="59"/>
      <c r="D2754" s="59"/>
      <c r="E2754" s="60"/>
      <c r="F2754" s="61"/>
      <c r="G2754" s="61"/>
      <c r="H2754" s="61"/>
      <c r="I2754" s="61"/>
      <c r="J2754" s="60"/>
      <c r="K2754" s="62"/>
      <c r="L2754" s="63"/>
      <c r="M2754" s="64"/>
      <c r="N2754" s="65"/>
      <c r="O2754" s="65"/>
      <c r="P2754" s="64"/>
      <c r="Q2754" s="61"/>
      <c r="R2754" s="66"/>
      <c r="S2754" s="61"/>
      <c r="T2754" s="67"/>
      <c r="U2754" s="62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4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</row>
    <row r="2755" spans="1:154" x14ac:dyDescent="0.15">
      <c r="A2755" s="57"/>
      <c r="B2755" s="58"/>
      <c r="C2755" s="59"/>
      <c r="D2755" s="59"/>
      <c r="E2755" s="60"/>
      <c r="F2755" s="61"/>
      <c r="G2755" s="61"/>
      <c r="H2755" s="61"/>
      <c r="I2755" s="61"/>
      <c r="J2755" s="60"/>
      <c r="K2755" s="62"/>
      <c r="L2755" s="63"/>
      <c r="M2755" s="64"/>
      <c r="N2755" s="65"/>
      <c r="O2755" s="65"/>
      <c r="P2755" s="64"/>
      <c r="Q2755" s="61"/>
      <c r="R2755" s="66"/>
      <c r="S2755" s="61"/>
      <c r="T2755" s="67"/>
      <c r="U2755" s="62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</row>
    <row r="2756" spans="1:154" x14ac:dyDescent="0.15">
      <c r="A2756" s="57"/>
      <c r="B2756" s="58"/>
      <c r="C2756" s="59"/>
      <c r="D2756" s="59"/>
      <c r="E2756" s="60"/>
      <c r="F2756" s="61"/>
      <c r="G2756" s="61"/>
      <c r="H2756" s="61"/>
      <c r="I2756" s="61"/>
      <c r="J2756" s="60"/>
      <c r="K2756" s="62"/>
      <c r="L2756" s="63"/>
      <c r="M2756" s="64"/>
      <c r="N2756" s="65"/>
      <c r="O2756" s="65"/>
      <c r="P2756" s="64"/>
      <c r="Q2756" s="61"/>
      <c r="R2756" s="66"/>
      <c r="S2756" s="61"/>
      <c r="T2756" s="67"/>
      <c r="U2756" s="62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</row>
    <row r="2757" spans="1:154" x14ac:dyDescent="0.15">
      <c r="A2757" s="57"/>
      <c r="B2757" s="58"/>
      <c r="C2757" s="59"/>
      <c r="D2757" s="59"/>
      <c r="E2757" s="60"/>
      <c r="F2757" s="61"/>
      <c r="G2757" s="61"/>
      <c r="H2757" s="61"/>
      <c r="I2757" s="61"/>
      <c r="J2757" s="60"/>
      <c r="K2757" s="62"/>
      <c r="L2757" s="63"/>
      <c r="M2757" s="64"/>
      <c r="N2757" s="65"/>
      <c r="O2757" s="65"/>
      <c r="P2757" s="64"/>
      <c r="Q2757" s="61"/>
      <c r="R2757" s="66"/>
      <c r="S2757" s="61"/>
      <c r="T2757" s="67"/>
      <c r="U2757" s="62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</row>
    <row r="2758" spans="1:154" x14ac:dyDescent="0.15">
      <c r="A2758" s="57"/>
      <c r="B2758" s="58"/>
      <c r="C2758" s="59"/>
      <c r="D2758" s="59"/>
      <c r="E2758" s="60"/>
      <c r="F2758" s="61"/>
      <c r="G2758" s="61"/>
      <c r="H2758" s="61"/>
      <c r="I2758" s="61"/>
      <c r="J2758" s="60"/>
      <c r="K2758" s="62"/>
      <c r="L2758" s="63"/>
      <c r="M2758" s="64"/>
      <c r="N2758" s="65"/>
      <c r="O2758" s="65"/>
      <c r="P2758" s="64"/>
      <c r="Q2758" s="61"/>
      <c r="R2758" s="66"/>
      <c r="S2758" s="61"/>
      <c r="T2758" s="67"/>
      <c r="U2758" s="62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</row>
    <row r="2759" spans="1:154" x14ac:dyDescent="0.15">
      <c r="A2759" s="57"/>
      <c r="B2759" s="58"/>
      <c r="C2759" s="59"/>
      <c r="D2759" s="59"/>
      <c r="E2759" s="60"/>
      <c r="F2759" s="61"/>
      <c r="G2759" s="61"/>
      <c r="H2759" s="61"/>
      <c r="I2759" s="61"/>
      <c r="J2759" s="60"/>
      <c r="K2759" s="62"/>
      <c r="L2759" s="63"/>
      <c r="M2759" s="64"/>
      <c r="N2759" s="65"/>
      <c r="O2759" s="65"/>
      <c r="P2759" s="64"/>
      <c r="Q2759" s="61"/>
      <c r="R2759" s="66"/>
      <c r="S2759" s="61"/>
      <c r="T2759" s="67"/>
      <c r="U2759" s="62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</row>
    <row r="2760" spans="1:154" x14ac:dyDescent="0.15">
      <c r="A2760" s="57"/>
      <c r="B2760" s="58"/>
      <c r="C2760" s="59"/>
      <c r="D2760" s="59"/>
      <c r="E2760" s="60"/>
      <c r="F2760" s="61"/>
      <c r="G2760" s="61"/>
      <c r="H2760" s="61"/>
      <c r="I2760" s="61"/>
      <c r="J2760" s="60"/>
      <c r="K2760" s="62"/>
      <c r="L2760" s="63"/>
      <c r="M2760" s="64"/>
      <c r="N2760" s="65"/>
      <c r="O2760" s="65"/>
      <c r="P2760" s="64"/>
      <c r="Q2760" s="61"/>
      <c r="R2760" s="66"/>
      <c r="S2760" s="61"/>
      <c r="T2760" s="67"/>
      <c r="U2760" s="62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</row>
    <row r="2761" spans="1:154" x14ac:dyDescent="0.15">
      <c r="A2761" s="57"/>
      <c r="B2761" s="58"/>
      <c r="C2761" s="59"/>
      <c r="D2761" s="59"/>
      <c r="E2761" s="60"/>
      <c r="F2761" s="61"/>
      <c r="G2761" s="61"/>
      <c r="H2761" s="61"/>
      <c r="I2761" s="61"/>
      <c r="J2761" s="60"/>
      <c r="K2761" s="62"/>
      <c r="L2761" s="63"/>
      <c r="M2761" s="64"/>
      <c r="N2761" s="65"/>
      <c r="O2761" s="65"/>
      <c r="P2761" s="64"/>
      <c r="Q2761" s="61"/>
      <c r="R2761" s="66"/>
      <c r="S2761" s="61"/>
      <c r="T2761" s="67"/>
      <c r="U2761" s="62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</row>
    <row r="2762" spans="1:154" x14ac:dyDescent="0.15">
      <c r="A2762" s="57"/>
      <c r="B2762" s="58"/>
      <c r="C2762" s="59"/>
      <c r="D2762" s="59"/>
      <c r="E2762" s="60"/>
      <c r="F2762" s="61"/>
      <c r="G2762" s="61"/>
      <c r="H2762" s="61"/>
      <c r="I2762" s="61"/>
      <c r="J2762" s="60"/>
      <c r="K2762" s="62"/>
      <c r="L2762" s="63"/>
      <c r="M2762" s="64"/>
      <c r="N2762" s="65"/>
      <c r="O2762" s="65"/>
      <c r="P2762" s="64"/>
      <c r="Q2762" s="61"/>
      <c r="R2762" s="66"/>
      <c r="S2762" s="61"/>
      <c r="T2762" s="67"/>
      <c r="U2762" s="62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</row>
    <row r="2763" spans="1:154" x14ac:dyDescent="0.15">
      <c r="A2763" s="57"/>
      <c r="B2763" s="58"/>
      <c r="C2763" s="59"/>
      <c r="D2763" s="59"/>
      <c r="E2763" s="60"/>
      <c r="F2763" s="61"/>
      <c r="G2763" s="61"/>
      <c r="H2763" s="61"/>
      <c r="I2763" s="61"/>
      <c r="J2763" s="60"/>
      <c r="K2763" s="62"/>
      <c r="L2763" s="63"/>
      <c r="M2763" s="64"/>
      <c r="N2763" s="65"/>
      <c r="O2763" s="65"/>
      <c r="P2763" s="64"/>
      <c r="Q2763" s="61"/>
      <c r="R2763" s="66"/>
      <c r="S2763" s="61"/>
      <c r="T2763" s="67"/>
      <c r="U2763" s="62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</row>
    <row r="2764" spans="1:154" x14ac:dyDescent="0.15">
      <c r="A2764" s="57"/>
      <c r="B2764" s="58"/>
      <c r="C2764" s="59"/>
      <c r="D2764" s="59"/>
      <c r="E2764" s="60"/>
      <c r="F2764" s="61"/>
      <c r="G2764" s="61"/>
      <c r="H2764" s="61"/>
      <c r="I2764" s="61"/>
      <c r="J2764" s="60"/>
      <c r="K2764" s="62"/>
      <c r="L2764" s="63"/>
      <c r="M2764" s="64"/>
      <c r="N2764" s="65"/>
      <c r="O2764" s="65"/>
      <c r="P2764" s="64"/>
      <c r="Q2764" s="61"/>
      <c r="R2764" s="66"/>
      <c r="S2764" s="61"/>
      <c r="T2764" s="67"/>
      <c r="U2764" s="62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</row>
    <row r="2765" spans="1:154" x14ac:dyDescent="0.15">
      <c r="A2765" s="57"/>
      <c r="B2765" s="58"/>
      <c r="C2765" s="59"/>
      <c r="D2765" s="59"/>
      <c r="E2765" s="60"/>
      <c r="F2765" s="61"/>
      <c r="G2765" s="61"/>
      <c r="H2765" s="61"/>
      <c r="I2765" s="61"/>
      <c r="J2765" s="60"/>
      <c r="K2765" s="62"/>
      <c r="L2765" s="63"/>
      <c r="M2765" s="64"/>
      <c r="N2765" s="65"/>
      <c r="O2765" s="65"/>
      <c r="P2765" s="64"/>
      <c r="Q2765" s="61"/>
      <c r="R2765" s="66"/>
      <c r="S2765" s="61"/>
      <c r="T2765" s="67"/>
      <c r="U2765" s="62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</row>
    <row r="2766" spans="1:154" x14ac:dyDescent="0.15">
      <c r="A2766" s="57"/>
      <c r="B2766" s="58"/>
      <c r="C2766" s="59"/>
      <c r="D2766" s="59"/>
      <c r="E2766" s="60"/>
      <c r="F2766" s="61"/>
      <c r="G2766" s="61"/>
      <c r="H2766" s="61"/>
      <c r="I2766" s="61"/>
      <c r="J2766" s="60"/>
      <c r="K2766" s="62"/>
      <c r="L2766" s="63"/>
      <c r="M2766" s="64"/>
      <c r="N2766" s="65"/>
      <c r="O2766" s="65"/>
      <c r="P2766" s="64"/>
      <c r="Q2766" s="61"/>
      <c r="R2766" s="66"/>
      <c r="S2766" s="61"/>
      <c r="T2766" s="67"/>
      <c r="U2766" s="62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</row>
    <row r="2767" spans="1:154" x14ac:dyDescent="0.15">
      <c r="A2767" s="57"/>
      <c r="B2767" s="58"/>
      <c r="C2767" s="59"/>
      <c r="D2767" s="59"/>
      <c r="E2767" s="60"/>
      <c r="F2767" s="61"/>
      <c r="G2767" s="61"/>
      <c r="H2767" s="61"/>
      <c r="I2767" s="61"/>
      <c r="J2767" s="60"/>
      <c r="K2767" s="62"/>
      <c r="L2767" s="63"/>
      <c r="M2767" s="64"/>
      <c r="N2767" s="65"/>
      <c r="O2767" s="65"/>
      <c r="P2767" s="64"/>
      <c r="Q2767" s="61"/>
      <c r="R2767" s="66"/>
      <c r="S2767" s="61"/>
      <c r="T2767" s="67"/>
      <c r="U2767" s="62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</row>
    <row r="2768" spans="1:154" x14ac:dyDescent="0.15">
      <c r="A2768" s="57"/>
      <c r="B2768" s="58"/>
      <c r="C2768" s="59"/>
      <c r="D2768" s="59"/>
      <c r="E2768" s="60"/>
      <c r="F2768" s="61"/>
      <c r="G2768" s="61"/>
      <c r="H2768" s="61"/>
      <c r="I2768" s="61"/>
      <c r="J2768" s="60"/>
      <c r="K2768" s="62"/>
      <c r="L2768" s="63"/>
      <c r="M2768" s="64"/>
      <c r="N2768" s="65"/>
      <c r="O2768" s="65"/>
      <c r="P2768" s="64"/>
      <c r="Q2768" s="61"/>
      <c r="R2768" s="66"/>
      <c r="S2768" s="61"/>
      <c r="T2768" s="67"/>
      <c r="U2768" s="62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</row>
    <row r="2769" spans="1:154" x14ac:dyDescent="0.15">
      <c r="A2769" s="57"/>
      <c r="B2769" s="58"/>
      <c r="C2769" s="59"/>
      <c r="D2769" s="59"/>
      <c r="E2769" s="60"/>
      <c r="F2769" s="61"/>
      <c r="G2769" s="61"/>
      <c r="H2769" s="61"/>
      <c r="I2769" s="61"/>
      <c r="J2769" s="60"/>
      <c r="K2769" s="62"/>
      <c r="L2769" s="63"/>
      <c r="M2769" s="64"/>
      <c r="N2769" s="65"/>
      <c r="O2769" s="65"/>
      <c r="P2769" s="64"/>
      <c r="Q2769" s="61"/>
      <c r="R2769" s="66"/>
      <c r="S2769" s="61"/>
      <c r="T2769" s="67"/>
      <c r="U2769" s="62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</row>
    <row r="2770" spans="1:154" x14ac:dyDescent="0.15">
      <c r="A2770" s="57"/>
      <c r="B2770" s="58"/>
      <c r="C2770" s="59"/>
      <c r="D2770" s="59"/>
      <c r="E2770" s="60"/>
      <c r="F2770" s="61"/>
      <c r="G2770" s="61"/>
      <c r="H2770" s="61"/>
      <c r="I2770" s="61"/>
      <c r="J2770" s="60"/>
      <c r="K2770" s="62"/>
      <c r="L2770" s="63"/>
      <c r="M2770" s="64"/>
      <c r="N2770" s="65"/>
      <c r="O2770" s="65"/>
      <c r="P2770" s="64"/>
      <c r="Q2770" s="61"/>
      <c r="R2770" s="66"/>
      <c r="S2770" s="61"/>
      <c r="T2770" s="67"/>
      <c r="U2770" s="62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</row>
    <row r="2771" spans="1:154" x14ac:dyDescent="0.15">
      <c r="A2771" s="57"/>
      <c r="B2771" s="58"/>
      <c r="C2771" s="59"/>
      <c r="D2771" s="59"/>
      <c r="E2771" s="60"/>
      <c r="F2771" s="61"/>
      <c r="G2771" s="61"/>
      <c r="H2771" s="61"/>
      <c r="I2771" s="61"/>
      <c r="J2771" s="60"/>
      <c r="K2771" s="62"/>
      <c r="L2771" s="63"/>
      <c r="M2771" s="64"/>
      <c r="N2771" s="65"/>
      <c r="O2771" s="65"/>
      <c r="P2771" s="64"/>
      <c r="Q2771" s="61"/>
      <c r="R2771" s="66"/>
      <c r="S2771" s="61"/>
      <c r="T2771" s="67"/>
      <c r="U2771" s="62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</row>
    <row r="2772" spans="1:154" x14ac:dyDescent="0.15">
      <c r="A2772" s="57"/>
      <c r="B2772" s="58"/>
      <c r="C2772" s="59"/>
      <c r="D2772" s="59"/>
      <c r="E2772" s="60"/>
      <c r="F2772" s="61"/>
      <c r="G2772" s="61"/>
      <c r="H2772" s="61"/>
      <c r="I2772" s="61"/>
      <c r="J2772" s="60"/>
      <c r="K2772" s="62"/>
      <c r="L2772" s="63"/>
      <c r="M2772" s="64"/>
      <c r="N2772" s="65"/>
      <c r="O2772" s="65"/>
      <c r="P2772" s="64"/>
      <c r="Q2772" s="61"/>
      <c r="R2772" s="66"/>
      <c r="S2772" s="61"/>
      <c r="T2772" s="67"/>
      <c r="U2772" s="62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</row>
    <row r="2773" spans="1:154" x14ac:dyDescent="0.15">
      <c r="A2773" s="57"/>
      <c r="B2773" s="58"/>
      <c r="C2773" s="59"/>
      <c r="D2773" s="59"/>
      <c r="E2773" s="60"/>
      <c r="F2773" s="61"/>
      <c r="G2773" s="61"/>
      <c r="H2773" s="61"/>
      <c r="I2773" s="61"/>
      <c r="J2773" s="60"/>
      <c r="K2773" s="62"/>
      <c r="L2773" s="63"/>
      <c r="M2773" s="64"/>
      <c r="N2773" s="65"/>
      <c r="O2773" s="65"/>
      <c r="P2773" s="64"/>
      <c r="Q2773" s="61"/>
      <c r="R2773" s="66"/>
      <c r="S2773" s="61"/>
      <c r="T2773" s="67"/>
      <c r="U2773" s="62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</row>
    <row r="2774" spans="1:154" x14ac:dyDescent="0.15">
      <c r="A2774" s="57"/>
      <c r="B2774" s="58"/>
      <c r="C2774" s="59"/>
      <c r="D2774" s="59"/>
      <c r="E2774" s="60"/>
      <c r="F2774" s="61"/>
      <c r="G2774" s="61"/>
      <c r="H2774" s="61"/>
      <c r="I2774" s="61"/>
      <c r="J2774" s="60"/>
      <c r="K2774" s="62"/>
      <c r="L2774" s="63"/>
      <c r="M2774" s="64"/>
      <c r="N2774" s="65"/>
      <c r="O2774" s="65"/>
      <c r="P2774" s="64"/>
      <c r="Q2774" s="61"/>
      <c r="R2774" s="66"/>
      <c r="S2774" s="61"/>
      <c r="T2774" s="67"/>
      <c r="U2774" s="62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</row>
    <row r="2775" spans="1:154" x14ac:dyDescent="0.15">
      <c r="A2775" s="57"/>
      <c r="B2775" s="58"/>
      <c r="C2775" s="59"/>
      <c r="D2775" s="59"/>
      <c r="E2775" s="60"/>
      <c r="F2775" s="61"/>
      <c r="G2775" s="61"/>
      <c r="H2775" s="61"/>
      <c r="I2775" s="61"/>
      <c r="J2775" s="60"/>
      <c r="K2775" s="62"/>
      <c r="L2775" s="63"/>
      <c r="M2775" s="64"/>
      <c r="N2775" s="65"/>
      <c r="O2775" s="65"/>
      <c r="P2775" s="64"/>
      <c r="Q2775" s="61"/>
      <c r="R2775" s="66"/>
      <c r="S2775" s="61"/>
      <c r="T2775" s="67"/>
      <c r="U2775" s="62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</row>
    <row r="2776" spans="1:154" x14ac:dyDescent="0.15">
      <c r="A2776" s="57"/>
      <c r="B2776" s="58"/>
      <c r="C2776" s="59"/>
      <c r="D2776" s="59"/>
      <c r="E2776" s="60"/>
      <c r="F2776" s="61"/>
      <c r="G2776" s="61"/>
      <c r="H2776" s="61"/>
      <c r="I2776" s="61"/>
      <c r="J2776" s="60"/>
      <c r="K2776" s="62"/>
      <c r="L2776" s="63"/>
      <c r="M2776" s="64"/>
      <c r="N2776" s="65"/>
      <c r="O2776" s="65"/>
      <c r="P2776" s="64"/>
      <c r="Q2776" s="61"/>
      <c r="R2776" s="66"/>
      <c r="S2776" s="61"/>
      <c r="T2776" s="67"/>
      <c r="U2776" s="62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</row>
    <row r="2777" spans="1:154" x14ac:dyDescent="0.15">
      <c r="A2777" s="57"/>
      <c r="B2777" s="58"/>
      <c r="C2777" s="59"/>
      <c r="D2777" s="59"/>
      <c r="E2777" s="60"/>
      <c r="F2777" s="61"/>
      <c r="G2777" s="61"/>
      <c r="H2777" s="61"/>
      <c r="I2777" s="61"/>
      <c r="J2777" s="60"/>
      <c r="K2777" s="62"/>
      <c r="L2777" s="63"/>
      <c r="M2777" s="64"/>
      <c r="N2777" s="65"/>
      <c r="O2777" s="65"/>
      <c r="P2777" s="64"/>
      <c r="Q2777" s="61"/>
      <c r="R2777" s="66"/>
      <c r="S2777" s="61"/>
      <c r="T2777" s="67"/>
      <c r="U2777" s="62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</row>
    <row r="2778" spans="1:154" x14ac:dyDescent="0.15">
      <c r="A2778" s="57"/>
      <c r="B2778" s="58"/>
      <c r="C2778" s="59"/>
      <c r="D2778" s="59"/>
      <c r="E2778" s="60"/>
      <c r="F2778" s="61"/>
      <c r="G2778" s="61"/>
      <c r="H2778" s="61"/>
      <c r="I2778" s="61"/>
      <c r="J2778" s="60"/>
      <c r="K2778" s="62"/>
      <c r="L2778" s="63"/>
      <c r="M2778" s="64"/>
      <c r="N2778" s="65"/>
      <c r="O2778" s="65"/>
      <c r="P2778" s="64"/>
      <c r="Q2778" s="61"/>
      <c r="R2778" s="66"/>
      <c r="S2778" s="61"/>
      <c r="T2778" s="67"/>
      <c r="U2778" s="62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</row>
    <row r="2779" spans="1:154" x14ac:dyDescent="0.15">
      <c r="A2779" s="57"/>
      <c r="B2779" s="58"/>
      <c r="C2779" s="59"/>
      <c r="D2779" s="59"/>
      <c r="E2779" s="60"/>
      <c r="F2779" s="61"/>
      <c r="G2779" s="61"/>
      <c r="H2779" s="61"/>
      <c r="I2779" s="61"/>
      <c r="J2779" s="60"/>
      <c r="K2779" s="62"/>
      <c r="L2779" s="63"/>
      <c r="M2779" s="64"/>
      <c r="N2779" s="65"/>
      <c r="O2779" s="65"/>
      <c r="P2779" s="64"/>
      <c r="Q2779" s="61"/>
      <c r="R2779" s="66"/>
      <c r="S2779" s="61"/>
      <c r="T2779" s="67"/>
      <c r="U2779" s="62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</row>
    <row r="2780" spans="1:154" x14ac:dyDescent="0.15">
      <c r="A2780" s="57"/>
      <c r="B2780" s="58"/>
      <c r="C2780" s="59"/>
      <c r="D2780" s="59"/>
      <c r="E2780" s="60"/>
      <c r="F2780" s="61"/>
      <c r="G2780" s="61"/>
      <c r="H2780" s="61"/>
      <c r="I2780" s="61"/>
      <c r="J2780" s="60"/>
      <c r="K2780" s="62"/>
      <c r="L2780" s="63"/>
      <c r="M2780" s="64"/>
      <c r="N2780" s="65"/>
      <c r="O2780" s="65"/>
      <c r="P2780" s="64"/>
      <c r="Q2780" s="61"/>
      <c r="R2780" s="66"/>
      <c r="S2780" s="61"/>
      <c r="T2780" s="67"/>
      <c r="U2780" s="62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</row>
    <row r="2781" spans="1:154" x14ac:dyDescent="0.15">
      <c r="A2781" s="57"/>
      <c r="B2781" s="58"/>
      <c r="C2781" s="59"/>
      <c r="D2781" s="59"/>
      <c r="E2781" s="60"/>
      <c r="F2781" s="61"/>
      <c r="G2781" s="61"/>
      <c r="H2781" s="61"/>
      <c r="I2781" s="61"/>
      <c r="J2781" s="60"/>
      <c r="K2781" s="62"/>
      <c r="L2781" s="63"/>
      <c r="M2781" s="64"/>
      <c r="N2781" s="65"/>
      <c r="O2781" s="65"/>
      <c r="P2781" s="64"/>
      <c r="Q2781" s="61"/>
      <c r="R2781" s="66"/>
      <c r="S2781" s="61"/>
      <c r="T2781" s="67"/>
      <c r="U2781" s="62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</row>
    <row r="2782" spans="1:154" x14ac:dyDescent="0.15">
      <c r="A2782" s="57"/>
      <c r="B2782" s="58"/>
      <c r="C2782" s="59"/>
      <c r="D2782" s="59"/>
      <c r="E2782" s="60"/>
      <c r="F2782" s="61"/>
      <c r="G2782" s="61"/>
      <c r="H2782" s="61"/>
      <c r="I2782" s="61"/>
      <c r="J2782" s="60"/>
      <c r="K2782" s="62"/>
      <c r="L2782" s="63"/>
      <c r="M2782" s="64"/>
      <c r="N2782" s="65"/>
      <c r="O2782" s="65"/>
      <c r="P2782" s="64"/>
      <c r="Q2782" s="61"/>
      <c r="R2782" s="66"/>
      <c r="S2782" s="61"/>
      <c r="T2782" s="67"/>
      <c r="U2782" s="62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</row>
    <row r="2783" spans="1:154" x14ac:dyDescent="0.15">
      <c r="A2783" s="57"/>
      <c r="B2783" s="58"/>
      <c r="C2783" s="59"/>
      <c r="D2783" s="59"/>
      <c r="E2783" s="60"/>
      <c r="F2783" s="61"/>
      <c r="G2783" s="61"/>
      <c r="H2783" s="61"/>
      <c r="I2783" s="61"/>
      <c r="J2783" s="60"/>
      <c r="K2783" s="62"/>
      <c r="L2783" s="63"/>
      <c r="M2783" s="64"/>
      <c r="N2783" s="65"/>
      <c r="O2783" s="65"/>
      <c r="P2783" s="64"/>
      <c r="Q2783" s="61"/>
      <c r="R2783" s="66"/>
      <c r="S2783" s="61"/>
      <c r="T2783" s="67"/>
      <c r="U2783" s="62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</row>
    <row r="2784" spans="1:154" x14ac:dyDescent="0.15">
      <c r="A2784" s="57"/>
      <c r="B2784" s="58"/>
      <c r="C2784" s="59"/>
      <c r="D2784" s="59"/>
      <c r="E2784" s="60"/>
      <c r="F2784" s="61"/>
      <c r="G2784" s="61"/>
      <c r="H2784" s="61"/>
      <c r="I2784" s="61"/>
      <c r="J2784" s="60"/>
      <c r="K2784" s="62"/>
      <c r="L2784" s="63"/>
      <c r="M2784" s="64"/>
      <c r="N2784" s="65"/>
      <c r="O2784" s="65"/>
      <c r="P2784" s="64"/>
      <c r="Q2784" s="61"/>
      <c r="R2784" s="66"/>
      <c r="S2784" s="61"/>
      <c r="T2784" s="67"/>
      <c r="U2784" s="62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</row>
    <row r="2785" spans="1:154" x14ac:dyDescent="0.15">
      <c r="A2785" s="57"/>
      <c r="B2785" s="58"/>
      <c r="C2785" s="59"/>
      <c r="D2785" s="59"/>
      <c r="E2785" s="60"/>
      <c r="F2785" s="61"/>
      <c r="G2785" s="61"/>
      <c r="H2785" s="61"/>
      <c r="I2785" s="61"/>
      <c r="J2785" s="60"/>
      <c r="K2785" s="62"/>
      <c r="L2785" s="63"/>
      <c r="M2785" s="64"/>
      <c r="N2785" s="65"/>
      <c r="O2785" s="65"/>
      <c r="P2785" s="64"/>
      <c r="Q2785" s="61"/>
      <c r="R2785" s="66"/>
      <c r="S2785" s="61"/>
      <c r="T2785" s="67"/>
      <c r="U2785" s="62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</row>
    <row r="2786" spans="1:154" x14ac:dyDescent="0.15">
      <c r="A2786" s="57"/>
      <c r="B2786" s="58"/>
      <c r="C2786" s="59"/>
      <c r="D2786" s="59"/>
      <c r="E2786" s="60"/>
      <c r="F2786" s="61"/>
      <c r="G2786" s="61"/>
      <c r="H2786" s="61"/>
      <c r="I2786" s="61"/>
      <c r="J2786" s="60"/>
      <c r="K2786" s="62"/>
      <c r="L2786" s="63"/>
      <c r="M2786" s="64"/>
      <c r="N2786" s="65"/>
      <c r="O2786" s="65"/>
      <c r="P2786" s="64"/>
      <c r="Q2786" s="61"/>
      <c r="R2786" s="66"/>
      <c r="S2786" s="61"/>
      <c r="T2786" s="67"/>
      <c r="U2786" s="62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</row>
    <row r="2787" spans="1:154" x14ac:dyDescent="0.15">
      <c r="A2787" s="57"/>
      <c r="B2787" s="58"/>
      <c r="C2787" s="59"/>
      <c r="D2787" s="59"/>
      <c r="E2787" s="60"/>
      <c r="F2787" s="61"/>
      <c r="G2787" s="61"/>
      <c r="H2787" s="61"/>
      <c r="I2787" s="61"/>
      <c r="J2787" s="60"/>
      <c r="K2787" s="62"/>
      <c r="L2787" s="63"/>
      <c r="M2787" s="64"/>
      <c r="N2787" s="65"/>
      <c r="O2787" s="65"/>
      <c r="P2787" s="64"/>
      <c r="Q2787" s="61"/>
      <c r="R2787" s="66"/>
      <c r="S2787" s="61"/>
      <c r="T2787" s="67"/>
      <c r="U2787" s="62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</row>
    <row r="2788" spans="1:154" x14ac:dyDescent="0.15">
      <c r="A2788" s="57"/>
      <c r="B2788" s="58"/>
      <c r="C2788" s="59"/>
      <c r="D2788" s="59"/>
      <c r="E2788" s="60"/>
      <c r="F2788" s="61"/>
      <c r="G2788" s="61"/>
      <c r="H2788" s="61"/>
      <c r="I2788" s="61"/>
      <c r="J2788" s="60"/>
      <c r="K2788" s="62"/>
      <c r="L2788" s="63"/>
      <c r="M2788" s="64"/>
      <c r="N2788" s="65"/>
      <c r="O2788" s="65"/>
      <c r="P2788" s="64"/>
      <c r="Q2788" s="61"/>
      <c r="R2788" s="66"/>
      <c r="S2788" s="61"/>
      <c r="T2788" s="67"/>
      <c r="U2788" s="62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</row>
    <row r="2789" spans="1:154" x14ac:dyDescent="0.15">
      <c r="A2789" s="57"/>
      <c r="B2789" s="58"/>
      <c r="C2789" s="59"/>
      <c r="D2789" s="59"/>
      <c r="E2789" s="60"/>
      <c r="F2789" s="61"/>
      <c r="G2789" s="61"/>
      <c r="H2789" s="61"/>
      <c r="I2789" s="61"/>
      <c r="J2789" s="60"/>
      <c r="K2789" s="62"/>
      <c r="L2789" s="63"/>
      <c r="M2789" s="64"/>
      <c r="N2789" s="65"/>
      <c r="O2789" s="65"/>
      <c r="P2789" s="64"/>
      <c r="Q2789" s="61"/>
      <c r="R2789" s="66"/>
      <c r="S2789" s="61"/>
      <c r="T2789" s="67"/>
      <c r="U2789" s="62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</row>
    <row r="2790" spans="1:154" x14ac:dyDescent="0.15">
      <c r="A2790" s="57"/>
      <c r="B2790" s="58"/>
      <c r="C2790" s="59"/>
      <c r="D2790" s="59"/>
      <c r="E2790" s="60"/>
      <c r="F2790" s="61"/>
      <c r="G2790" s="61"/>
      <c r="H2790" s="61"/>
      <c r="I2790" s="61"/>
      <c r="J2790" s="60"/>
      <c r="K2790" s="62"/>
      <c r="L2790" s="63"/>
      <c r="M2790" s="64"/>
      <c r="N2790" s="65"/>
      <c r="O2790" s="65"/>
      <c r="P2790" s="64"/>
      <c r="Q2790" s="61"/>
      <c r="R2790" s="66"/>
      <c r="S2790" s="61"/>
      <c r="T2790" s="67"/>
      <c r="U2790" s="62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</row>
    <row r="2791" spans="1:154" x14ac:dyDescent="0.15">
      <c r="A2791" s="57"/>
      <c r="B2791" s="58"/>
      <c r="C2791" s="59"/>
      <c r="D2791" s="59"/>
      <c r="E2791" s="60"/>
      <c r="F2791" s="61"/>
      <c r="G2791" s="61"/>
      <c r="H2791" s="61"/>
      <c r="I2791" s="61"/>
      <c r="J2791" s="60"/>
      <c r="K2791" s="62"/>
      <c r="L2791" s="63"/>
      <c r="M2791" s="64"/>
      <c r="N2791" s="65"/>
      <c r="O2791" s="65"/>
      <c r="P2791" s="64"/>
      <c r="Q2791" s="61"/>
      <c r="R2791" s="66"/>
      <c r="S2791" s="61"/>
      <c r="T2791" s="67"/>
      <c r="U2791" s="62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</row>
    <row r="2792" spans="1:154" x14ac:dyDescent="0.15">
      <c r="A2792" s="57"/>
      <c r="B2792" s="58"/>
      <c r="C2792" s="59"/>
      <c r="D2792" s="59"/>
      <c r="E2792" s="60"/>
      <c r="F2792" s="61"/>
      <c r="G2792" s="61"/>
      <c r="H2792" s="61"/>
      <c r="I2792" s="61"/>
      <c r="J2792" s="60"/>
      <c r="K2792" s="62"/>
      <c r="L2792" s="63"/>
      <c r="M2792" s="64"/>
      <c r="N2792" s="65"/>
      <c r="O2792" s="65"/>
      <c r="P2792" s="64"/>
      <c r="Q2792" s="61"/>
      <c r="R2792" s="66"/>
      <c r="S2792" s="61"/>
      <c r="T2792" s="67"/>
      <c r="U2792" s="62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</row>
    <row r="2793" spans="1:154" x14ac:dyDescent="0.15">
      <c r="A2793" s="57"/>
      <c r="B2793" s="58"/>
      <c r="C2793" s="59"/>
      <c r="D2793" s="59"/>
      <c r="E2793" s="60"/>
      <c r="F2793" s="61"/>
      <c r="G2793" s="61"/>
      <c r="H2793" s="61"/>
      <c r="I2793" s="61"/>
      <c r="J2793" s="60"/>
      <c r="K2793" s="62"/>
      <c r="L2793" s="63"/>
      <c r="M2793" s="64"/>
      <c r="N2793" s="65"/>
      <c r="O2793" s="65"/>
      <c r="P2793" s="64"/>
      <c r="Q2793" s="61"/>
      <c r="R2793" s="66"/>
      <c r="S2793" s="61"/>
      <c r="T2793" s="67"/>
      <c r="U2793" s="62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</row>
    <row r="2794" spans="1:154" x14ac:dyDescent="0.15">
      <c r="A2794" s="57"/>
      <c r="B2794" s="58"/>
      <c r="C2794" s="59"/>
      <c r="D2794" s="59"/>
      <c r="E2794" s="60"/>
      <c r="F2794" s="61"/>
      <c r="G2794" s="61"/>
      <c r="H2794" s="61"/>
      <c r="I2794" s="61"/>
      <c r="J2794" s="60"/>
      <c r="K2794" s="62"/>
      <c r="L2794" s="63"/>
      <c r="M2794" s="64"/>
      <c r="N2794" s="65"/>
      <c r="O2794" s="65"/>
      <c r="P2794" s="64"/>
      <c r="Q2794" s="61"/>
      <c r="R2794" s="66"/>
      <c r="S2794" s="61"/>
      <c r="T2794" s="67"/>
      <c r="U2794" s="62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</row>
    <row r="2795" spans="1:154" x14ac:dyDescent="0.15">
      <c r="A2795" s="57"/>
      <c r="B2795" s="58"/>
      <c r="C2795" s="59"/>
      <c r="D2795" s="59"/>
      <c r="E2795" s="60"/>
      <c r="F2795" s="61"/>
      <c r="G2795" s="61"/>
      <c r="H2795" s="61"/>
      <c r="I2795" s="61"/>
      <c r="J2795" s="60"/>
      <c r="K2795" s="62"/>
      <c r="L2795" s="63"/>
      <c r="M2795" s="64"/>
      <c r="N2795" s="65"/>
      <c r="O2795" s="65"/>
      <c r="P2795" s="64"/>
      <c r="Q2795" s="61"/>
      <c r="R2795" s="66"/>
      <c r="S2795" s="61"/>
      <c r="T2795" s="67"/>
      <c r="U2795" s="62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</row>
    <row r="2796" spans="1:154" x14ac:dyDescent="0.15">
      <c r="A2796" s="57"/>
      <c r="B2796" s="58"/>
      <c r="C2796" s="59"/>
      <c r="D2796" s="59"/>
      <c r="E2796" s="60"/>
      <c r="F2796" s="61"/>
      <c r="G2796" s="61"/>
      <c r="H2796" s="61"/>
      <c r="I2796" s="61"/>
      <c r="J2796" s="60"/>
      <c r="K2796" s="62"/>
      <c r="L2796" s="63"/>
      <c r="M2796" s="64"/>
      <c r="N2796" s="65"/>
      <c r="O2796" s="65"/>
      <c r="P2796" s="64"/>
      <c r="Q2796" s="61"/>
      <c r="R2796" s="66"/>
      <c r="S2796" s="61"/>
      <c r="T2796" s="67"/>
      <c r="U2796" s="62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</row>
    <row r="2797" spans="1:154" x14ac:dyDescent="0.15">
      <c r="A2797" s="57"/>
      <c r="B2797" s="58"/>
      <c r="C2797" s="59"/>
      <c r="D2797" s="59"/>
      <c r="E2797" s="60"/>
      <c r="F2797" s="61"/>
      <c r="G2797" s="61"/>
      <c r="H2797" s="61"/>
      <c r="I2797" s="61"/>
      <c r="J2797" s="60"/>
      <c r="K2797" s="62"/>
      <c r="L2797" s="63"/>
      <c r="M2797" s="64"/>
      <c r="N2797" s="65"/>
      <c r="O2797" s="65"/>
      <c r="P2797" s="64"/>
      <c r="Q2797" s="61"/>
      <c r="R2797" s="66"/>
      <c r="S2797" s="61"/>
      <c r="T2797" s="67"/>
      <c r="U2797" s="62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</row>
    <row r="2798" spans="1:154" x14ac:dyDescent="0.15">
      <c r="A2798" s="57"/>
      <c r="B2798" s="58"/>
      <c r="C2798" s="59"/>
      <c r="D2798" s="59"/>
      <c r="E2798" s="60"/>
      <c r="F2798" s="61"/>
      <c r="G2798" s="61"/>
      <c r="H2798" s="61"/>
      <c r="I2798" s="61"/>
      <c r="J2798" s="60"/>
      <c r="K2798" s="62"/>
      <c r="L2798" s="63"/>
      <c r="M2798" s="64"/>
      <c r="N2798" s="65"/>
      <c r="O2798" s="65"/>
      <c r="P2798" s="64"/>
      <c r="Q2798" s="61"/>
      <c r="R2798" s="66"/>
      <c r="S2798" s="61"/>
      <c r="T2798" s="67"/>
      <c r="U2798" s="62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</row>
    <row r="2799" spans="1:154" x14ac:dyDescent="0.15">
      <c r="A2799" s="57"/>
      <c r="B2799" s="58"/>
      <c r="C2799" s="59"/>
      <c r="D2799" s="59"/>
      <c r="E2799" s="60"/>
      <c r="F2799" s="61"/>
      <c r="G2799" s="61"/>
      <c r="H2799" s="61"/>
      <c r="I2799" s="61"/>
      <c r="J2799" s="60"/>
      <c r="K2799" s="62"/>
      <c r="L2799" s="63"/>
      <c r="M2799" s="64"/>
      <c r="N2799" s="65"/>
      <c r="O2799" s="65"/>
      <c r="P2799" s="64"/>
      <c r="Q2799" s="61"/>
      <c r="R2799" s="66"/>
      <c r="S2799" s="61"/>
      <c r="T2799" s="67"/>
      <c r="U2799" s="62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</row>
    <row r="2800" spans="1:154" x14ac:dyDescent="0.15">
      <c r="A2800" s="57"/>
      <c r="B2800" s="58"/>
      <c r="C2800" s="59"/>
      <c r="D2800" s="59"/>
      <c r="E2800" s="60"/>
      <c r="F2800" s="61"/>
      <c r="G2800" s="61"/>
      <c r="H2800" s="61"/>
      <c r="I2800" s="61"/>
      <c r="J2800" s="60"/>
      <c r="K2800" s="62"/>
      <c r="L2800" s="63"/>
      <c r="M2800" s="64"/>
      <c r="N2800" s="65"/>
      <c r="O2800" s="65"/>
      <c r="P2800" s="64"/>
      <c r="Q2800" s="61"/>
      <c r="R2800" s="66"/>
      <c r="S2800" s="61"/>
      <c r="T2800" s="67"/>
      <c r="U2800" s="62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</row>
    <row r="2801" spans="1:154" x14ac:dyDescent="0.15">
      <c r="A2801" s="57"/>
      <c r="B2801" s="58"/>
      <c r="C2801" s="59"/>
      <c r="D2801" s="59"/>
      <c r="E2801" s="60"/>
      <c r="F2801" s="61"/>
      <c r="G2801" s="61"/>
      <c r="H2801" s="61"/>
      <c r="I2801" s="61"/>
      <c r="J2801" s="60"/>
      <c r="K2801" s="62"/>
      <c r="L2801" s="63"/>
      <c r="M2801" s="64"/>
      <c r="N2801" s="65"/>
      <c r="O2801" s="65"/>
      <c r="P2801" s="64"/>
      <c r="Q2801" s="61"/>
      <c r="R2801" s="66"/>
      <c r="S2801" s="61"/>
      <c r="T2801" s="67"/>
      <c r="U2801" s="62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</row>
    <row r="2802" spans="1:154" x14ac:dyDescent="0.15">
      <c r="A2802" s="57"/>
      <c r="B2802" s="58"/>
      <c r="C2802" s="59"/>
      <c r="D2802" s="59"/>
      <c r="E2802" s="60"/>
      <c r="F2802" s="61"/>
      <c r="G2802" s="61"/>
      <c r="H2802" s="61"/>
      <c r="I2802" s="61"/>
      <c r="J2802" s="60"/>
      <c r="K2802" s="62"/>
      <c r="L2802" s="63"/>
      <c r="M2802" s="64"/>
      <c r="N2802" s="65"/>
      <c r="O2802" s="65"/>
      <c r="P2802" s="64"/>
      <c r="Q2802" s="61"/>
      <c r="R2802" s="66"/>
      <c r="S2802" s="61"/>
      <c r="T2802" s="67"/>
      <c r="U2802" s="62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</row>
    <row r="2803" spans="1:154" x14ac:dyDescent="0.15">
      <c r="A2803" s="57"/>
      <c r="B2803" s="58"/>
      <c r="C2803" s="59"/>
      <c r="D2803" s="59"/>
      <c r="E2803" s="60"/>
      <c r="F2803" s="61"/>
      <c r="G2803" s="61"/>
      <c r="H2803" s="61"/>
      <c r="I2803" s="61"/>
      <c r="J2803" s="60"/>
      <c r="K2803" s="62"/>
      <c r="L2803" s="63"/>
      <c r="M2803" s="64"/>
      <c r="N2803" s="65"/>
      <c r="O2803" s="65"/>
      <c r="P2803" s="64"/>
      <c r="Q2803" s="61"/>
      <c r="R2803" s="66"/>
      <c r="S2803" s="61"/>
      <c r="T2803" s="67"/>
      <c r="U2803" s="62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</row>
    <row r="2804" spans="1:154" x14ac:dyDescent="0.15">
      <c r="A2804" s="57"/>
      <c r="B2804" s="58"/>
      <c r="C2804" s="59"/>
      <c r="D2804" s="59"/>
      <c r="E2804" s="60"/>
      <c r="F2804" s="61"/>
      <c r="G2804" s="61"/>
      <c r="H2804" s="61"/>
      <c r="I2804" s="61"/>
      <c r="J2804" s="60"/>
      <c r="K2804" s="62"/>
      <c r="L2804" s="63"/>
      <c r="M2804" s="64"/>
      <c r="N2804" s="65"/>
      <c r="O2804" s="65"/>
      <c r="P2804" s="64"/>
      <c r="Q2804" s="61"/>
      <c r="R2804" s="66"/>
      <c r="S2804" s="61"/>
      <c r="T2804" s="67"/>
      <c r="U2804" s="62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</row>
    <row r="2805" spans="1:154" x14ac:dyDescent="0.15">
      <c r="A2805" s="57"/>
      <c r="B2805" s="58"/>
      <c r="C2805" s="59"/>
      <c r="D2805" s="59"/>
      <c r="E2805" s="60"/>
      <c r="F2805" s="61"/>
      <c r="G2805" s="61"/>
      <c r="H2805" s="61"/>
      <c r="I2805" s="61"/>
      <c r="J2805" s="60"/>
      <c r="K2805" s="62"/>
      <c r="L2805" s="63"/>
      <c r="M2805" s="64"/>
      <c r="N2805" s="65"/>
      <c r="O2805" s="65"/>
      <c r="P2805" s="64"/>
      <c r="Q2805" s="61"/>
      <c r="R2805" s="66"/>
      <c r="S2805" s="61"/>
      <c r="T2805" s="67"/>
      <c r="U2805" s="62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</row>
    <row r="2806" spans="1:154" x14ac:dyDescent="0.15">
      <c r="A2806" s="57"/>
      <c r="B2806" s="58"/>
      <c r="C2806" s="59"/>
      <c r="D2806" s="59"/>
      <c r="E2806" s="60"/>
      <c r="F2806" s="61"/>
      <c r="G2806" s="61"/>
      <c r="H2806" s="61"/>
      <c r="I2806" s="61"/>
      <c r="J2806" s="60"/>
      <c r="K2806" s="62"/>
      <c r="L2806" s="63"/>
      <c r="M2806" s="64"/>
      <c r="N2806" s="65"/>
      <c r="O2806" s="65"/>
      <c r="P2806" s="64"/>
      <c r="Q2806" s="61"/>
      <c r="R2806" s="66"/>
      <c r="S2806" s="61"/>
      <c r="T2806" s="67"/>
      <c r="U2806" s="62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</row>
    <row r="2807" spans="1:154" x14ac:dyDescent="0.15">
      <c r="A2807" s="57"/>
      <c r="B2807" s="58"/>
      <c r="C2807" s="59"/>
      <c r="D2807" s="59"/>
      <c r="E2807" s="60"/>
      <c r="F2807" s="61"/>
      <c r="G2807" s="61"/>
      <c r="H2807" s="61"/>
      <c r="I2807" s="61"/>
      <c r="J2807" s="60"/>
      <c r="K2807" s="62"/>
      <c r="L2807" s="63"/>
      <c r="M2807" s="64"/>
      <c r="N2807" s="65"/>
      <c r="O2807" s="65"/>
      <c r="P2807" s="64"/>
      <c r="Q2807" s="61"/>
      <c r="R2807" s="66"/>
      <c r="S2807" s="61"/>
      <c r="T2807" s="67"/>
      <c r="U2807" s="62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</row>
    <row r="2808" spans="1:154" x14ac:dyDescent="0.15">
      <c r="A2808" s="57"/>
      <c r="B2808" s="58"/>
      <c r="C2808" s="59"/>
      <c r="D2808" s="59"/>
      <c r="E2808" s="60"/>
      <c r="F2808" s="61"/>
      <c r="G2808" s="61"/>
      <c r="H2808" s="61"/>
      <c r="I2808" s="61"/>
      <c r="J2808" s="60"/>
      <c r="K2808" s="62"/>
      <c r="L2808" s="63"/>
      <c r="M2808" s="64"/>
      <c r="N2808" s="65"/>
      <c r="O2808" s="65"/>
      <c r="P2808" s="64"/>
      <c r="Q2808" s="61"/>
      <c r="R2808" s="66"/>
      <c r="S2808" s="61"/>
      <c r="T2808" s="67"/>
      <c r="U2808" s="62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</row>
    <row r="2809" spans="1:154" x14ac:dyDescent="0.15">
      <c r="A2809" s="57"/>
      <c r="B2809" s="58"/>
      <c r="C2809" s="59"/>
      <c r="D2809" s="59"/>
      <c r="E2809" s="60"/>
      <c r="F2809" s="61"/>
      <c r="G2809" s="61"/>
      <c r="H2809" s="61"/>
      <c r="I2809" s="61"/>
      <c r="J2809" s="60"/>
      <c r="K2809" s="62"/>
      <c r="L2809" s="63"/>
      <c r="M2809" s="64"/>
      <c r="N2809" s="65"/>
      <c r="O2809" s="65"/>
      <c r="P2809" s="64"/>
      <c r="Q2809" s="61"/>
      <c r="R2809" s="66"/>
      <c r="S2809" s="61"/>
      <c r="T2809" s="67"/>
      <c r="U2809" s="62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</row>
    <row r="2810" spans="1:154" x14ac:dyDescent="0.15">
      <c r="A2810" s="57"/>
      <c r="B2810" s="58"/>
      <c r="C2810" s="59"/>
      <c r="D2810" s="59"/>
      <c r="E2810" s="60"/>
      <c r="F2810" s="61"/>
      <c r="G2810" s="61"/>
      <c r="H2810" s="61"/>
      <c r="I2810" s="61"/>
      <c r="J2810" s="60"/>
      <c r="K2810" s="62"/>
      <c r="L2810" s="63"/>
      <c r="M2810" s="64"/>
      <c r="N2810" s="65"/>
      <c r="O2810" s="65"/>
      <c r="P2810" s="64"/>
      <c r="Q2810" s="61"/>
      <c r="R2810" s="66"/>
      <c r="S2810" s="61"/>
      <c r="T2810" s="67"/>
      <c r="U2810" s="62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</row>
    <row r="2811" spans="1:154" x14ac:dyDescent="0.15">
      <c r="A2811" s="57"/>
      <c r="B2811" s="58"/>
      <c r="C2811" s="59"/>
      <c r="D2811" s="59"/>
      <c r="E2811" s="60"/>
      <c r="F2811" s="61"/>
      <c r="G2811" s="61"/>
      <c r="H2811" s="61"/>
      <c r="I2811" s="61"/>
      <c r="J2811" s="60"/>
      <c r="K2811" s="62"/>
      <c r="L2811" s="63"/>
      <c r="M2811" s="64"/>
      <c r="N2811" s="65"/>
      <c r="O2811" s="65"/>
      <c r="P2811" s="64"/>
      <c r="Q2811" s="61"/>
      <c r="R2811" s="66"/>
      <c r="S2811" s="61"/>
      <c r="T2811" s="67"/>
      <c r="U2811" s="62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</row>
    <row r="2812" spans="1:154" x14ac:dyDescent="0.15">
      <c r="A2812" s="57"/>
      <c r="B2812" s="58"/>
      <c r="C2812" s="59"/>
      <c r="D2812" s="59"/>
      <c r="E2812" s="60"/>
      <c r="F2812" s="61"/>
      <c r="G2812" s="61"/>
      <c r="H2812" s="61"/>
      <c r="I2812" s="61"/>
      <c r="J2812" s="60"/>
      <c r="K2812" s="62"/>
      <c r="L2812" s="63"/>
      <c r="M2812" s="64"/>
      <c r="N2812" s="65"/>
      <c r="O2812" s="65"/>
      <c r="P2812" s="64"/>
      <c r="Q2812" s="61"/>
      <c r="R2812" s="66"/>
      <c r="S2812" s="61"/>
      <c r="T2812" s="67"/>
      <c r="U2812" s="62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</row>
    <row r="2813" spans="1:154" x14ac:dyDescent="0.15">
      <c r="A2813" s="57"/>
      <c r="B2813" s="58"/>
      <c r="C2813" s="59"/>
      <c r="D2813" s="59"/>
      <c r="E2813" s="60"/>
      <c r="F2813" s="61"/>
      <c r="G2813" s="61"/>
      <c r="H2813" s="61"/>
      <c r="I2813" s="61"/>
      <c r="J2813" s="60"/>
      <c r="K2813" s="62"/>
      <c r="L2813" s="63"/>
      <c r="M2813" s="64"/>
      <c r="N2813" s="65"/>
      <c r="O2813" s="65"/>
      <c r="P2813" s="64"/>
      <c r="Q2813" s="61"/>
      <c r="R2813" s="66"/>
      <c r="S2813" s="61"/>
      <c r="T2813" s="67"/>
      <c r="U2813" s="62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</row>
    <row r="2814" spans="1:154" x14ac:dyDescent="0.15">
      <c r="A2814" s="57"/>
      <c r="B2814" s="58"/>
      <c r="C2814" s="59"/>
      <c r="D2814" s="59"/>
      <c r="E2814" s="60"/>
      <c r="F2814" s="61"/>
      <c r="G2814" s="61"/>
      <c r="H2814" s="61"/>
      <c r="I2814" s="61"/>
      <c r="J2814" s="60"/>
      <c r="K2814" s="62"/>
      <c r="L2814" s="63"/>
      <c r="M2814" s="64"/>
      <c r="N2814" s="65"/>
      <c r="O2814" s="65"/>
      <c r="P2814" s="64"/>
      <c r="Q2814" s="61"/>
      <c r="R2814" s="66"/>
      <c r="S2814" s="61"/>
      <c r="T2814" s="67"/>
      <c r="U2814" s="62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</row>
    <row r="2815" spans="1:154" x14ac:dyDescent="0.15">
      <c r="A2815" s="57"/>
      <c r="B2815" s="58"/>
      <c r="C2815" s="59"/>
      <c r="D2815" s="59"/>
      <c r="E2815" s="60"/>
      <c r="F2815" s="61"/>
      <c r="G2815" s="61"/>
      <c r="H2815" s="61"/>
      <c r="I2815" s="61"/>
      <c r="J2815" s="60"/>
      <c r="K2815" s="62"/>
      <c r="L2815" s="63"/>
      <c r="M2815" s="64"/>
      <c r="N2815" s="65"/>
      <c r="O2815" s="65"/>
      <c r="P2815" s="64"/>
      <c r="Q2815" s="61"/>
      <c r="R2815" s="66"/>
      <c r="S2815" s="61"/>
      <c r="T2815" s="67"/>
      <c r="U2815" s="62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</row>
    <row r="2816" spans="1:154" x14ac:dyDescent="0.15">
      <c r="A2816" s="57"/>
      <c r="B2816" s="58"/>
      <c r="C2816" s="59"/>
      <c r="D2816" s="59"/>
      <c r="E2816" s="60"/>
      <c r="F2816" s="61"/>
      <c r="G2816" s="61"/>
      <c r="H2816" s="61"/>
      <c r="I2816" s="61"/>
      <c r="J2816" s="60"/>
      <c r="K2816" s="62"/>
      <c r="L2816" s="63"/>
      <c r="M2816" s="64"/>
      <c r="N2816" s="65"/>
      <c r="O2816" s="65"/>
      <c r="P2816" s="64"/>
      <c r="Q2816" s="61"/>
      <c r="R2816" s="66"/>
      <c r="S2816" s="61"/>
      <c r="T2816" s="67"/>
      <c r="U2816" s="62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</row>
    <row r="2817" spans="1:154" x14ac:dyDescent="0.15">
      <c r="A2817" s="57"/>
      <c r="B2817" s="58"/>
      <c r="C2817" s="59"/>
      <c r="D2817" s="59"/>
      <c r="E2817" s="60"/>
      <c r="F2817" s="61"/>
      <c r="G2817" s="61"/>
      <c r="H2817" s="61"/>
      <c r="I2817" s="61"/>
      <c r="J2817" s="60"/>
      <c r="K2817" s="62"/>
      <c r="L2817" s="63"/>
      <c r="M2817" s="64"/>
      <c r="N2817" s="65"/>
      <c r="O2817" s="65"/>
      <c r="P2817" s="64"/>
      <c r="Q2817" s="61"/>
      <c r="R2817" s="66"/>
      <c r="S2817" s="61"/>
      <c r="T2817" s="67"/>
      <c r="U2817" s="62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</row>
    <row r="2818" spans="1:154" x14ac:dyDescent="0.15">
      <c r="A2818" s="57"/>
      <c r="B2818" s="58"/>
      <c r="C2818" s="59"/>
      <c r="D2818" s="59"/>
      <c r="E2818" s="60"/>
      <c r="F2818" s="61"/>
      <c r="G2818" s="61"/>
      <c r="H2818" s="61"/>
      <c r="I2818" s="61"/>
      <c r="J2818" s="60"/>
      <c r="K2818" s="62"/>
      <c r="L2818" s="63"/>
      <c r="M2818" s="64"/>
      <c r="N2818" s="65"/>
      <c r="O2818" s="65"/>
      <c r="P2818" s="64"/>
      <c r="Q2818" s="61"/>
      <c r="R2818" s="66"/>
      <c r="S2818" s="61"/>
      <c r="T2818" s="67"/>
      <c r="U2818" s="62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</row>
    <row r="2819" spans="1:154" x14ac:dyDescent="0.15">
      <c r="A2819" s="57"/>
      <c r="B2819" s="58"/>
      <c r="C2819" s="59"/>
      <c r="D2819" s="59"/>
      <c r="E2819" s="60"/>
      <c r="F2819" s="61"/>
      <c r="G2819" s="61"/>
      <c r="H2819" s="61"/>
      <c r="I2819" s="61"/>
      <c r="J2819" s="60"/>
      <c r="K2819" s="62"/>
      <c r="L2819" s="63"/>
      <c r="M2819" s="64"/>
      <c r="N2819" s="65"/>
      <c r="O2819" s="65"/>
      <c r="P2819" s="64"/>
      <c r="Q2819" s="61"/>
      <c r="R2819" s="66"/>
      <c r="S2819" s="61"/>
      <c r="T2819" s="67"/>
      <c r="U2819" s="62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</row>
    <row r="2820" spans="1:154" x14ac:dyDescent="0.15">
      <c r="A2820" s="57"/>
      <c r="B2820" s="58"/>
      <c r="C2820" s="59"/>
      <c r="D2820" s="59"/>
      <c r="E2820" s="60"/>
      <c r="F2820" s="61"/>
      <c r="G2820" s="61"/>
      <c r="H2820" s="61"/>
      <c r="I2820" s="61"/>
      <c r="J2820" s="60"/>
      <c r="K2820" s="62"/>
      <c r="L2820" s="63"/>
      <c r="M2820" s="64"/>
      <c r="N2820" s="65"/>
      <c r="O2820" s="65"/>
      <c r="P2820" s="64"/>
      <c r="Q2820" s="61"/>
      <c r="R2820" s="66"/>
      <c r="S2820" s="61"/>
      <c r="T2820" s="67"/>
      <c r="U2820" s="62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</row>
    <row r="2821" spans="1:154" x14ac:dyDescent="0.15">
      <c r="A2821" s="57"/>
      <c r="B2821" s="58"/>
      <c r="C2821" s="59"/>
      <c r="D2821" s="59"/>
      <c r="E2821" s="60"/>
      <c r="F2821" s="61"/>
      <c r="G2821" s="61"/>
      <c r="H2821" s="61"/>
      <c r="I2821" s="61"/>
      <c r="J2821" s="60"/>
      <c r="K2821" s="62"/>
      <c r="L2821" s="63"/>
      <c r="M2821" s="64"/>
      <c r="N2821" s="65"/>
      <c r="O2821" s="65"/>
      <c r="P2821" s="64"/>
      <c r="Q2821" s="61"/>
      <c r="R2821" s="66"/>
      <c r="S2821" s="61"/>
      <c r="T2821" s="67"/>
      <c r="U2821" s="62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</row>
    <row r="2822" spans="1:154" x14ac:dyDescent="0.15">
      <c r="A2822" s="57"/>
      <c r="B2822" s="58"/>
      <c r="C2822" s="59"/>
      <c r="D2822" s="59"/>
      <c r="E2822" s="60"/>
      <c r="F2822" s="61"/>
      <c r="G2822" s="61"/>
      <c r="H2822" s="61"/>
      <c r="I2822" s="61"/>
      <c r="J2822" s="60"/>
      <c r="K2822" s="62"/>
      <c r="L2822" s="63"/>
      <c r="M2822" s="64"/>
      <c r="N2822" s="65"/>
      <c r="O2822" s="65"/>
      <c r="P2822" s="64"/>
      <c r="Q2822" s="61"/>
      <c r="R2822" s="66"/>
      <c r="S2822" s="61"/>
      <c r="T2822" s="67"/>
      <c r="U2822" s="62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</row>
    <row r="2823" spans="1:154" x14ac:dyDescent="0.15">
      <c r="A2823" s="57"/>
      <c r="B2823" s="58"/>
      <c r="C2823" s="59"/>
      <c r="D2823" s="59"/>
      <c r="E2823" s="60"/>
      <c r="F2823" s="61"/>
      <c r="G2823" s="61"/>
      <c r="H2823" s="61"/>
      <c r="I2823" s="61"/>
      <c r="J2823" s="60"/>
      <c r="K2823" s="62"/>
      <c r="L2823" s="63"/>
      <c r="M2823" s="64"/>
      <c r="N2823" s="65"/>
      <c r="O2823" s="65"/>
      <c r="P2823" s="64"/>
      <c r="Q2823" s="61"/>
      <c r="R2823" s="66"/>
      <c r="S2823" s="61"/>
      <c r="T2823" s="67"/>
      <c r="U2823" s="62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</row>
    <row r="2824" spans="1:154" x14ac:dyDescent="0.15">
      <c r="A2824" s="57"/>
      <c r="B2824" s="58"/>
      <c r="C2824" s="59"/>
      <c r="D2824" s="59"/>
      <c r="E2824" s="60"/>
      <c r="F2824" s="61"/>
      <c r="G2824" s="61"/>
      <c r="H2824" s="61"/>
      <c r="I2824" s="61"/>
      <c r="J2824" s="60"/>
      <c r="K2824" s="62"/>
      <c r="L2824" s="63"/>
      <c r="M2824" s="64"/>
      <c r="N2824" s="65"/>
      <c r="O2824" s="65"/>
      <c r="P2824" s="64"/>
      <c r="Q2824" s="61"/>
      <c r="R2824" s="66"/>
      <c r="S2824" s="61"/>
      <c r="T2824" s="67"/>
      <c r="U2824" s="62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</row>
    <row r="2825" spans="1:154" x14ac:dyDescent="0.15">
      <c r="A2825" s="57"/>
      <c r="B2825" s="58"/>
      <c r="C2825" s="59"/>
      <c r="D2825" s="59"/>
      <c r="E2825" s="60"/>
      <c r="F2825" s="61"/>
      <c r="G2825" s="61"/>
      <c r="H2825" s="61"/>
      <c r="I2825" s="61"/>
      <c r="J2825" s="60"/>
      <c r="K2825" s="62"/>
      <c r="L2825" s="63"/>
      <c r="M2825" s="64"/>
      <c r="N2825" s="65"/>
      <c r="O2825" s="65"/>
      <c r="P2825" s="64"/>
      <c r="Q2825" s="61"/>
      <c r="R2825" s="66"/>
      <c r="S2825" s="61"/>
      <c r="T2825" s="67"/>
      <c r="U2825" s="62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</row>
    <row r="2826" spans="1:154" x14ac:dyDescent="0.15">
      <c r="A2826" s="57"/>
      <c r="B2826" s="58"/>
      <c r="C2826" s="59"/>
      <c r="D2826" s="59"/>
      <c r="E2826" s="60"/>
      <c r="F2826" s="61"/>
      <c r="G2826" s="61"/>
      <c r="H2826" s="61"/>
      <c r="I2826" s="61"/>
      <c r="J2826" s="60"/>
      <c r="K2826" s="62"/>
      <c r="L2826" s="63"/>
      <c r="M2826" s="64"/>
      <c r="N2826" s="65"/>
      <c r="O2826" s="65"/>
      <c r="P2826" s="64"/>
      <c r="Q2826" s="61"/>
      <c r="R2826" s="66"/>
      <c r="S2826" s="61"/>
      <c r="T2826" s="67"/>
      <c r="U2826" s="62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</row>
    <row r="2827" spans="1:154" x14ac:dyDescent="0.15">
      <c r="A2827" s="57"/>
      <c r="B2827" s="58"/>
      <c r="C2827" s="59"/>
      <c r="D2827" s="59"/>
      <c r="E2827" s="60"/>
      <c r="F2827" s="61"/>
      <c r="G2827" s="61"/>
      <c r="H2827" s="61"/>
      <c r="I2827" s="61"/>
      <c r="J2827" s="60"/>
      <c r="K2827" s="62"/>
      <c r="L2827" s="63"/>
      <c r="M2827" s="64"/>
      <c r="N2827" s="65"/>
      <c r="O2827" s="65"/>
      <c r="P2827" s="64"/>
      <c r="Q2827" s="61"/>
      <c r="R2827" s="66"/>
      <c r="S2827" s="61"/>
      <c r="T2827" s="67"/>
      <c r="U2827" s="62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</row>
    <row r="2828" spans="1:154" x14ac:dyDescent="0.15">
      <c r="A2828" s="57"/>
      <c r="B2828" s="58"/>
      <c r="C2828" s="59"/>
      <c r="D2828" s="59"/>
      <c r="E2828" s="60"/>
      <c r="F2828" s="61"/>
      <c r="G2828" s="61"/>
      <c r="H2828" s="61"/>
      <c r="I2828" s="61"/>
      <c r="J2828" s="60"/>
      <c r="K2828" s="62"/>
      <c r="L2828" s="63"/>
      <c r="M2828" s="64"/>
      <c r="N2828" s="65"/>
      <c r="O2828" s="65"/>
      <c r="P2828" s="64"/>
      <c r="Q2828" s="61"/>
      <c r="R2828" s="66"/>
      <c r="S2828" s="61"/>
      <c r="T2828" s="67"/>
      <c r="U2828" s="62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</row>
    <row r="2829" spans="1:154" x14ac:dyDescent="0.15">
      <c r="A2829" s="57"/>
      <c r="B2829" s="58"/>
      <c r="C2829" s="59"/>
      <c r="D2829" s="59"/>
      <c r="E2829" s="60"/>
      <c r="F2829" s="61"/>
      <c r="G2829" s="61"/>
      <c r="H2829" s="61"/>
      <c r="I2829" s="61"/>
      <c r="J2829" s="60"/>
      <c r="K2829" s="62"/>
      <c r="L2829" s="63"/>
      <c r="M2829" s="64"/>
      <c r="N2829" s="65"/>
      <c r="O2829" s="65"/>
      <c r="P2829" s="64"/>
      <c r="Q2829" s="61"/>
      <c r="R2829" s="66"/>
      <c r="S2829" s="61"/>
      <c r="T2829" s="67"/>
      <c r="U2829" s="62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</row>
    <row r="2830" spans="1:154" x14ac:dyDescent="0.15">
      <c r="A2830" s="57"/>
      <c r="B2830" s="58"/>
      <c r="C2830" s="59"/>
      <c r="D2830" s="59"/>
      <c r="E2830" s="60"/>
      <c r="F2830" s="61"/>
      <c r="G2830" s="61"/>
      <c r="H2830" s="61"/>
      <c r="I2830" s="61"/>
      <c r="J2830" s="60"/>
      <c r="K2830" s="62"/>
      <c r="L2830" s="63"/>
      <c r="M2830" s="64"/>
      <c r="N2830" s="65"/>
      <c r="O2830" s="65"/>
      <c r="P2830" s="64"/>
      <c r="Q2830" s="61"/>
      <c r="R2830" s="66"/>
      <c r="S2830" s="61"/>
      <c r="T2830" s="67"/>
      <c r="U2830" s="62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</row>
    <row r="2831" spans="1:154" x14ac:dyDescent="0.15">
      <c r="A2831" s="57"/>
      <c r="B2831" s="58"/>
      <c r="C2831" s="59"/>
      <c r="D2831" s="59"/>
      <c r="E2831" s="60"/>
      <c r="F2831" s="61"/>
      <c r="G2831" s="61"/>
      <c r="H2831" s="61"/>
      <c r="I2831" s="61"/>
      <c r="J2831" s="60"/>
      <c r="K2831" s="62"/>
      <c r="L2831" s="63"/>
      <c r="M2831" s="64"/>
      <c r="N2831" s="65"/>
      <c r="O2831" s="65"/>
      <c r="P2831" s="64"/>
      <c r="Q2831" s="61"/>
      <c r="R2831" s="66"/>
      <c r="S2831" s="61"/>
      <c r="T2831" s="67"/>
      <c r="U2831" s="62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</row>
    <row r="2832" spans="1:154" x14ac:dyDescent="0.15">
      <c r="A2832" s="57"/>
      <c r="B2832" s="58"/>
      <c r="C2832" s="59"/>
      <c r="D2832" s="59"/>
      <c r="E2832" s="60"/>
      <c r="F2832" s="61"/>
      <c r="G2832" s="61"/>
      <c r="H2832" s="61"/>
      <c r="I2832" s="61"/>
      <c r="J2832" s="60"/>
      <c r="K2832" s="62"/>
      <c r="L2832" s="63"/>
      <c r="M2832" s="64"/>
      <c r="N2832" s="65"/>
      <c r="O2832" s="65"/>
      <c r="P2832" s="64"/>
      <c r="Q2832" s="61"/>
      <c r="R2832" s="66"/>
      <c r="S2832" s="61"/>
      <c r="T2832" s="67"/>
      <c r="U2832" s="62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</row>
    <row r="2833" spans="1:154" x14ac:dyDescent="0.15">
      <c r="A2833" s="57"/>
      <c r="B2833" s="58"/>
      <c r="C2833" s="59"/>
      <c r="D2833" s="59"/>
      <c r="E2833" s="60"/>
      <c r="F2833" s="61"/>
      <c r="G2833" s="61"/>
      <c r="H2833" s="61"/>
      <c r="I2833" s="61"/>
      <c r="J2833" s="60"/>
      <c r="K2833" s="62"/>
      <c r="L2833" s="63"/>
      <c r="M2833" s="64"/>
      <c r="N2833" s="65"/>
      <c r="O2833" s="65"/>
      <c r="P2833" s="64"/>
      <c r="Q2833" s="61"/>
      <c r="R2833" s="66"/>
      <c r="S2833" s="61"/>
      <c r="T2833" s="67"/>
      <c r="U2833" s="62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</row>
    <row r="2834" spans="1:154" x14ac:dyDescent="0.15">
      <c r="A2834" s="57"/>
      <c r="B2834" s="58"/>
      <c r="C2834" s="59"/>
      <c r="D2834" s="59"/>
      <c r="E2834" s="60"/>
      <c r="F2834" s="61"/>
      <c r="G2834" s="61"/>
      <c r="H2834" s="61"/>
      <c r="I2834" s="61"/>
      <c r="J2834" s="60"/>
      <c r="K2834" s="62"/>
      <c r="L2834" s="63"/>
      <c r="M2834" s="64"/>
      <c r="N2834" s="65"/>
      <c r="O2834" s="65"/>
      <c r="P2834" s="64"/>
      <c r="Q2834" s="61"/>
      <c r="R2834" s="66"/>
      <c r="S2834" s="61"/>
      <c r="T2834" s="67"/>
      <c r="U2834" s="62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</row>
    <row r="2835" spans="1:154" x14ac:dyDescent="0.15">
      <c r="A2835" s="57"/>
      <c r="B2835" s="58"/>
      <c r="C2835" s="59"/>
      <c r="D2835" s="59"/>
      <c r="E2835" s="60"/>
      <c r="F2835" s="61"/>
      <c r="G2835" s="61"/>
      <c r="H2835" s="61"/>
      <c r="I2835" s="61"/>
      <c r="J2835" s="60"/>
      <c r="K2835" s="62"/>
      <c r="L2835" s="63"/>
      <c r="M2835" s="64"/>
      <c r="N2835" s="65"/>
      <c r="O2835" s="65"/>
      <c r="P2835" s="64"/>
      <c r="Q2835" s="61"/>
      <c r="R2835" s="66"/>
      <c r="S2835" s="61"/>
      <c r="T2835" s="67"/>
      <c r="U2835" s="62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</row>
    <row r="2836" spans="1:154" x14ac:dyDescent="0.15">
      <c r="A2836" s="57"/>
      <c r="B2836" s="58"/>
      <c r="C2836" s="59"/>
      <c r="D2836" s="59"/>
      <c r="E2836" s="60"/>
      <c r="F2836" s="61"/>
      <c r="G2836" s="61"/>
      <c r="H2836" s="61"/>
      <c r="I2836" s="61"/>
      <c r="J2836" s="60"/>
      <c r="K2836" s="62"/>
      <c r="L2836" s="63"/>
      <c r="M2836" s="64"/>
      <c r="N2836" s="65"/>
      <c r="O2836" s="65"/>
      <c r="P2836" s="64"/>
      <c r="Q2836" s="61"/>
      <c r="R2836" s="66"/>
      <c r="S2836" s="61"/>
      <c r="T2836" s="67"/>
      <c r="U2836" s="62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</row>
    <row r="2837" spans="1:154" x14ac:dyDescent="0.15">
      <c r="A2837" s="57"/>
      <c r="B2837" s="58"/>
      <c r="C2837" s="59"/>
      <c r="D2837" s="59"/>
      <c r="E2837" s="60"/>
      <c r="F2837" s="61"/>
      <c r="G2837" s="61"/>
      <c r="H2837" s="61"/>
      <c r="I2837" s="61"/>
      <c r="J2837" s="60"/>
      <c r="K2837" s="62"/>
      <c r="L2837" s="63"/>
      <c r="M2837" s="64"/>
      <c r="N2837" s="65"/>
      <c r="O2837" s="65"/>
      <c r="P2837" s="64"/>
      <c r="Q2837" s="61"/>
      <c r="R2837" s="66"/>
      <c r="S2837" s="61"/>
      <c r="T2837" s="67"/>
      <c r="U2837" s="62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</row>
    <row r="2838" spans="1:154" x14ac:dyDescent="0.15">
      <c r="A2838" s="57"/>
      <c r="B2838" s="58"/>
      <c r="C2838" s="59"/>
      <c r="D2838" s="59"/>
      <c r="E2838" s="60"/>
      <c r="F2838" s="61"/>
      <c r="G2838" s="61"/>
      <c r="H2838" s="61"/>
      <c r="I2838" s="61"/>
      <c r="J2838" s="60"/>
      <c r="K2838" s="62"/>
      <c r="L2838" s="63"/>
      <c r="M2838" s="64"/>
      <c r="N2838" s="65"/>
      <c r="O2838" s="65"/>
      <c r="P2838" s="64"/>
      <c r="Q2838" s="61"/>
      <c r="R2838" s="66"/>
      <c r="S2838" s="61"/>
      <c r="T2838" s="67"/>
      <c r="U2838" s="62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</row>
    <row r="2839" spans="1:154" x14ac:dyDescent="0.15">
      <c r="A2839" s="57"/>
      <c r="B2839" s="58"/>
      <c r="C2839" s="59"/>
      <c r="D2839" s="59"/>
      <c r="E2839" s="60"/>
      <c r="F2839" s="61"/>
      <c r="G2839" s="61"/>
      <c r="H2839" s="61"/>
      <c r="I2839" s="61"/>
      <c r="J2839" s="60"/>
      <c r="K2839" s="62"/>
      <c r="L2839" s="63"/>
      <c r="M2839" s="64"/>
      <c r="N2839" s="65"/>
      <c r="O2839" s="65"/>
      <c r="P2839" s="64"/>
      <c r="Q2839" s="61"/>
      <c r="R2839" s="66"/>
      <c r="S2839" s="61"/>
      <c r="T2839" s="67"/>
      <c r="U2839" s="62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</row>
    <row r="2840" spans="1:154" x14ac:dyDescent="0.15">
      <c r="A2840" s="57"/>
      <c r="B2840" s="58"/>
      <c r="C2840" s="59"/>
      <c r="D2840" s="59"/>
      <c r="E2840" s="60"/>
      <c r="F2840" s="61"/>
      <c r="G2840" s="61"/>
      <c r="H2840" s="61"/>
      <c r="I2840" s="61"/>
      <c r="J2840" s="60"/>
      <c r="K2840" s="62"/>
      <c r="L2840" s="63"/>
      <c r="M2840" s="64"/>
      <c r="N2840" s="65"/>
      <c r="O2840" s="65"/>
      <c r="P2840" s="64"/>
      <c r="Q2840" s="61"/>
      <c r="R2840" s="66"/>
      <c r="S2840" s="61"/>
      <c r="T2840" s="67"/>
      <c r="U2840" s="62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</row>
    <row r="2841" spans="1:154" x14ac:dyDescent="0.15">
      <c r="A2841" s="57"/>
      <c r="B2841" s="58"/>
      <c r="C2841" s="59"/>
      <c r="D2841" s="59"/>
      <c r="E2841" s="60"/>
      <c r="F2841" s="61"/>
      <c r="G2841" s="61"/>
      <c r="H2841" s="61"/>
      <c r="I2841" s="61"/>
      <c r="J2841" s="60"/>
      <c r="K2841" s="62"/>
      <c r="L2841" s="63"/>
      <c r="M2841" s="64"/>
      <c r="N2841" s="65"/>
      <c r="O2841" s="65"/>
      <c r="P2841" s="64"/>
      <c r="Q2841" s="61"/>
      <c r="R2841" s="66"/>
      <c r="S2841" s="61"/>
      <c r="T2841" s="67"/>
      <c r="U2841" s="62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</row>
    <row r="2842" spans="1:154" x14ac:dyDescent="0.15">
      <c r="A2842" s="57"/>
      <c r="B2842" s="58"/>
      <c r="C2842" s="59"/>
      <c r="D2842" s="59"/>
      <c r="E2842" s="60"/>
      <c r="F2842" s="61"/>
      <c r="G2842" s="61"/>
      <c r="H2842" s="61"/>
      <c r="I2842" s="61"/>
      <c r="J2842" s="60"/>
      <c r="K2842" s="62"/>
      <c r="L2842" s="63"/>
      <c r="M2842" s="64"/>
      <c r="N2842" s="65"/>
      <c r="O2842" s="65"/>
      <c r="P2842" s="64"/>
      <c r="Q2842" s="61"/>
      <c r="R2842" s="66"/>
      <c r="S2842" s="61"/>
      <c r="T2842" s="67"/>
      <c r="U2842" s="62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</row>
    <row r="2843" spans="1:154" x14ac:dyDescent="0.15">
      <c r="A2843" s="57"/>
      <c r="B2843" s="58"/>
      <c r="C2843" s="59"/>
      <c r="D2843" s="59"/>
      <c r="E2843" s="60"/>
      <c r="F2843" s="61"/>
      <c r="G2843" s="61"/>
      <c r="H2843" s="61"/>
      <c r="I2843" s="61"/>
      <c r="J2843" s="60"/>
      <c r="K2843" s="62"/>
      <c r="L2843" s="63"/>
      <c r="M2843" s="64"/>
      <c r="N2843" s="65"/>
      <c r="O2843" s="65"/>
      <c r="P2843" s="64"/>
      <c r="Q2843" s="61"/>
      <c r="R2843" s="66"/>
      <c r="S2843" s="61"/>
      <c r="T2843" s="67"/>
      <c r="U2843" s="62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</row>
    <row r="2844" spans="1:154" x14ac:dyDescent="0.15">
      <c r="A2844" s="57"/>
      <c r="B2844" s="58"/>
      <c r="C2844" s="59"/>
      <c r="D2844" s="59"/>
      <c r="E2844" s="60"/>
      <c r="F2844" s="61"/>
      <c r="G2844" s="61"/>
      <c r="H2844" s="61"/>
      <c r="I2844" s="61"/>
      <c r="J2844" s="60"/>
      <c r="K2844" s="62"/>
      <c r="L2844" s="63"/>
      <c r="M2844" s="64"/>
      <c r="N2844" s="65"/>
      <c r="O2844" s="65"/>
      <c r="P2844" s="64"/>
      <c r="Q2844" s="61"/>
      <c r="R2844" s="66"/>
      <c r="S2844" s="61"/>
      <c r="T2844" s="67"/>
      <c r="U2844" s="62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</row>
    <row r="2845" spans="1:154" x14ac:dyDescent="0.15">
      <c r="A2845" s="57"/>
      <c r="B2845" s="58"/>
      <c r="C2845" s="59"/>
      <c r="D2845" s="59"/>
      <c r="E2845" s="60"/>
      <c r="F2845" s="61"/>
      <c r="G2845" s="61"/>
      <c r="H2845" s="61"/>
      <c r="I2845" s="61"/>
      <c r="J2845" s="60"/>
      <c r="K2845" s="62"/>
      <c r="L2845" s="63"/>
      <c r="M2845" s="64"/>
      <c r="N2845" s="65"/>
      <c r="O2845" s="65"/>
      <c r="P2845" s="64"/>
      <c r="Q2845" s="61"/>
      <c r="R2845" s="66"/>
      <c r="S2845" s="61"/>
      <c r="T2845" s="67"/>
      <c r="U2845" s="62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</row>
    <row r="2846" spans="1:154" x14ac:dyDescent="0.15">
      <c r="A2846" s="57"/>
      <c r="B2846" s="58"/>
      <c r="C2846" s="59"/>
      <c r="D2846" s="59"/>
      <c r="E2846" s="60"/>
      <c r="F2846" s="61"/>
      <c r="G2846" s="61"/>
      <c r="H2846" s="61"/>
      <c r="I2846" s="61"/>
      <c r="J2846" s="60"/>
      <c r="K2846" s="62"/>
      <c r="L2846" s="63"/>
      <c r="M2846" s="64"/>
      <c r="N2846" s="65"/>
      <c r="O2846" s="65"/>
      <c r="P2846" s="64"/>
      <c r="Q2846" s="61"/>
      <c r="R2846" s="66"/>
      <c r="S2846" s="61"/>
      <c r="T2846" s="67"/>
      <c r="U2846" s="62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</row>
    <row r="2847" spans="1:154" x14ac:dyDescent="0.15">
      <c r="A2847" s="57"/>
      <c r="B2847" s="58"/>
      <c r="C2847" s="59"/>
      <c r="D2847" s="59"/>
      <c r="E2847" s="60"/>
      <c r="F2847" s="61"/>
      <c r="G2847" s="61"/>
      <c r="H2847" s="61"/>
      <c r="I2847" s="61"/>
      <c r="J2847" s="60"/>
      <c r="K2847" s="62"/>
      <c r="L2847" s="63"/>
      <c r="M2847" s="64"/>
      <c r="N2847" s="65"/>
      <c r="O2847" s="65"/>
      <c r="P2847" s="64"/>
      <c r="Q2847" s="61"/>
      <c r="R2847" s="66"/>
      <c r="S2847" s="61"/>
      <c r="T2847" s="67"/>
      <c r="U2847" s="62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</row>
    <row r="2848" spans="1:154" x14ac:dyDescent="0.15">
      <c r="A2848" s="57"/>
      <c r="B2848" s="58"/>
      <c r="C2848" s="59"/>
      <c r="D2848" s="59"/>
      <c r="E2848" s="60"/>
      <c r="F2848" s="61"/>
      <c r="G2848" s="61"/>
      <c r="H2848" s="61"/>
      <c r="I2848" s="61"/>
      <c r="J2848" s="60"/>
      <c r="K2848" s="62"/>
      <c r="L2848" s="63"/>
      <c r="M2848" s="64"/>
      <c r="N2848" s="65"/>
      <c r="O2848" s="65"/>
      <c r="P2848" s="64"/>
      <c r="Q2848" s="61"/>
      <c r="R2848" s="66"/>
      <c r="S2848" s="61"/>
      <c r="T2848" s="67"/>
      <c r="U2848" s="62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</row>
    <row r="2849" spans="1:154" x14ac:dyDescent="0.15">
      <c r="A2849" s="57"/>
      <c r="B2849" s="58"/>
      <c r="C2849" s="59"/>
      <c r="D2849" s="59"/>
      <c r="E2849" s="60"/>
      <c r="F2849" s="61"/>
      <c r="G2849" s="61"/>
      <c r="H2849" s="61"/>
      <c r="I2849" s="61"/>
      <c r="J2849" s="60"/>
      <c r="K2849" s="62"/>
      <c r="L2849" s="63"/>
      <c r="M2849" s="64"/>
      <c r="N2849" s="65"/>
      <c r="O2849" s="65"/>
      <c r="P2849" s="64"/>
      <c r="Q2849" s="61"/>
      <c r="R2849" s="66"/>
      <c r="S2849" s="61"/>
      <c r="T2849" s="67"/>
      <c r="U2849" s="62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</row>
    <row r="2850" spans="1:154" x14ac:dyDescent="0.15">
      <c r="A2850" s="57"/>
      <c r="B2850" s="58"/>
      <c r="C2850" s="59"/>
      <c r="D2850" s="59"/>
      <c r="E2850" s="60"/>
      <c r="F2850" s="61"/>
      <c r="G2850" s="61"/>
      <c r="H2850" s="61"/>
      <c r="I2850" s="61"/>
      <c r="J2850" s="60"/>
      <c r="K2850" s="62"/>
      <c r="L2850" s="63"/>
      <c r="M2850" s="64"/>
      <c r="N2850" s="65"/>
      <c r="O2850" s="65"/>
      <c r="P2850" s="64"/>
      <c r="Q2850" s="61"/>
      <c r="R2850" s="66"/>
      <c r="S2850" s="61"/>
      <c r="T2850" s="67"/>
      <c r="U2850" s="62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</row>
    <row r="2851" spans="1:154" x14ac:dyDescent="0.15">
      <c r="A2851" s="57"/>
      <c r="B2851" s="58"/>
      <c r="C2851" s="59"/>
      <c r="D2851" s="59"/>
      <c r="E2851" s="60"/>
      <c r="F2851" s="61"/>
      <c r="G2851" s="61"/>
      <c r="H2851" s="61"/>
      <c r="I2851" s="61"/>
      <c r="J2851" s="60"/>
      <c r="K2851" s="62"/>
      <c r="L2851" s="63"/>
      <c r="M2851" s="64"/>
      <c r="N2851" s="65"/>
      <c r="O2851" s="65"/>
      <c r="P2851" s="64"/>
      <c r="Q2851" s="61"/>
      <c r="R2851" s="66"/>
      <c r="S2851" s="61"/>
      <c r="T2851" s="67"/>
      <c r="U2851" s="62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</row>
    <row r="2852" spans="1:154" x14ac:dyDescent="0.15">
      <c r="A2852" s="57"/>
      <c r="B2852" s="58"/>
      <c r="C2852" s="59"/>
      <c r="D2852" s="59"/>
      <c r="E2852" s="60"/>
      <c r="F2852" s="61"/>
      <c r="G2852" s="61"/>
      <c r="H2852" s="61"/>
      <c r="I2852" s="61"/>
      <c r="J2852" s="60"/>
      <c r="K2852" s="62"/>
      <c r="L2852" s="63"/>
      <c r="M2852" s="64"/>
      <c r="N2852" s="65"/>
      <c r="O2852" s="65"/>
      <c r="P2852" s="64"/>
      <c r="Q2852" s="61"/>
      <c r="R2852" s="66"/>
      <c r="S2852" s="61"/>
      <c r="T2852" s="67"/>
      <c r="U2852" s="62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</row>
    <row r="2853" spans="1:154" x14ac:dyDescent="0.15">
      <c r="A2853" s="57"/>
      <c r="B2853" s="58"/>
      <c r="C2853" s="59"/>
      <c r="D2853" s="59"/>
      <c r="E2853" s="60"/>
      <c r="F2853" s="61"/>
      <c r="G2853" s="61"/>
      <c r="H2853" s="61"/>
      <c r="I2853" s="61"/>
      <c r="J2853" s="60"/>
      <c r="K2853" s="62"/>
      <c r="L2853" s="63"/>
      <c r="M2853" s="64"/>
      <c r="N2853" s="65"/>
      <c r="O2853" s="65"/>
      <c r="P2853" s="64"/>
      <c r="Q2853" s="61"/>
      <c r="R2853" s="66"/>
      <c r="S2853" s="61"/>
      <c r="T2853" s="67"/>
      <c r="U2853" s="62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</row>
    <row r="2854" spans="1:154" x14ac:dyDescent="0.15">
      <c r="A2854" s="57"/>
      <c r="B2854" s="58"/>
      <c r="C2854" s="59"/>
      <c r="D2854" s="59"/>
      <c r="E2854" s="60"/>
      <c r="F2854" s="61"/>
      <c r="G2854" s="61"/>
      <c r="H2854" s="61"/>
      <c r="I2854" s="61"/>
      <c r="J2854" s="60"/>
      <c r="K2854" s="62"/>
      <c r="L2854" s="63"/>
      <c r="M2854" s="64"/>
      <c r="N2854" s="65"/>
      <c r="O2854" s="65"/>
      <c r="P2854" s="64"/>
      <c r="Q2854" s="61"/>
      <c r="R2854" s="66"/>
      <c r="S2854" s="61"/>
      <c r="T2854" s="67"/>
      <c r="U2854" s="62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</row>
    <row r="2855" spans="1:154" x14ac:dyDescent="0.15">
      <c r="A2855" s="57"/>
      <c r="B2855" s="58"/>
      <c r="C2855" s="59"/>
      <c r="D2855" s="59"/>
      <c r="E2855" s="60"/>
      <c r="F2855" s="61"/>
      <c r="G2855" s="61"/>
      <c r="H2855" s="61"/>
      <c r="I2855" s="61"/>
      <c r="J2855" s="60"/>
      <c r="K2855" s="62"/>
      <c r="L2855" s="63"/>
      <c r="M2855" s="64"/>
      <c r="N2855" s="65"/>
      <c r="O2855" s="65"/>
      <c r="P2855" s="64"/>
      <c r="Q2855" s="61"/>
      <c r="R2855" s="66"/>
      <c r="S2855" s="61"/>
      <c r="T2855" s="67"/>
      <c r="U2855" s="62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</row>
    <row r="2856" spans="1:154" x14ac:dyDescent="0.15">
      <c r="A2856" s="57"/>
      <c r="B2856" s="58"/>
      <c r="C2856" s="59"/>
      <c r="D2856" s="59"/>
      <c r="E2856" s="60"/>
      <c r="F2856" s="61"/>
      <c r="G2856" s="61"/>
      <c r="H2856" s="61"/>
      <c r="I2856" s="61"/>
      <c r="J2856" s="60"/>
      <c r="K2856" s="62"/>
      <c r="L2856" s="63"/>
      <c r="M2856" s="64"/>
      <c r="N2856" s="65"/>
      <c r="O2856" s="65"/>
      <c r="P2856" s="64"/>
      <c r="Q2856" s="61"/>
      <c r="R2856" s="66"/>
      <c r="S2856" s="61"/>
      <c r="T2856" s="67"/>
      <c r="U2856" s="62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</row>
    <row r="2857" spans="1:154" x14ac:dyDescent="0.15">
      <c r="A2857" s="57"/>
      <c r="B2857" s="58"/>
      <c r="C2857" s="59"/>
      <c r="D2857" s="59"/>
      <c r="E2857" s="60"/>
      <c r="F2857" s="61"/>
      <c r="G2857" s="61"/>
      <c r="H2857" s="61"/>
      <c r="I2857" s="61"/>
      <c r="J2857" s="60"/>
      <c r="K2857" s="62"/>
      <c r="L2857" s="63"/>
      <c r="M2857" s="64"/>
      <c r="N2857" s="65"/>
      <c r="O2857" s="65"/>
      <c r="P2857" s="64"/>
      <c r="Q2857" s="61"/>
      <c r="R2857" s="66"/>
      <c r="S2857" s="61"/>
      <c r="T2857" s="67"/>
      <c r="U2857" s="62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</row>
    <row r="2858" spans="1:154" x14ac:dyDescent="0.15">
      <c r="A2858" s="57"/>
      <c r="B2858" s="58"/>
      <c r="C2858" s="59"/>
      <c r="D2858" s="59"/>
      <c r="E2858" s="60"/>
      <c r="F2858" s="61"/>
      <c r="G2858" s="61"/>
      <c r="H2858" s="61"/>
      <c r="I2858" s="61"/>
      <c r="J2858" s="60"/>
      <c r="K2858" s="62"/>
      <c r="L2858" s="63"/>
      <c r="M2858" s="64"/>
      <c r="N2858" s="65"/>
      <c r="O2858" s="65"/>
      <c r="P2858" s="64"/>
      <c r="Q2858" s="61"/>
      <c r="R2858" s="66"/>
      <c r="S2858" s="61"/>
      <c r="T2858" s="67"/>
      <c r="U2858" s="62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</row>
    <row r="2859" spans="1:154" x14ac:dyDescent="0.15">
      <c r="A2859" s="57"/>
      <c r="B2859" s="58"/>
      <c r="C2859" s="59"/>
      <c r="D2859" s="59"/>
      <c r="E2859" s="60"/>
      <c r="F2859" s="61"/>
      <c r="G2859" s="61"/>
      <c r="H2859" s="61"/>
      <c r="I2859" s="61"/>
      <c r="J2859" s="60"/>
      <c r="K2859" s="62"/>
      <c r="L2859" s="63"/>
      <c r="M2859" s="64"/>
      <c r="N2859" s="65"/>
      <c r="O2859" s="65"/>
      <c r="P2859" s="64"/>
      <c r="Q2859" s="61"/>
      <c r="R2859" s="66"/>
      <c r="S2859" s="61"/>
      <c r="T2859" s="67"/>
      <c r="U2859" s="62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</row>
    <row r="2860" spans="1:154" x14ac:dyDescent="0.15">
      <c r="A2860" s="57"/>
      <c r="B2860" s="58"/>
      <c r="C2860" s="59"/>
      <c r="D2860" s="59"/>
      <c r="E2860" s="60"/>
      <c r="F2860" s="61"/>
      <c r="G2860" s="61"/>
      <c r="H2860" s="61"/>
      <c r="I2860" s="61"/>
      <c r="J2860" s="60"/>
      <c r="K2860" s="62"/>
      <c r="L2860" s="63"/>
      <c r="M2860" s="64"/>
      <c r="N2860" s="65"/>
      <c r="O2860" s="65"/>
      <c r="P2860" s="64"/>
      <c r="Q2860" s="61"/>
      <c r="R2860" s="66"/>
      <c r="S2860" s="61"/>
      <c r="T2860" s="67"/>
      <c r="U2860" s="62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</row>
    <row r="2861" spans="1:154" x14ac:dyDescent="0.15">
      <c r="A2861" s="57"/>
      <c r="B2861" s="58"/>
      <c r="C2861" s="59"/>
      <c r="D2861" s="59"/>
      <c r="E2861" s="60"/>
      <c r="F2861" s="61"/>
      <c r="G2861" s="61"/>
      <c r="H2861" s="61"/>
      <c r="I2861" s="61"/>
      <c r="J2861" s="60"/>
      <c r="K2861" s="62"/>
      <c r="L2861" s="63"/>
      <c r="M2861" s="64"/>
      <c r="N2861" s="65"/>
      <c r="O2861" s="65"/>
      <c r="P2861" s="64"/>
      <c r="Q2861" s="61"/>
      <c r="R2861" s="66"/>
      <c r="S2861" s="61"/>
      <c r="T2861" s="67"/>
      <c r="U2861" s="62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</row>
    <row r="2862" spans="1:154" x14ac:dyDescent="0.15">
      <c r="A2862" s="57"/>
      <c r="B2862" s="58"/>
      <c r="C2862" s="59"/>
      <c r="D2862" s="59"/>
      <c r="E2862" s="60"/>
      <c r="F2862" s="61"/>
      <c r="G2862" s="61"/>
      <c r="H2862" s="61"/>
      <c r="I2862" s="61"/>
      <c r="J2862" s="60"/>
      <c r="K2862" s="62"/>
      <c r="L2862" s="63"/>
      <c r="M2862" s="64"/>
      <c r="N2862" s="65"/>
      <c r="O2862" s="65"/>
      <c r="P2862" s="64"/>
      <c r="Q2862" s="61"/>
      <c r="R2862" s="66"/>
      <c r="S2862" s="61"/>
      <c r="T2862" s="67"/>
      <c r="U2862" s="62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</row>
    <row r="2863" spans="1:154" x14ac:dyDescent="0.15">
      <c r="A2863" s="57"/>
      <c r="B2863" s="58"/>
      <c r="C2863" s="59"/>
      <c r="D2863" s="59"/>
      <c r="E2863" s="60"/>
      <c r="F2863" s="61"/>
      <c r="G2863" s="61"/>
      <c r="H2863" s="61"/>
      <c r="I2863" s="61"/>
      <c r="J2863" s="60"/>
      <c r="K2863" s="62"/>
      <c r="L2863" s="63"/>
      <c r="M2863" s="64"/>
      <c r="N2863" s="65"/>
      <c r="O2863" s="65"/>
      <c r="P2863" s="64"/>
      <c r="Q2863" s="61"/>
      <c r="R2863" s="66"/>
      <c r="S2863" s="61"/>
      <c r="T2863" s="67"/>
      <c r="U2863" s="62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</row>
    <row r="2864" spans="1:154" x14ac:dyDescent="0.15">
      <c r="A2864" s="57"/>
      <c r="B2864" s="58"/>
      <c r="C2864" s="59"/>
      <c r="D2864" s="59"/>
      <c r="E2864" s="60"/>
      <c r="F2864" s="61"/>
      <c r="G2864" s="61"/>
      <c r="H2864" s="61"/>
      <c r="I2864" s="61"/>
      <c r="J2864" s="60"/>
      <c r="K2864" s="62"/>
      <c r="L2864" s="63"/>
      <c r="M2864" s="64"/>
      <c r="N2864" s="65"/>
      <c r="O2864" s="65"/>
      <c r="P2864" s="64"/>
      <c r="Q2864" s="61"/>
      <c r="R2864" s="66"/>
      <c r="S2864" s="61"/>
      <c r="T2864" s="67"/>
      <c r="U2864" s="62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</row>
    <row r="2865" spans="1:154" x14ac:dyDescent="0.15">
      <c r="A2865" s="57"/>
      <c r="B2865" s="58"/>
      <c r="C2865" s="59"/>
      <c r="D2865" s="59"/>
      <c r="E2865" s="60"/>
      <c r="F2865" s="61"/>
      <c r="G2865" s="61"/>
      <c r="H2865" s="61"/>
      <c r="I2865" s="61"/>
      <c r="J2865" s="60"/>
      <c r="K2865" s="62"/>
      <c r="L2865" s="63"/>
      <c r="M2865" s="64"/>
      <c r="N2865" s="65"/>
      <c r="O2865" s="65"/>
      <c r="P2865" s="64"/>
      <c r="Q2865" s="61"/>
      <c r="R2865" s="66"/>
      <c r="S2865" s="61"/>
      <c r="T2865" s="67"/>
      <c r="U2865" s="62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</row>
    <row r="2866" spans="1:154" x14ac:dyDescent="0.15">
      <c r="A2866" s="57"/>
      <c r="B2866" s="58"/>
      <c r="C2866" s="59"/>
      <c r="D2866" s="59"/>
      <c r="E2866" s="60"/>
      <c r="F2866" s="61"/>
      <c r="G2866" s="61"/>
      <c r="H2866" s="61"/>
      <c r="I2866" s="61"/>
      <c r="J2866" s="60"/>
      <c r="K2866" s="62"/>
      <c r="L2866" s="63"/>
      <c r="M2866" s="64"/>
      <c r="N2866" s="65"/>
      <c r="O2866" s="65"/>
      <c r="P2866" s="64"/>
      <c r="Q2866" s="61"/>
      <c r="R2866" s="66"/>
      <c r="S2866" s="61"/>
      <c r="T2866" s="67"/>
      <c r="U2866" s="62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</row>
    <row r="2867" spans="1:154" x14ac:dyDescent="0.15">
      <c r="A2867" s="57"/>
      <c r="B2867" s="58"/>
      <c r="C2867" s="59"/>
      <c r="D2867" s="59"/>
      <c r="E2867" s="60"/>
      <c r="F2867" s="61"/>
      <c r="G2867" s="61"/>
      <c r="H2867" s="61"/>
      <c r="I2867" s="61"/>
      <c r="J2867" s="60"/>
      <c r="K2867" s="62"/>
      <c r="L2867" s="63"/>
      <c r="M2867" s="64"/>
      <c r="N2867" s="65"/>
      <c r="O2867" s="65"/>
      <c r="P2867" s="64"/>
      <c r="Q2867" s="61"/>
      <c r="R2867" s="66"/>
      <c r="S2867" s="61"/>
      <c r="T2867" s="67"/>
      <c r="U2867" s="62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</row>
    <row r="2868" spans="1:154" x14ac:dyDescent="0.15">
      <c r="A2868" s="57"/>
      <c r="B2868" s="58"/>
      <c r="C2868" s="59"/>
      <c r="D2868" s="59"/>
      <c r="E2868" s="60"/>
      <c r="F2868" s="61"/>
      <c r="G2868" s="61"/>
      <c r="H2868" s="61"/>
      <c r="I2868" s="61"/>
      <c r="J2868" s="60"/>
      <c r="K2868" s="62"/>
      <c r="L2868" s="63"/>
      <c r="M2868" s="64"/>
      <c r="N2868" s="65"/>
      <c r="O2868" s="65"/>
      <c r="P2868" s="64"/>
      <c r="Q2868" s="61"/>
      <c r="R2868" s="66"/>
      <c r="S2868" s="61"/>
      <c r="T2868" s="67"/>
      <c r="U2868" s="62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</row>
    <row r="2869" spans="1:154" x14ac:dyDescent="0.15">
      <c r="A2869" s="57"/>
      <c r="B2869" s="58"/>
      <c r="C2869" s="59"/>
      <c r="D2869" s="59"/>
      <c r="E2869" s="60"/>
      <c r="F2869" s="61"/>
      <c r="G2869" s="61"/>
      <c r="H2869" s="61"/>
      <c r="I2869" s="61"/>
      <c r="J2869" s="60"/>
      <c r="K2869" s="62"/>
      <c r="L2869" s="63"/>
      <c r="M2869" s="64"/>
      <c r="N2869" s="65"/>
      <c r="O2869" s="65"/>
      <c r="P2869" s="64"/>
      <c r="Q2869" s="61"/>
      <c r="R2869" s="66"/>
      <c r="S2869" s="61"/>
      <c r="T2869" s="67"/>
      <c r="U2869" s="62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</row>
    <row r="2870" spans="1:154" x14ac:dyDescent="0.15">
      <c r="A2870" s="57"/>
      <c r="B2870" s="58"/>
      <c r="C2870" s="59"/>
      <c r="D2870" s="59"/>
      <c r="E2870" s="60"/>
      <c r="F2870" s="61"/>
      <c r="G2870" s="61"/>
      <c r="H2870" s="61"/>
      <c r="I2870" s="61"/>
      <c r="J2870" s="60"/>
      <c r="K2870" s="62"/>
      <c r="L2870" s="63"/>
      <c r="M2870" s="64"/>
      <c r="N2870" s="65"/>
      <c r="O2870" s="65"/>
      <c r="P2870" s="64"/>
      <c r="Q2870" s="61"/>
      <c r="R2870" s="66"/>
      <c r="S2870" s="61"/>
      <c r="T2870" s="67"/>
      <c r="U2870" s="62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</row>
    <row r="2871" spans="1:154" x14ac:dyDescent="0.15">
      <c r="A2871" s="57"/>
      <c r="B2871" s="58"/>
      <c r="C2871" s="59"/>
      <c r="D2871" s="59"/>
      <c r="E2871" s="60"/>
      <c r="F2871" s="61"/>
      <c r="G2871" s="61"/>
      <c r="H2871" s="61"/>
      <c r="I2871" s="61"/>
      <c r="J2871" s="60"/>
      <c r="K2871" s="62"/>
      <c r="L2871" s="63"/>
      <c r="M2871" s="64"/>
      <c r="N2871" s="65"/>
      <c r="O2871" s="65"/>
      <c r="P2871" s="64"/>
      <c r="Q2871" s="61"/>
      <c r="R2871" s="66"/>
      <c r="S2871" s="61"/>
      <c r="T2871" s="67"/>
      <c r="U2871" s="62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</row>
    <row r="2872" spans="1:154" x14ac:dyDescent="0.15">
      <c r="A2872" s="57"/>
      <c r="B2872" s="58"/>
      <c r="C2872" s="59"/>
      <c r="D2872" s="59"/>
      <c r="E2872" s="60"/>
      <c r="F2872" s="61"/>
      <c r="G2872" s="61"/>
      <c r="H2872" s="61"/>
      <c r="I2872" s="61"/>
      <c r="J2872" s="60"/>
      <c r="K2872" s="62"/>
      <c r="L2872" s="63"/>
      <c r="M2872" s="64"/>
      <c r="N2872" s="65"/>
      <c r="O2872" s="65"/>
      <c r="P2872" s="64"/>
      <c r="Q2872" s="61"/>
      <c r="R2872" s="66"/>
      <c r="S2872" s="61"/>
      <c r="T2872" s="67"/>
      <c r="U2872" s="62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</row>
    <row r="2873" spans="1:154" x14ac:dyDescent="0.15">
      <c r="A2873" s="57"/>
      <c r="B2873" s="58"/>
      <c r="C2873" s="59"/>
      <c r="D2873" s="59"/>
      <c r="E2873" s="60"/>
      <c r="F2873" s="61"/>
      <c r="G2873" s="61"/>
      <c r="H2873" s="61"/>
      <c r="I2873" s="61"/>
      <c r="J2873" s="60"/>
      <c r="K2873" s="62"/>
      <c r="L2873" s="63"/>
      <c r="M2873" s="64"/>
      <c r="N2873" s="65"/>
      <c r="O2873" s="65"/>
      <c r="P2873" s="64"/>
      <c r="Q2873" s="61"/>
      <c r="R2873" s="66"/>
      <c r="S2873" s="61"/>
      <c r="T2873" s="67"/>
      <c r="U2873" s="62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</row>
    <row r="2874" spans="1:154" x14ac:dyDescent="0.15">
      <c r="A2874" s="57"/>
      <c r="B2874" s="58"/>
      <c r="C2874" s="59"/>
      <c r="D2874" s="59"/>
      <c r="E2874" s="60"/>
      <c r="F2874" s="61"/>
      <c r="G2874" s="61"/>
      <c r="H2874" s="61"/>
      <c r="I2874" s="61"/>
      <c r="J2874" s="60"/>
      <c r="K2874" s="62"/>
      <c r="L2874" s="63"/>
      <c r="M2874" s="64"/>
      <c r="N2874" s="65"/>
      <c r="O2874" s="65"/>
      <c r="P2874" s="64"/>
      <c r="Q2874" s="61"/>
      <c r="R2874" s="66"/>
      <c r="S2874" s="61"/>
      <c r="T2874" s="67"/>
      <c r="U2874" s="62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</row>
    <row r="2875" spans="1:154" x14ac:dyDescent="0.15">
      <c r="A2875" s="57"/>
      <c r="B2875" s="58"/>
      <c r="C2875" s="59"/>
      <c r="D2875" s="59"/>
      <c r="E2875" s="60"/>
      <c r="F2875" s="61"/>
      <c r="G2875" s="61"/>
      <c r="H2875" s="61"/>
      <c r="I2875" s="61"/>
      <c r="J2875" s="60"/>
      <c r="K2875" s="62"/>
      <c r="L2875" s="63"/>
      <c r="M2875" s="64"/>
      <c r="N2875" s="65"/>
      <c r="O2875" s="65"/>
      <c r="P2875" s="64"/>
      <c r="Q2875" s="61"/>
      <c r="R2875" s="66"/>
      <c r="S2875" s="61"/>
      <c r="T2875" s="67"/>
      <c r="U2875" s="62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</row>
    <row r="2876" spans="1:154" x14ac:dyDescent="0.15">
      <c r="A2876" s="57"/>
      <c r="B2876" s="58"/>
      <c r="C2876" s="59"/>
      <c r="D2876" s="59"/>
      <c r="E2876" s="60"/>
      <c r="F2876" s="61"/>
      <c r="G2876" s="61"/>
      <c r="H2876" s="61"/>
      <c r="I2876" s="61"/>
      <c r="J2876" s="60"/>
      <c r="K2876" s="62"/>
      <c r="L2876" s="63"/>
      <c r="M2876" s="64"/>
      <c r="N2876" s="65"/>
      <c r="O2876" s="65"/>
      <c r="P2876" s="64"/>
      <c r="Q2876" s="61"/>
      <c r="R2876" s="66"/>
      <c r="S2876" s="61"/>
      <c r="T2876" s="67"/>
      <c r="U2876" s="62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</row>
    <row r="2877" spans="1:154" x14ac:dyDescent="0.15">
      <c r="A2877" s="57"/>
      <c r="B2877" s="58"/>
      <c r="C2877" s="59"/>
      <c r="D2877" s="59"/>
      <c r="E2877" s="60"/>
      <c r="F2877" s="61"/>
      <c r="G2877" s="61"/>
      <c r="H2877" s="61"/>
      <c r="I2877" s="61"/>
      <c r="J2877" s="60"/>
      <c r="K2877" s="62"/>
      <c r="L2877" s="63"/>
      <c r="M2877" s="64"/>
      <c r="N2877" s="65"/>
      <c r="O2877" s="65"/>
      <c r="P2877" s="64"/>
      <c r="Q2877" s="61"/>
      <c r="R2877" s="66"/>
      <c r="S2877" s="61"/>
      <c r="T2877" s="67"/>
      <c r="U2877" s="62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</row>
    <row r="2878" spans="1:154" x14ac:dyDescent="0.15">
      <c r="A2878" s="57"/>
      <c r="B2878" s="58"/>
      <c r="C2878" s="59"/>
      <c r="D2878" s="59"/>
      <c r="E2878" s="60"/>
      <c r="F2878" s="61"/>
      <c r="G2878" s="61"/>
      <c r="H2878" s="61"/>
      <c r="I2878" s="61"/>
      <c r="J2878" s="60"/>
      <c r="K2878" s="62"/>
      <c r="L2878" s="63"/>
      <c r="M2878" s="64"/>
      <c r="N2878" s="65"/>
      <c r="O2878" s="65"/>
      <c r="P2878" s="64"/>
      <c r="Q2878" s="61"/>
      <c r="R2878" s="66"/>
      <c r="S2878" s="61"/>
      <c r="T2878" s="67"/>
      <c r="U2878" s="62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</row>
    <row r="2879" spans="1:154" x14ac:dyDescent="0.15">
      <c r="A2879" s="57"/>
      <c r="B2879" s="58"/>
      <c r="C2879" s="59"/>
      <c r="D2879" s="59"/>
      <c r="E2879" s="60"/>
      <c r="F2879" s="61"/>
      <c r="G2879" s="61"/>
      <c r="H2879" s="61"/>
      <c r="I2879" s="61"/>
      <c r="J2879" s="60"/>
      <c r="K2879" s="62"/>
      <c r="L2879" s="63"/>
      <c r="M2879" s="64"/>
      <c r="N2879" s="65"/>
      <c r="O2879" s="65"/>
      <c r="P2879" s="64"/>
      <c r="Q2879" s="61"/>
      <c r="R2879" s="66"/>
      <c r="S2879" s="61"/>
      <c r="T2879" s="67"/>
      <c r="U2879" s="62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</row>
    <row r="2880" spans="1:154" x14ac:dyDescent="0.15">
      <c r="A2880" s="57"/>
      <c r="B2880" s="58"/>
      <c r="C2880" s="59"/>
      <c r="D2880" s="59"/>
      <c r="E2880" s="60"/>
      <c r="F2880" s="61"/>
      <c r="G2880" s="61"/>
      <c r="H2880" s="61"/>
      <c r="I2880" s="61"/>
      <c r="J2880" s="60"/>
      <c r="K2880" s="62"/>
      <c r="L2880" s="63"/>
      <c r="M2880" s="64"/>
      <c r="N2880" s="65"/>
      <c r="O2880" s="65"/>
      <c r="P2880" s="64"/>
      <c r="Q2880" s="61"/>
      <c r="R2880" s="66"/>
      <c r="S2880" s="61"/>
      <c r="T2880" s="67"/>
      <c r="U2880" s="62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</row>
    <row r="2881" spans="1:154" x14ac:dyDescent="0.15">
      <c r="A2881" s="57"/>
      <c r="B2881" s="58"/>
      <c r="C2881" s="59"/>
      <c r="D2881" s="59"/>
      <c r="E2881" s="60"/>
      <c r="F2881" s="61"/>
      <c r="G2881" s="61"/>
      <c r="H2881" s="61"/>
      <c r="I2881" s="61"/>
      <c r="J2881" s="60"/>
      <c r="K2881" s="62"/>
      <c r="L2881" s="63"/>
      <c r="M2881" s="64"/>
      <c r="N2881" s="65"/>
      <c r="O2881" s="65"/>
      <c r="P2881" s="64"/>
      <c r="Q2881" s="61"/>
      <c r="R2881" s="66"/>
      <c r="S2881" s="61"/>
      <c r="T2881" s="67"/>
      <c r="U2881" s="62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</row>
    <row r="2882" spans="1:154" x14ac:dyDescent="0.15">
      <c r="A2882" s="57"/>
      <c r="B2882" s="58"/>
      <c r="C2882" s="59"/>
      <c r="D2882" s="59"/>
      <c r="E2882" s="60"/>
      <c r="F2882" s="61"/>
      <c r="G2882" s="61"/>
      <c r="H2882" s="61"/>
      <c r="I2882" s="61"/>
      <c r="J2882" s="60"/>
      <c r="K2882" s="62"/>
      <c r="L2882" s="63"/>
      <c r="M2882" s="64"/>
      <c r="N2882" s="65"/>
      <c r="O2882" s="65"/>
      <c r="P2882" s="64"/>
      <c r="Q2882" s="61"/>
      <c r="R2882" s="66"/>
      <c r="S2882" s="61"/>
      <c r="T2882" s="67"/>
      <c r="U2882" s="62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</row>
    <row r="2883" spans="1:154" x14ac:dyDescent="0.15">
      <c r="A2883" s="57"/>
      <c r="B2883" s="58"/>
      <c r="C2883" s="59"/>
      <c r="D2883" s="59"/>
      <c r="E2883" s="60"/>
      <c r="F2883" s="61"/>
      <c r="G2883" s="61"/>
      <c r="H2883" s="61"/>
      <c r="I2883" s="61"/>
      <c r="J2883" s="60"/>
      <c r="K2883" s="62"/>
      <c r="L2883" s="63"/>
      <c r="M2883" s="64"/>
      <c r="N2883" s="65"/>
      <c r="O2883" s="65"/>
      <c r="P2883" s="64"/>
      <c r="Q2883" s="61"/>
      <c r="R2883" s="66"/>
      <c r="S2883" s="61"/>
      <c r="T2883" s="67"/>
      <c r="U2883" s="62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</row>
    <row r="2884" spans="1:154" x14ac:dyDescent="0.15">
      <c r="A2884" s="57"/>
      <c r="B2884" s="58"/>
      <c r="C2884" s="59"/>
      <c r="D2884" s="59"/>
      <c r="E2884" s="60"/>
      <c r="F2884" s="61"/>
      <c r="G2884" s="61"/>
      <c r="H2884" s="61"/>
      <c r="I2884" s="61"/>
      <c r="J2884" s="60"/>
      <c r="K2884" s="62"/>
      <c r="L2884" s="63"/>
      <c r="M2884" s="64"/>
      <c r="N2884" s="65"/>
      <c r="O2884" s="65"/>
      <c r="P2884" s="64"/>
      <c r="Q2884" s="61"/>
      <c r="R2884" s="66"/>
      <c r="S2884" s="61"/>
      <c r="T2884" s="67"/>
      <c r="U2884" s="62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</row>
    <row r="2885" spans="1:154" x14ac:dyDescent="0.15">
      <c r="A2885" s="57"/>
      <c r="B2885" s="58"/>
      <c r="C2885" s="59"/>
      <c r="D2885" s="59"/>
      <c r="E2885" s="60"/>
      <c r="F2885" s="61"/>
      <c r="G2885" s="61"/>
      <c r="H2885" s="61"/>
      <c r="I2885" s="61"/>
      <c r="J2885" s="60"/>
      <c r="K2885" s="62"/>
      <c r="L2885" s="63"/>
      <c r="M2885" s="64"/>
      <c r="N2885" s="65"/>
      <c r="O2885" s="65"/>
      <c r="P2885" s="64"/>
      <c r="Q2885" s="61"/>
      <c r="R2885" s="66"/>
      <c r="S2885" s="61"/>
      <c r="T2885" s="67"/>
      <c r="U2885" s="62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</row>
    <row r="2886" spans="1:154" x14ac:dyDescent="0.15">
      <c r="A2886" s="57"/>
      <c r="B2886" s="58"/>
      <c r="C2886" s="59"/>
      <c r="D2886" s="59"/>
      <c r="E2886" s="60"/>
      <c r="F2886" s="61"/>
      <c r="G2886" s="61"/>
      <c r="H2886" s="61"/>
      <c r="I2886" s="61"/>
      <c r="J2886" s="60"/>
      <c r="K2886" s="62"/>
      <c r="L2886" s="63"/>
      <c r="M2886" s="64"/>
      <c r="N2886" s="65"/>
      <c r="O2886" s="65"/>
      <c r="P2886" s="64"/>
      <c r="Q2886" s="61"/>
      <c r="R2886" s="66"/>
      <c r="S2886" s="61"/>
      <c r="T2886" s="67"/>
      <c r="U2886" s="62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</row>
    <row r="2887" spans="1:154" x14ac:dyDescent="0.15">
      <c r="A2887" s="57"/>
      <c r="B2887" s="58"/>
      <c r="C2887" s="59"/>
      <c r="D2887" s="59"/>
      <c r="E2887" s="60"/>
      <c r="F2887" s="61"/>
      <c r="G2887" s="61"/>
      <c r="H2887" s="61"/>
      <c r="I2887" s="61"/>
      <c r="J2887" s="60"/>
      <c r="K2887" s="62"/>
      <c r="L2887" s="63"/>
      <c r="M2887" s="64"/>
      <c r="N2887" s="65"/>
      <c r="O2887" s="65"/>
      <c r="P2887" s="64"/>
      <c r="Q2887" s="61"/>
      <c r="R2887" s="66"/>
      <c r="S2887" s="61"/>
      <c r="T2887" s="67"/>
      <c r="U2887" s="62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</row>
    <row r="2888" spans="1:154" x14ac:dyDescent="0.15">
      <c r="A2888" s="57"/>
      <c r="B2888" s="58"/>
      <c r="C2888" s="59"/>
      <c r="D2888" s="59"/>
      <c r="E2888" s="60"/>
      <c r="F2888" s="61"/>
      <c r="G2888" s="61"/>
      <c r="H2888" s="61"/>
      <c r="I2888" s="61"/>
      <c r="J2888" s="60"/>
      <c r="K2888" s="62"/>
      <c r="L2888" s="63"/>
      <c r="M2888" s="64"/>
      <c r="N2888" s="65"/>
      <c r="O2888" s="65"/>
      <c r="P2888" s="64"/>
      <c r="Q2888" s="61"/>
      <c r="R2888" s="66"/>
      <c r="S2888" s="61"/>
      <c r="T2888" s="67"/>
      <c r="U2888" s="62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</row>
    <row r="2889" spans="1:154" x14ac:dyDescent="0.15">
      <c r="A2889" s="57"/>
      <c r="B2889" s="58"/>
      <c r="C2889" s="59"/>
      <c r="D2889" s="59"/>
      <c r="E2889" s="60"/>
      <c r="F2889" s="61"/>
      <c r="G2889" s="61"/>
      <c r="H2889" s="61"/>
      <c r="I2889" s="61"/>
      <c r="J2889" s="60"/>
      <c r="K2889" s="62"/>
      <c r="L2889" s="63"/>
      <c r="M2889" s="64"/>
      <c r="N2889" s="65"/>
      <c r="O2889" s="65"/>
      <c r="P2889" s="64"/>
      <c r="Q2889" s="61"/>
      <c r="R2889" s="66"/>
      <c r="S2889" s="61"/>
      <c r="T2889" s="67"/>
      <c r="U2889" s="62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</row>
    <row r="2890" spans="1:154" x14ac:dyDescent="0.15">
      <c r="A2890" s="57"/>
      <c r="B2890" s="58"/>
      <c r="C2890" s="59"/>
      <c r="D2890" s="59"/>
      <c r="E2890" s="60"/>
      <c r="F2890" s="61"/>
      <c r="G2890" s="61"/>
      <c r="H2890" s="61"/>
      <c r="I2890" s="61"/>
      <c r="J2890" s="60"/>
      <c r="K2890" s="62"/>
      <c r="L2890" s="63"/>
      <c r="M2890" s="64"/>
      <c r="N2890" s="65"/>
      <c r="O2890" s="65"/>
      <c r="P2890" s="64"/>
      <c r="Q2890" s="61"/>
      <c r="R2890" s="66"/>
      <c r="S2890" s="61"/>
      <c r="T2890" s="67"/>
      <c r="U2890" s="62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</row>
    <row r="2891" spans="1:154" x14ac:dyDescent="0.15">
      <c r="A2891" s="57"/>
      <c r="B2891" s="58"/>
      <c r="C2891" s="59"/>
      <c r="D2891" s="59"/>
      <c r="E2891" s="60"/>
      <c r="F2891" s="61"/>
      <c r="G2891" s="61"/>
      <c r="H2891" s="61"/>
      <c r="I2891" s="61"/>
      <c r="J2891" s="60"/>
      <c r="K2891" s="62"/>
      <c r="L2891" s="63"/>
      <c r="M2891" s="64"/>
      <c r="N2891" s="65"/>
      <c r="O2891" s="65"/>
      <c r="P2891" s="64"/>
      <c r="Q2891" s="61"/>
      <c r="R2891" s="66"/>
      <c r="S2891" s="61"/>
      <c r="T2891" s="67"/>
      <c r="U2891" s="62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</row>
    <row r="2892" spans="1:154" x14ac:dyDescent="0.15">
      <c r="A2892" s="57"/>
      <c r="B2892" s="58"/>
      <c r="C2892" s="59"/>
      <c r="D2892" s="59"/>
      <c r="E2892" s="60"/>
      <c r="F2892" s="61"/>
      <c r="G2892" s="61"/>
      <c r="H2892" s="61"/>
      <c r="I2892" s="61"/>
      <c r="J2892" s="60"/>
      <c r="K2892" s="62"/>
      <c r="L2892" s="63"/>
      <c r="M2892" s="64"/>
      <c r="N2892" s="65"/>
      <c r="O2892" s="65"/>
      <c r="P2892" s="64"/>
      <c r="Q2892" s="61"/>
      <c r="R2892" s="66"/>
      <c r="S2892" s="61"/>
      <c r="T2892" s="67"/>
      <c r="U2892" s="62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</row>
    <row r="2893" spans="1:154" x14ac:dyDescent="0.15">
      <c r="A2893" s="57"/>
      <c r="B2893" s="58"/>
      <c r="C2893" s="59"/>
      <c r="D2893" s="59"/>
      <c r="E2893" s="60"/>
      <c r="F2893" s="61"/>
      <c r="G2893" s="61"/>
      <c r="H2893" s="61"/>
      <c r="I2893" s="61"/>
      <c r="J2893" s="60"/>
      <c r="K2893" s="62"/>
      <c r="L2893" s="63"/>
      <c r="M2893" s="64"/>
      <c r="N2893" s="65"/>
      <c r="O2893" s="65"/>
      <c r="P2893" s="64"/>
      <c r="Q2893" s="61"/>
      <c r="R2893" s="66"/>
      <c r="S2893" s="61"/>
      <c r="T2893" s="67"/>
      <c r="U2893" s="62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</row>
    <row r="2894" spans="1:154" x14ac:dyDescent="0.15">
      <c r="A2894" s="57"/>
      <c r="B2894" s="58"/>
      <c r="C2894" s="59"/>
      <c r="D2894" s="59"/>
      <c r="E2894" s="60"/>
      <c r="F2894" s="61"/>
      <c r="G2894" s="61"/>
      <c r="H2894" s="61"/>
      <c r="I2894" s="61"/>
      <c r="J2894" s="60"/>
      <c r="K2894" s="62"/>
      <c r="L2894" s="63"/>
      <c r="M2894" s="64"/>
      <c r="N2894" s="65"/>
      <c r="O2894" s="65"/>
      <c r="P2894" s="64"/>
      <c r="Q2894" s="61"/>
      <c r="R2894" s="66"/>
      <c r="S2894" s="61"/>
      <c r="T2894" s="67"/>
      <c r="U2894" s="62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</row>
    <row r="2895" spans="1:154" x14ac:dyDescent="0.15">
      <c r="A2895" s="57"/>
      <c r="B2895" s="58"/>
      <c r="C2895" s="59"/>
      <c r="D2895" s="59"/>
      <c r="E2895" s="60"/>
      <c r="F2895" s="61"/>
      <c r="G2895" s="61"/>
      <c r="H2895" s="61"/>
      <c r="I2895" s="61"/>
      <c r="J2895" s="60"/>
      <c r="K2895" s="62"/>
      <c r="L2895" s="63"/>
      <c r="M2895" s="64"/>
      <c r="N2895" s="65"/>
      <c r="O2895" s="65"/>
      <c r="P2895" s="64"/>
      <c r="Q2895" s="61"/>
      <c r="R2895" s="66"/>
      <c r="S2895" s="61"/>
      <c r="T2895" s="67"/>
      <c r="U2895" s="62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</row>
    <row r="2896" spans="1:154" x14ac:dyDescent="0.15">
      <c r="A2896" s="57"/>
      <c r="B2896" s="58"/>
      <c r="C2896" s="59"/>
      <c r="D2896" s="59"/>
      <c r="E2896" s="60"/>
      <c r="F2896" s="61"/>
      <c r="G2896" s="61"/>
      <c r="H2896" s="61"/>
      <c r="I2896" s="61"/>
      <c r="J2896" s="60"/>
      <c r="K2896" s="62"/>
      <c r="L2896" s="63"/>
      <c r="M2896" s="64"/>
      <c r="N2896" s="65"/>
      <c r="O2896" s="65"/>
      <c r="P2896" s="64"/>
      <c r="Q2896" s="61"/>
      <c r="R2896" s="66"/>
      <c r="S2896" s="61"/>
      <c r="T2896" s="67"/>
      <c r="U2896" s="62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</row>
    <row r="2897" spans="1:154" x14ac:dyDescent="0.15">
      <c r="A2897" s="57"/>
      <c r="B2897" s="58"/>
      <c r="C2897" s="59"/>
      <c r="D2897" s="59"/>
      <c r="E2897" s="60"/>
      <c r="F2897" s="61"/>
      <c r="G2897" s="61"/>
      <c r="H2897" s="61"/>
      <c r="I2897" s="61"/>
      <c r="J2897" s="60"/>
      <c r="K2897" s="62"/>
      <c r="L2897" s="63"/>
      <c r="M2897" s="64"/>
      <c r="N2897" s="65"/>
      <c r="O2897" s="65"/>
      <c r="P2897" s="64"/>
      <c r="Q2897" s="61"/>
      <c r="R2897" s="66"/>
      <c r="S2897" s="61"/>
      <c r="T2897" s="67"/>
      <c r="U2897" s="62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</row>
    <row r="2898" spans="1:154" x14ac:dyDescent="0.15">
      <c r="A2898" s="57"/>
      <c r="B2898" s="58"/>
      <c r="C2898" s="59"/>
      <c r="D2898" s="59"/>
      <c r="E2898" s="60"/>
      <c r="F2898" s="61"/>
      <c r="G2898" s="61"/>
      <c r="H2898" s="61"/>
      <c r="I2898" s="61"/>
      <c r="J2898" s="60"/>
      <c r="K2898" s="62"/>
      <c r="L2898" s="63"/>
      <c r="M2898" s="64"/>
      <c r="N2898" s="65"/>
      <c r="O2898" s="65"/>
      <c r="P2898" s="64"/>
      <c r="Q2898" s="61"/>
      <c r="R2898" s="66"/>
      <c r="S2898" s="61"/>
      <c r="T2898" s="67"/>
      <c r="U2898" s="62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</row>
    <row r="2899" spans="1:154" x14ac:dyDescent="0.15">
      <c r="A2899" s="57"/>
      <c r="B2899" s="58"/>
      <c r="C2899" s="59"/>
      <c r="D2899" s="59"/>
      <c r="E2899" s="60"/>
      <c r="F2899" s="61"/>
      <c r="G2899" s="61"/>
      <c r="H2899" s="61"/>
      <c r="I2899" s="61"/>
      <c r="J2899" s="60"/>
      <c r="K2899" s="62"/>
      <c r="L2899" s="63"/>
      <c r="M2899" s="64"/>
      <c r="N2899" s="65"/>
      <c r="O2899" s="65"/>
      <c r="P2899" s="64"/>
      <c r="Q2899" s="61"/>
      <c r="R2899" s="66"/>
      <c r="S2899" s="61"/>
      <c r="T2899" s="67"/>
      <c r="U2899" s="62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</row>
    <row r="2900" spans="1:154" x14ac:dyDescent="0.15">
      <c r="A2900" s="57"/>
      <c r="B2900" s="58"/>
      <c r="C2900" s="59"/>
      <c r="D2900" s="59"/>
      <c r="E2900" s="60"/>
      <c r="F2900" s="61"/>
      <c r="G2900" s="61"/>
      <c r="H2900" s="61"/>
      <c r="I2900" s="61"/>
      <c r="J2900" s="60"/>
      <c r="K2900" s="62"/>
      <c r="L2900" s="63"/>
      <c r="M2900" s="64"/>
      <c r="N2900" s="65"/>
      <c r="O2900" s="65"/>
      <c r="P2900" s="64"/>
      <c r="Q2900" s="61"/>
      <c r="R2900" s="66"/>
      <c r="S2900" s="61"/>
      <c r="T2900" s="67"/>
      <c r="U2900" s="62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</row>
    <row r="2901" spans="1:154" x14ac:dyDescent="0.15">
      <c r="A2901" s="57"/>
      <c r="B2901" s="58"/>
      <c r="C2901" s="59"/>
      <c r="D2901" s="59"/>
      <c r="E2901" s="60"/>
      <c r="F2901" s="61"/>
      <c r="G2901" s="61"/>
      <c r="H2901" s="61"/>
      <c r="I2901" s="61"/>
      <c r="J2901" s="60"/>
      <c r="K2901" s="62"/>
      <c r="L2901" s="63"/>
      <c r="M2901" s="64"/>
      <c r="N2901" s="65"/>
      <c r="O2901" s="65"/>
      <c r="P2901" s="64"/>
      <c r="Q2901" s="61"/>
      <c r="R2901" s="66"/>
      <c r="S2901" s="61"/>
      <c r="T2901" s="67"/>
      <c r="U2901" s="62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</row>
    <row r="2902" spans="1:154" x14ac:dyDescent="0.15">
      <c r="A2902" s="57"/>
      <c r="B2902" s="58"/>
      <c r="C2902" s="59"/>
      <c r="D2902" s="59"/>
      <c r="E2902" s="60"/>
      <c r="F2902" s="61"/>
      <c r="G2902" s="61"/>
      <c r="H2902" s="61"/>
      <c r="I2902" s="61"/>
      <c r="J2902" s="60"/>
      <c r="K2902" s="62"/>
      <c r="L2902" s="63"/>
      <c r="M2902" s="64"/>
      <c r="N2902" s="65"/>
      <c r="O2902" s="65"/>
      <c r="P2902" s="64"/>
      <c r="Q2902" s="61"/>
      <c r="R2902" s="66"/>
      <c r="S2902" s="61"/>
      <c r="T2902" s="67"/>
      <c r="U2902" s="62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</row>
    <row r="2903" spans="1:154" x14ac:dyDescent="0.15">
      <c r="A2903" s="57"/>
      <c r="B2903" s="58"/>
      <c r="C2903" s="59"/>
      <c r="D2903" s="59"/>
      <c r="E2903" s="60"/>
      <c r="F2903" s="61"/>
      <c r="G2903" s="61"/>
      <c r="H2903" s="61"/>
      <c r="I2903" s="61"/>
      <c r="J2903" s="60"/>
      <c r="K2903" s="62"/>
      <c r="L2903" s="63"/>
      <c r="M2903" s="64"/>
      <c r="N2903" s="65"/>
      <c r="O2903" s="65"/>
      <c r="P2903" s="64"/>
      <c r="Q2903" s="61"/>
      <c r="R2903" s="66"/>
      <c r="S2903" s="61"/>
      <c r="T2903" s="67"/>
      <c r="U2903" s="62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</row>
    <row r="2904" spans="1:154" x14ac:dyDescent="0.15">
      <c r="A2904" s="57"/>
      <c r="B2904" s="58"/>
      <c r="C2904" s="59"/>
      <c r="D2904" s="59"/>
      <c r="E2904" s="60"/>
      <c r="F2904" s="61"/>
      <c r="G2904" s="61"/>
      <c r="H2904" s="61"/>
      <c r="I2904" s="61"/>
      <c r="J2904" s="60"/>
      <c r="K2904" s="62"/>
      <c r="L2904" s="63"/>
      <c r="M2904" s="64"/>
      <c r="N2904" s="65"/>
      <c r="O2904" s="65"/>
      <c r="P2904" s="64"/>
      <c r="Q2904" s="61"/>
      <c r="R2904" s="66"/>
      <c r="S2904" s="61"/>
      <c r="T2904" s="67"/>
      <c r="U2904" s="62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</row>
    <row r="2905" spans="1:154" x14ac:dyDescent="0.15">
      <c r="A2905" s="57"/>
      <c r="B2905" s="58"/>
      <c r="C2905" s="59"/>
      <c r="D2905" s="59"/>
      <c r="E2905" s="60"/>
      <c r="F2905" s="61"/>
      <c r="G2905" s="61"/>
      <c r="H2905" s="61"/>
      <c r="I2905" s="61"/>
      <c r="J2905" s="60"/>
      <c r="K2905" s="62"/>
      <c r="L2905" s="63"/>
      <c r="M2905" s="64"/>
      <c r="N2905" s="65"/>
      <c r="O2905" s="65"/>
      <c r="P2905" s="64"/>
      <c r="Q2905" s="61"/>
      <c r="R2905" s="66"/>
      <c r="S2905" s="61"/>
      <c r="T2905" s="67"/>
      <c r="U2905" s="62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</row>
    <row r="2906" spans="1:154" x14ac:dyDescent="0.15">
      <c r="A2906" s="57"/>
      <c r="B2906" s="58"/>
      <c r="C2906" s="59"/>
      <c r="D2906" s="59"/>
      <c r="E2906" s="60"/>
      <c r="F2906" s="61"/>
      <c r="G2906" s="61"/>
      <c r="H2906" s="61"/>
      <c r="I2906" s="61"/>
      <c r="J2906" s="60"/>
      <c r="K2906" s="62"/>
      <c r="L2906" s="63"/>
      <c r="M2906" s="64"/>
      <c r="N2906" s="65"/>
      <c r="O2906" s="65"/>
      <c r="P2906" s="64"/>
      <c r="Q2906" s="61"/>
      <c r="R2906" s="66"/>
      <c r="S2906" s="61"/>
      <c r="T2906" s="67"/>
      <c r="U2906" s="62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</row>
    <row r="2907" spans="1:154" x14ac:dyDescent="0.15">
      <c r="A2907" s="57"/>
      <c r="B2907" s="58"/>
      <c r="C2907" s="59"/>
      <c r="D2907" s="59"/>
      <c r="E2907" s="60"/>
      <c r="F2907" s="61"/>
      <c r="G2907" s="61"/>
      <c r="H2907" s="61"/>
      <c r="I2907" s="61"/>
      <c r="J2907" s="60"/>
      <c r="K2907" s="62"/>
      <c r="L2907" s="63"/>
      <c r="M2907" s="64"/>
      <c r="N2907" s="65"/>
      <c r="O2907" s="65"/>
      <c r="P2907" s="64"/>
      <c r="Q2907" s="61"/>
      <c r="R2907" s="66"/>
      <c r="S2907" s="61"/>
      <c r="T2907" s="67"/>
      <c r="U2907" s="62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</row>
    <row r="2908" spans="1:154" x14ac:dyDescent="0.15">
      <c r="A2908" s="57"/>
      <c r="B2908" s="58"/>
      <c r="C2908" s="59"/>
      <c r="D2908" s="59"/>
      <c r="E2908" s="60"/>
      <c r="F2908" s="61"/>
      <c r="G2908" s="61"/>
      <c r="H2908" s="61"/>
      <c r="I2908" s="61"/>
      <c r="J2908" s="60"/>
      <c r="K2908" s="62"/>
      <c r="L2908" s="63"/>
      <c r="M2908" s="64"/>
      <c r="N2908" s="65"/>
      <c r="O2908" s="65"/>
      <c r="P2908" s="64"/>
      <c r="Q2908" s="61"/>
      <c r="R2908" s="66"/>
      <c r="S2908" s="61"/>
      <c r="T2908" s="67"/>
      <c r="U2908" s="62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</row>
    <row r="2909" spans="1:154" x14ac:dyDescent="0.15">
      <c r="A2909" s="57"/>
      <c r="B2909" s="58"/>
      <c r="C2909" s="59"/>
      <c r="D2909" s="59"/>
      <c r="E2909" s="60"/>
      <c r="F2909" s="61"/>
      <c r="G2909" s="61"/>
      <c r="H2909" s="61"/>
      <c r="I2909" s="61"/>
      <c r="J2909" s="60"/>
      <c r="K2909" s="62"/>
      <c r="L2909" s="63"/>
      <c r="M2909" s="64"/>
      <c r="N2909" s="65"/>
      <c r="O2909" s="65"/>
      <c r="P2909" s="64"/>
      <c r="Q2909" s="61"/>
      <c r="R2909" s="66"/>
      <c r="S2909" s="61"/>
      <c r="T2909" s="67"/>
      <c r="U2909" s="62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</row>
    <row r="2910" spans="1:154" x14ac:dyDescent="0.15">
      <c r="A2910" s="57"/>
      <c r="B2910" s="58"/>
      <c r="C2910" s="59"/>
      <c r="D2910" s="59"/>
      <c r="E2910" s="60"/>
      <c r="F2910" s="61"/>
      <c r="G2910" s="61"/>
      <c r="H2910" s="61"/>
      <c r="I2910" s="61"/>
      <c r="J2910" s="60"/>
      <c r="K2910" s="62"/>
      <c r="L2910" s="63"/>
      <c r="M2910" s="64"/>
      <c r="N2910" s="65"/>
      <c r="O2910" s="65"/>
      <c r="P2910" s="64"/>
      <c r="Q2910" s="61"/>
      <c r="R2910" s="66"/>
      <c r="S2910" s="61"/>
      <c r="T2910" s="67"/>
      <c r="U2910" s="62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</row>
    <row r="2911" spans="1:154" x14ac:dyDescent="0.15">
      <c r="A2911" s="57"/>
      <c r="B2911" s="58"/>
      <c r="C2911" s="59"/>
      <c r="D2911" s="59"/>
      <c r="E2911" s="60"/>
      <c r="F2911" s="61"/>
      <c r="G2911" s="61"/>
      <c r="H2911" s="61"/>
      <c r="I2911" s="61"/>
      <c r="J2911" s="60"/>
      <c r="K2911" s="62"/>
      <c r="L2911" s="63"/>
      <c r="M2911" s="64"/>
      <c r="N2911" s="65"/>
      <c r="O2911" s="65"/>
      <c r="P2911" s="64"/>
      <c r="Q2911" s="61"/>
      <c r="R2911" s="66"/>
      <c r="S2911" s="61"/>
      <c r="T2911" s="67"/>
      <c r="U2911" s="62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</row>
    <row r="2912" spans="1:154" x14ac:dyDescent="0.15">
      <c r="A2912" s="57"/>
      <c r="B2912" s="58"/>
      <c r="C2912" s="59"/>
      <c r="D2912" s="59"/>
      <c r="E2912" s="60"/>
      <c r="F2912" s="61"/>
      <c r="G2912" s="61"/>
      <c r="H2912" s="61"/>
      <c r="I2912" s="61"/>
      <c r="J2912" s="60"/>
      <c r="K2912" s="62"/>
      <c r="L2912" s="63"/>
      <c r="M2912" s="64"/>
      <c r="N2912" s="65"/>
      <c r="O2912" s="65"/>
      <c r="P2912" s="64"/>
      <c r="Q2912" s="61"/>
      <c r="R2912" s="66"/>
      <c r="S2912" s="61"/>
      <c r="T2912" s="67"/>
      <c r="U2912" s="62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</row>
    <row r="2913" spans="1:154" x14ac:dyDescent="0.15">
      <c r="A2913" s="57"/>
      <c r="B2913" s="58"/>
      <c r="C2913" s="59"/>
      <c r="D2913" s="59"/>
      <c r="E2913" s="60"/>
      <c r="F2913" s="61"/>
      <c r="G2913" s="61"/>
      <c r="H2913" s="61"/>
      <c r="I2913" s="61"/>
      <c r="J2913" s="60"/>
      <c r="K2913" s="62"/>
      <c r="L2913" s="63"/>
      <c r="M2913" s="64"/>
      <c r="N2913" s="65"/>
      <c r="O2913" s="65"/>
      <c r="P2913" s="64"/>
      <c r="Q2913" s="61"/>
      <c r="R2913" s="66"/>
      <c r="S2913" s="61"/>
      <c r="T2913" s="67"/>
      <c r="U2913" s="62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</row>
    <row r="2914" spans="1:154" x14ac:dyDescent="0.15">
      <c r="A2914" s="57"/>
      <c r="B2914" s="58"/>
      <c r="C2914" s="59"/>
      <c r="D2914" s="59"/>
      <c r="E2914" s="60"/>
      <c r="F2914" s="61"/>
      <c r="G2914" s="61"/>
      <c r="H2914" s="61"/>
      <c r="I2914" s="61"/>
      <c r="J2914" s="60"/>
      <c r="K2914" s="62"/>
      <c r="L2914" s="63"/>
      <c r="M2914" s="64"/>
      <c r="N2914" s="65"/>
      <c r="O2914" s="65"/>
      <c r="P2914" s="64"/>
      <c r="Q2914" s="61"/>
      <c r="R2914" s="66"/>
      <c r="S2914" s="61"/>
      <c r="T2914" s="67"/>
      <c r="U2914" s="62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</row>
    <row r="2915" spans="1:154" x14ac:dyDescent="0.15">
      <c r="A2915" s="57"/>
      <c r="B2915" s="58"/>
      <c r="C2915" s="59"/>
      <c r="D2915" s="59"/>
      <c r="E2915" s="60"/>
      <c r="F2915" s="61"/>
      <c r="G2915" s="61"/>
      <c r="H2915" s="61"/>
      <c r="I2915" s="61"/>
      <c r="J2915" s="60"/>
      <c r="K2915" s="62"/>
      <c r="L2915" s="63"/>
      <c r="M2915" s="64"/>
      <c r="N2915" s="65"/>
      <c r="O2915" s="65"/>
      <c r="P2915" s="64"/>
      <c r="Q2915" s="61"/>
      <c r="R2915" s="66"/>
      <c r="S2915" s="61"/>
      <c r="T2915" s="67"/>
      <c r="U2915" s="62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</row>
    <row r="2916" spans="1:154" x14ac:dyDescent="0.15">
      <c r="A2916" s="57"/>
      <c r="B2916" s="58"/>
      <c r="C2916" s="59"/>
      <c r="D2916" s="59"/>
      <c r="E2916" s="60"/>
      <c r="F2916" s="61"/>
      <c r="G2916" s="61"/>
      <c r="H2916" s="61"/>
      <c r="I2916" s="61"/>
      <c r="J2916" s="60"/>
      <c r="K2916" s="62"/>
      <c r="L2916" s="63"/>
      <c r="M2916" s="64"/>
      <c r="N2916" s="65"/>
      <c r="O2916" s="65"/>
      <c r="P2916" s="64"/>
      <c r="Q2916" s="61"/>
      <c r="R2916" s="66"/>
      <c r="S2916" s="61"/>
      <c r="T2916" s="67"/>
      <c r="U2916" s="62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</row>
    <row r="2917" spans="1:154" x14ac:dyDescent="0.15">
      <c r="A2917" s="57"/>
      <c r="B2917" s="58"/>
      <c r="C2917" s="59"/>
      <c r="D2917" s="59"/>
      <c r="E2917" s="60"/>
      <c r="F2917" s="61"/>
      <c r="G2917" s="61"/>
      <c r="H2917" s="61"/>
      <c r="I2917" s="61"/>
      <c r="J2917" s="60"/>
      <c r="K2917" s="62"/>
      <c r="L2917" s="63"/>
      <c r="M2917" s="64"/>
      <c r="N2917" s="65"/>
      <c r="O2917" s="65"/>
      <c r="P2917" s="64"/>
      <c r="Q2917" s="61"/>
      <c r="R2917" s="66"/>
      <c r="S2917" s="61"/>
      <c r="T2917" s="67"/>
      <c r="U2917" s="62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</row>
    <row r="2918" spans="1:154" x14ac:dyDescent="0.15">
      <c r="A2918" s="57"/>
      <c r="B2918" s="58"/>
      <c r="C2918" s="59"/>
      <c r="D2918" s="59"/>
      <c r="E2918" s="60"/>
      <c r="F2918" s="61"/>
      <c r="G2918" s="61"/>
      <c r="H2918" s="61"/>
      <c r="I2918" s="61"/>
      <c r="J2918" s="60"/>
      <c r="K2918" s="62"/>
      <c r="L2918" s="63"/>
      <c r="M2918" s="64"/>
      <c r="N2918" s="65"/>
      <c r="O2918" s="65"/>
      <c r="P2918" s="64"/>
      <c r="Q2918" s="61"/>
      <c r="R2918" s="66"/>
      <c r="S2918" s="61"/>
      <c r="T2918" s="67"/>
      <c r="U2918" s="62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</row>
    <row r="2919" spans="1:154" x14ac:dyDescent="0.15">
      <c r="A2919" s="57"/>
      <c r="B2919" s="58"/>
      <c r="C2919" s="59"/>
      <c r="D2919" s="59"/>
      <c r="E2919" s="60"/>
      <c r="F2919" s="61"/>
      <c r="G2919" s="61"/>
      <c r="H2919" s="61"/>
      <c r="I2919" s="61"/>
      <c r="J2919" s="60"/>
      <c r="K2919" s="62"/>
      <c r="L2919" s="63"/>
      <c r="M2919" s="64"/>
      <c r="N2919" s="65"/>
      <c r="O2919" s="65"/>
      <c r="P2919" s="64"/>
      <c r="Q2919" s="61"/>
      <c r="R2919" s="66"/>
      <c r="S2919" s="61"/>
      <c r="T2919" s="67"/>
      <c r="U2919" s="62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</row>
    <row r="2920" spans="1:154" x14ac:dyDescent="0.15">
      <c r="A2920" s="57"/>
      <c r="B2920" s="58"/>
      <c r="C2920" s="59"/>
      <c r="D2920" s="59"/>
      <c r="E2920" s="60"/>
      <c r="F2920" s="61"/>
      <c r="G2920" s="61"/>
      <c r="H2920" s="61"/>
      <c r="I2920" s="61"/>
      <c r="J2920" s="60"/>
      <c r="K2920" s="62"/>
      <c r="L2920" s="63"/>
      <c r="M2920" s="64"/>
      <c r="N2920" s="65"/>
      <c r="O2920" s="65"/>
      <c r="P2920" s="64"/>
      <c r="Q2920" s="61"/>
      <c r="R2920" s="66"/>
      <c r="S2920" s="61"/>
      <c r="T2920" s="67"/>
      <c r="U2920" s="62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</row>
    <row r="2921" spans="1:154" x14ac:dyDescent="0.15">
      <c r="A2921" s="57"/>
      <c r="B2921" s="58"/>
      <c r="C2921" s="59"/>
      <c r="D2921" s="59"/>
      <c r="E2921" s="60"/>
      <c r="F2921" s="61"/>
      <c r="G2921" s="61"/>
      <c r="H2921" s="61"/>
      <c r="I2921" s="61"/>
      <c r="J2921" s="60"/>
      <c r="K2921" s="62"/>
      <c r="L2921" s="63"/>
      <c r="M2921" s="64"/>
      <c r="N2921" s="65"/>
      <c r="O2921" s="65"/>
      <c r="P2921" s="64"/>
      <c r="Q2921" s="61"/>
      <c r="R2921" s="66"/>
      <c r="S2921" s="61"/>
      <c r="T2921" s="67"/>
      <c r="U2921" s="62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</row>
    <row r="2922" spans="1:154" x14ac:dyDescent="0.15">
      <c r="A2922" s="57"/>
      <c r="B2922" s="58"/>
      <c r="C2922" s="59"/>
      <c r="D2922" s="59"/>
      <c r="E2922" s="60"/>
      <c r="F2922" s="61"/>
      <c r="G2922" s="61"/>
      <c r="H2922" s="61"/>
      <c r="I2922" s="61"/>
      <c r="J2922" s="60"/>
      <c r="K2922" s="62"/>
      <c r="L2922" s="63"/>
      <c r="M2922" s="64"/>
      <c r="N2922" s="65"/>
      <c r="O2922" s="65"/>
      <c r="P2922" s="64"/>
      <c r="Q2922" s="61"/>
      <c r="R2922" s="66"/>
      <c r="S2922" s="61"/>
      <c r="T2922" s="67"/>
      <c r="U2922" s="62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</row>
    <row r="2923" spans="1:154" x14ac:dyDescent="0.15">
      <c r="A2923" s="57"/>
      <c r="B2923" s="58"/>
      <c r="C2923" s="59"/>
      <c r="D2923" s="59"/>
      <c r="E2923" s="60"/>
      <c r="F2923" s="61"/>
      <c r="G2923" s="61"/>
      <c r="H2923" s="61"/>
      <c r="I2923" s="61"/>
      <c r="J2923" s="60"/>
      <c r="K2923" s="62"/>
      <c r="L2923" s="63"/>
      <c r="M2923" s="64"/>
      <c r="N2923" s="65"/>
      <c r="O2923" s="65"/>
      <c r="P2923" s="64"/>
      <c r="Q2923" s="61"/>
      <c r="R2923" s="66"/>
      <c r="S2923" s="61"/>
      <c r="T2923" s="67"/>
      <c r="U2923" s="62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</row>
    <row r="2924" spans="1:154" x14ac:dyDescent="0.15">
      <c r="A2924" s="57"/>
      <c r="B2924" s="58"/>
      <c r="C2924" s="59"/>
      <c r="D2924" s="59"/>
      <c r="E2924" s="60"/>
      <c r="F2924" s="61"/>
      <c r="G2924" s="61"/>
      <c r="H2924" s="61"/>
      <c r="I2924" s="61"/>
      <c r="J2924" s="60"/>
      <c r="K2924" s="62"/>
      <c r="L2924" s="63"/>
      <c r="M2924" s="64"/>
      <c r="N2924" s="65"/>
      <c r="O2924" s="65"/>
      <c r="P2924" s="64"/>
      <c r="Q2924" s="61"/>
      <c r="R2924" s="66"/>
      <c r="S2924" s="61"/>
      <c r="T2924" s="67"/>
      <c r="U2924" s="62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</row>
    <row r="2925" spans="1:154" x14ac:dyDescent="0.15">
      <c r="A2925" s="57"/>
      <c r="B2925" s="58"/>
      <c r="C2925" s="59"/>
      <c r="D2925" s="59"/>
      <c r="E2925" s="60"/>
      <c r="F2925" s="61"/>
      <c r="G2925" s="61"/>
      <c r="H2925" s="61"/>
      <c r="I2925" s="61"/>
      <c r="J2925" s="60"/>
      <c r="K2925" s="62"/>
      <c r="L2925" s="63"/>
      <c r="M2925" s="64"/>
      <c r="N2925" s="65"/>
      <c r="O2925" s="65"/>
      <c r="P2925" s="64"/>
      <c r="Q2925" s="61"/>
      <c r="R2925" s="66"/>
      <c r="S2925" s="61"/>
      <c r="T2925" s="67"/>
      <c r="U2925" s="62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</row>
    <row r="2926" spans="1:154" x14ac:dyDescent="0.15">
      <c r="A2926" s="57"/>
      <c r="B2926" s="58"/>
      <c r="C2926" s="59"/>
      <c r="D2926" s="59"/>
      <c r="E2926" s="60"/>
      <c r="F2926" s="61"/>
      <c r="G2926" s="61"/>
      <c r="H2926" s="61"/>
      <c r="I2926" s="61"/>
      <c r="J2926" s="60"/>
      <c r="K2926" s="62"/>
      <c r="L2926" s="63"/>
      <c r="M2926" s="64"/>
      <c r="N2926" s="65"/>
      <c r="O2926" s="65"/>
      <c r="P2926" s="64"/>
      <c r="Q2926" s="61"/>
      <c r="R2926" s="66"/>
      <c r="S2926" s="61"/>
      <c r="T2926" s="67"/>
      <c r="U2926" s="62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</row>
    <row r="2927" spans="1:154" x14ac:dyDescent="0.15">
      <c r="A2927" s="57"/>
      <c r="B2927" s="58"/>
      <c r="C2927" s="59"/>
      <c r="D2927" s="59"/>
      <c r="E2927" s="60"/>
      <c r="F2927" s="61"/>
      <c r="G2927" s="61"/>
      <c r="H2927" s="61"/>
      <c r="I2927" s="61"/>
      <c r="J2927" s="60"/>
      <c r="K2927" s="62"/>
      <c r="L2927" s="63"/>
      <c r="M2927" s="64"/>
      <c r="N2927" s="65"/>
      <c r="O2927" s="65"/>
      <c r="P2927" s="64"/>
      <c r="Q2927" s="61"/>
      <c r="R2927" s="66"/>
      <c r="S2927" s="61"/>
      <c r="T2927" s="67"/>
      <c r="U2927" s="62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</row>
    <row r="2928" spans="1:154" x14ac:dyDescent="0.15">
      <c r="A2928" s="57"/>
      <c r="B2928" s="58"/>
      <c r="C2928" s="59"/>
      <c r="D2928" s="59"/>
      <c r="E2928" s="60"/>
      <c r="F2928" s="61"/>
      <c r="G2928" s="61"/>
      <c r="H2928" s="61"/>
      <c r="I2928" s="61"/>
      <c r="J2928" s="60"/>
      <c r="K2928" s="62"/>
      <c r="L2928" s="63"/>
      <c r="M2928" s="64"/>
      <c r="N2928" s="65"/>
      <c r="O2928" s="65"/>
      <c r="P2928" s="64"/>
      <c r="Q2928" s="61"/>
      <c r="R2928" s="66"/>
      <c r="S2928" s="61"/>
      <c r="T2928" s="67"/>
      <c r="U2928" s="62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</row>
    <row r="2929" spans="1:154" x14ac:dyDescent="0.15">
      <c r="A2929" s="57"/>
      <c r="B2929" s="58"/>
      <c r="C2929" s="59"/>
      <c r="D2929" s="59"/>
      <c r="E2929" s="60"/>
      <c r="F2929" s="61"/>
      <c r="G2929" s="61"/>
      <c r="H2929" s="61"/>
      <c r="I2929" s="61"/>
      <c r="J2929" s="60"/>
      <c r="K2929" s="62"/>
      <c r="L2929" s="63"/>
      <c r="M2929" s="64"/>
      <c r="N2929" s="65"/>
      <c r="O2929" s="65"/>
      <c r="P2929" s="64"/>
      <c r="Q2929" s="61"/>
      <c r="R2929" s="66"/>
      <c r="S2929" s="61"/>
      <c r="T2929" s="67"/>
      <c r="U2929" s="62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</row>
    <row r="2930" spans="1:154" x14ac:dyDescent="0.15">
      <c r="A2930" s="57"/>
      <c r="B2930" s="58"/>
      <c r="C2930" s="59"/>
      <c r="D2930" s="59"/>
      <c r="E2930" s="60"/>
      <c r="F2930" s="61"/>
      <c r="G2930" s="61"/>
      <c r="H2930" s="61"/>
      <c r="I2930" s="61"/>
      <c r="J2930" s="60"/>
      <c r="K2930" s="62"/>
      <c r="L2930" s="63"/>
      <c r="M2930" s="64"/>
      <c r="N2930" s="65"/>
      <c r="O2930" s="65"/>
      <c r="P2930" s="64"/>
      <c r="Q2930" s="61"/>
      <c r="R2930" s="66"/>
      <c r="S2930" s="61"/>
      <c r="T2930" s="67"/>
      <c r="U2930" s="62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</row>
    <row r="2931" spans="1:154" x14ac:dyDescent="0.15">
      <c r="A2931" s="57"/>
      <c r="B2931" s="58"/>
      <c r="C2931" s="59"/>
      <c r="D2931" s="59"/>
      <c r="E2931" s="60"/>
      <c r="F2931" s="61"/>
      <c r="G2931" s="61"/>
      <c r="H2931" s="61"/>
      <c r="I2931" s="61"/>
      <c r="J2931" s="60"/>
      <c r="K2931" s="62"/>
      <c r="L2931" s="63"/>
      <c r="M2931" s="64"/>
      <c r="N2931" s="65"/>
      <c r="O2931" s="65"/>
      <c r="P2931" s="64"/>
      <c r="Q2931" s="61"/>
      <c r="R2931" s="66"/>
      <c r="S2931" s="61"/>
      <c r="T2931" s="67"/>
      <c r="U2931" s="62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</row>
    <row r="2932" spans="1:154" x14ac:dyDescent="0.15">
      <c r="A2932" s="57"/>
      <c r="B2932" s="58"/>
      <c r="C2932" s="59"/>
      <c r="D2932" s="59"/>
      <c r="E2932" s="60"/>
      <c r="F2932" s="61"/>
      <c r="G2932" s="61"/>
      <c r="H2932" s="61"/>
      <c r="I2932" s="61"/>
      <c r="J2932" s="60"/>
      <c r="K2932" s="62"/>
      <c r="L2932" s="63"/>
      <c r="M2932" s="64"/>
      <c r="N2932" s="65"/>
      <c r="O2932" s="65"/>
      <c r="P2932" s="64"/>
      <c r="Q2932" s="61"/>
      <c r="R2932" s="66"/>
      <c r="S2932" s="61"/>
      <c r="T2932" s="67"/>
      <c r="U2932" s="62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</row>
    <row r="2933" spans="1:154" x14ac:dyDescent="0.15">
      <c r="A2933" s="57"/>
      <c r="B2933" s="58"/>
      <c r="C2933" s="59"/>
      <c r="D2933" s="59"/>
      <c r="E2933" s="60"/>
      <c r="F2933" s="61"/>
      <c r="G2933" s="61"/>
      <c r="H2933" s="61"/>
      <c r="I2933" s="61"/>
      <c r="J2933" s="60"/>
      <c r="K2933" s="62"/>
      <c r="L2933" s="63"/>
      <c r="M2933" s="64"/>
      <c r="N2933" s="65"/>
      <c r="O2933" s="65"/>
      <c r="P2933" s="64"/>
      <c r="Q2933" s="61"/>
      <c r="R2933" s="66"/>
      <c r="S2933" s="61"/>
      <c r="T2933" s="67"/>
      <c r="U2933" s="62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</row>
    <row r="2934" spans="1:154" ht="15" x14ac:dyDescent="0.2">
      <c r="A2934" s="68"/>
      <c r="B2934" s="69"/>
      <c r="C2934" s="70"/>
      <c r="D2934" s="70"/>
      <c r="E2934" s="71"/>
      <c r="F2934" s="72"/>
      <c r="G2934" s="72"/>
      <c r="H2934" s="72"/>
      <c r="I2934" s="72"/>
      <c r="J2934" s="71"/>
      <c r="K2934" s="73"/>
      <c r="L2934" s="74"/>
      <c r="M2934" s="75"/>
      <c r="N2934" s="76"/>
      <c r="O2934" s="76"/>
      <c r="P2934" s="75"/>
      <c r="Q2934" s="72"/>
      <c r="R2934" s="77"/>
      <c r="S2934" s="72"/>
      <c r="T2934" s="78"/>
      <c r="U2934" s="73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4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</row>
    <row r="2935" spans="1:154" x14ac:dyDescent="0.15">
      <c r="A2935" s="36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</row>
    <row r="2936" spans="1:154" x14ac:dyDescent="0.15">
      <c r="A2936" s="36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</row>
    <row r="2937" spans="1:154" x14ac:dyDescent="0.15">
      <c r="A2937" s="36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</row>
    <row r="2938" spans="1:154" x14ac:dyDescent="0.15">
      <c r="A2938" s="36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</row>
    <row r="2939" spans="1:154" x14ac:dyDescent="0.15">
      <c r="A2939" s="36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</row>
    <row r="2940" spans="1:154" x14ac:dyDescent="0.15">
      <c r="A2940" s="36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</row>
    <row r="2941" spans="1:154" x14ac:dyDescent="0.15">
      <c r="A2941" s="36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</row>
    <row r="2942" spans="1:154" x14ac:dyDescent="0.15">
      <c r="A2942" s="36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</row>
    <row r="2943" spans="1:154" x14ac:dyDescent="0.15">
      <c r="A2943" s="36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</row>
    <row r="2944" spans="1:154" x14ac:dyDescent="0.15">
      <c r="A2944" s="36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</row>
    <row r="2945" spans="1:154" x14ac:dyDescent="0.15">
      <c r="A2945" s="36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</row>
    <row r="2946" spans="1:154" x14ac:dyDescent="0.15">
      <c r="A2946" s="36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</row>
    <row r="2947" spans="1:154" x14ac:dyDescent="0.15">
      <c r="A2947" s="36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</row>
    <row r="2948" spans="1:154" x14ac:dyDescent="0.15">
      <c r="A2948" s="36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</row>
    <row r="2949" spans="1:154" x14ac:dyDescent="0.15">
      <c r="A2949" s="36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</row>
    <row r="2950" spans="1:154" x14ac:dyDescent="0.15">
      <c r="A2950" s="36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</row>
    <row r="2951" spans="1:154" x14ac:dyDescent="0.15">
      <c r="A2951" s="36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</row>
    <row r="2952" spans="1:154" x14ac:dyDescent="0.15">
      <c r="A2952" s="36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</row>
    <row r="2953" spans="1:154" x14ac:dyDescent="0.15">
      <c r="A2953" s="36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</row>
    <row r="2954" spans="1:154" x14ac:dyDescent="0.15">
      <c r="A2954" s="36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</row>
    <row r="2955" spans="1:154" x14ac:dyDescent="0.15">
      <c r="A2955" s="36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</row>
    <row r="2956" spans="1:154" x14ac:dyDescent="0.15">
      <c r="A2956" s="36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</row>
    <row r="2957" spans="1:154" x14ac:dyDescent="0.15">
      <c r="A2957" s="36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</row>
    <row r="2958" spans="1:154" x14ac:dyDescent="0.15">
      <c r="A2958" s="36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</row>
    <row r="2959" spans="1:154" x14ac:dyDescent="0.15">
      <c r="A2959" s="36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</row>
    <row r="2960" spans="1:154" x14ac:dyDescent="0.15">
      <c r="A2960" s="36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</row>
    <row r="2961" spans="1:154" x14ac:dyDescent="0.15">
      <c r="A2961" s="36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</row>
    <row r="2962" spans="1:154" x14ac:dyDescent="0.15">
      <c r="A2962" s="36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</row>
    <row r="2963" spans="1:154" x14ac:dyDescent="0.15">
      <c r="A2963" s="36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</row>
    <row r="2964" spans="1:154" x14ac:dyDescent="0.15">
      <c r="A2964" s="36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</row>
    <row r="2965" spans="1:154" x14ac:dyDescent="0.15">
      <c r="A2965" s="36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</row>
    <row r="2966" spans="1:154" x14ac:dyDescent="0.15">
      <c r="A2966" s="36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</row>
    <row r="2967" spans="1:154" x14ac:dyDescent="0.15">
      <c r="A2967" s="36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</row>
    <row r="2968" spans="1:154" x14ac:dyDescent="0.15">
      <c r="A2968" s="36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</row>
    <row r="2969" spans="1:154" x14ac:dyDescent="0.15">
      <c r="A2969" s="36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</row>
    <row r="2970" spans="1:154" x14ac:dyDescent="0.15">
      <c r="A2970" s="36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</row>
    <row r="2971" spans="1:154" x14ac:dyDescent="0.15">
      <c r="A2971" s="36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</row>
    <row r="2972" spans="1:154" x14ac:dyDescent="0.15">
      <c r="A2972" s="36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</row>
    <row r="2973" spans="1:154" x14ac:dyDescent="0.15">
      <c r="A2973" s="36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</row>
    <row r="2974" spans="1:154" x14ac:dyDescent="0.15">
      <c r="A2974" s="36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</row>
    <row r="2975" spans="1:154" x14ac:dyDescent="0.15">
      <c r="A2975" s="36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</row>
    <row r="2976" spans="1:154" x14ac:dyDescent="0.15">
      <c r="A2976" s="36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</row>
    <row r="2977" spans="1:154" x14ac:dyDescent="0.15">
      <c r="A2977" s="36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</row>
    <row r="2978" spans="1:154" x14ac:dyDescent="0.15">
      <c r="A2978" s="36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</row>
    <row r="2979" spans="1:154" x14ac:dyDescent="0.15">
      <c r="A2979" s="36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</row>
    <row r="2980" spans="1:154" x14ac:dyDescent="0.15">
      <c r="A2980" s="36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</row>
    <row r="2981" spans="1:154" x14ac:dyDescent="0.15">
      <c r="A2981" s="36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</row>
    <row r="2982" spans="1:154" x14ac:dyDescent="0.15">
      <c r="A2982" s="36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</row>
    <row r="2983" spans="1:154" x14ac:dyDescent="0.15">
      <c r="A2983" s="36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</row>
    <row r="2984" spans="1:154" x14ac:dyDescent="0.15">
      <c r="A2984" s="36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</row>
    <row r="2985" spans="1:154" x14ac:dyDescent="0.15">
      <c r="A2985" s="36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</row>
    <row r="2986" spans="1:154" x14ac:dyDescent="0.15">
      <c r="A2986" s="36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</row>
    <row r="2987" spans="1:154" x14ac:dyDescent="0.15">
      <c r="A2987" s="36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</row>
    <row r="2988" spans="1:154" x14ac:dyDescent="0.15">
      <c r="A2988" s="36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</row>
    <row r="2989" spans="1:154" x14ac:dyDescent="0.15">
      <c r="A2989" s="36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</row>
    <row r="2990" spans="1:154" x14ac:dyDescent="0.15">
      <c r="A2990" s="36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</row>
    <row r="2991" spans="1:154" x14ac:dyDescent="0.15">
      <c r="A2991" s="36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</row>
    <row r="2992" spans="1:154" x14ac:dyDescent="0.15">
      <c r="A2992" s="36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</row>
    <row r="2993" spans="1:154" x14ac:dyDescent="0.15">
      <c r="A2993" s="36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</row>
    <row r="2994" spans="1:154" x14ac:dyDescent="0.15">
      <c r="A2994" s="36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</row>
    <row r="2995" spans="1:154" x14ac:dyDescent="0.15">
      <c r="A2995" s="36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</row>
    <row r="2996" spans="1:154" x14ac:dyDescent="0.15">
      <c r="A2996" s="36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</row>
    <row r="2997" spans="1:154" x14ac:dyDescent="0.15">
      <c r="A2997" s="36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</row>
    <row r="2998" spans="1:154" x14ac:dyDescent="0.15">
      <c r="A2998" s="36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</row>
    <row r="2999" spans="1:154" x14ac:dyDescent="0.15">
      <c r="A2999" s="36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</row>
    <row r="3000" spans="1:154" x14ac:dyDescent="0.15">
      <c r="A3000" s="36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</row>
    <row r="3001" spans="1:154" x14ac:dyDescent="0.15">
      <c r="A3001" s="36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</row>
    <row r="3002" spans="1:154" x14ac:dyDescent="0.15">
      <c r="A3002" s="36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</row>
    <row r="3003" spans="1:154" x14ac:dyDescent="0.15">
      <c r="A3003" s="36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</row>
    <row r="3004" spans="1:154" x14ac:dyDescent="0.15">
      <c r="A3004" s="36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</row>
    <row r="3005" spans="1:154" x14ac:dyDescent="0.15">
      <c r="A3005" s="36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</row>
    <row r="3006" spans="1:154" x14ac:dyDescent="0.15">
      <c r="A3006" s="36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</row>
    <row r="3007" spans="1:154" x14ac:dyDescent="0.15">
      <c r="A3007" s="36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</row>
    <row r="3008" spans="1:154" x14ac:dyDescent="0.15">
      <c r="A3008" s="36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</row>
    <row r="3009" spans="1:154" x14ac:dyDescent="0.15">
      <c r="A3009" s="36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</row>
    <row r="3010" spans="1:154" x14ac:dyDescent="0.15">
      <c r="A3010" s="36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</row>
    <row r="3011" spans="1:154" x14ac:dyDescent="0.15">
      <c r="A3011" s="36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</row>
    <row r="3012" spans="1:154" x14ac:dyDescent="0.15">
      <c r="A3012" s="36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</row>
    <row r="3013" spans="1:154" x14ac:dyDescent="0.15">
      <c r="A3013" s="36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</row>
    <row r="3014" spans="1:154" x14ac:dyDescent="0.15">
      <c r="A3014" s="36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</row>
    <row r="3015" spans="1:154" x14ac:dyDescent="0.15">
      <c r="A3015" s="36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</row>
    <row r="3016" spans="1:154" x14ac:dyDescent="0.15">
      <c r="A3016" s="36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</row>
    <row r="3017" spans="1:154" x14ac:dyDescent="0.15">
      <c r="A3017" s="36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</row>
    <row r="3018" spans="1:154" x14ac:dyDescent="0.15">
      <c r="A3018" s="36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</row>
    <row r="3019" spans="1:154" x14ac:dyDescent="0.15">
      <c r="A3019" s="36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</row>
    <row r="3020" spans="1:154" x14ac:dyDescent="0.15">
      <c r="A3020" s="36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</row>
    <row r="3021" spans="1:154" x14ac:dyDescent="0.15">
      <c r="A3021" s="36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</row>
    <row r="3022" spans="1:154" x14ac:dyDescent="0.15">
      <c r="A3022" s="36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</row>
    <row r="3023" spans="1:154" x14ac:dyDescent="0.15">
      <c r="A3023" s="36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</row>
    <row r="3024" spans="1:154" x14ac:dyDescent="0.15">
      <c r="A3024" s="36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</row>
    <row r="3025" spans="1:154" x14ac:dyDescent="0.15">
      <c r="A3025" s="36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</row>
    <row r="3026" spans="1:154" x14ac:dyDescent="0.15">
      <c r="A3026" s="36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</row>
    <row r="3027" spans="1:154" x14ac:dyDescent="0.15">
      <c r="A3027" s="36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</row>
    <row r="3028" spans="1:154" x14ac:dyDescent="0.15">
      <c r="A3028" s="36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</row>
    <row r="3029" spans="1:154" x14ac:dyDescent="0.15">
      <c r="A3029" s="36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</row>
    <row r="3030" spans="1:154" x14ac:dyDescent="0.15">
      <c r="A3030" s="36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</row>
    <row r="3031" spans="1:154" x14ac:dyDescent="0.15">
      <c r="A3031" s="36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</row>
    <row r="3032" spans="1:154" x14ac:dyDescent="0.15">
      <c r="A3032" s="36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</row>
    <row r="3033" spans="1:154" x14ac:dyDescent="0.15">
      <c r="A3033" s="36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</row>
    <row r="3034" spans="1:154" x14ac:dyDescent="0.15">
      <c r="A3034" s="36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</row>
    <row r="3035" spans="1:154" x14ac:dyDescent="0.15">
      <c r="A3035" s="36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</row>
    <row r="3036" spans="1:154" x14ac:dyDescent="0.15">
      <c r="A3036" s="36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</row>
    <row r="3037" spans="1:154" x14ac:dyDescent="0.15">
      <c r="A3037" s="36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</row>
    <row r="3038" spans="1:154" x14ac:dyDescent="0.15">
      <c r="A3038" s="36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</row>
    <row r="3039" spans="1:154" x14ac:dyDescent="0.15">
      <c r="A3039" s="36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</row>
    <row r="3040" spans="1:154" x14ac:dyDescent="0.15">
      <c r="A3040" s="36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</row>
    <row r="3041" spans="1:154" x14ac:dyDescent="0.15">
      <c r="A3041" s="36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</row>
    <row r="3042" spans="1:154" x14ac:dyDescent="0.15">
      <c r="A3042" s="36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</row>
    <row r="3043" spans="1:154" x14ac:dyDescent="0.15">
      <c r="A3043" s="36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</row>
    <row r="3044" spans="1:154" x14ac:dyDescent="0.15">
      <c r="A3044" s="36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</row>
    <row r="3045" spans="1:154" x14ac:dyDescent="0.15">
      <c r="A3045" s="36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</row>
    <row r="3046" spans="1:154" x14ac:dyDescent="0.15">
      <c r="A3046" s="36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</row>
    <row r="3047" spans="1:154" x14ac:dyDescent="0.15">
      <c r="A3047" s="36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</row>
    <row r="3048" spans="1:154" x14ac:dyDescent="0.15">
      <c r="A3048" s="36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</row>
    <row r="3049" spans="1:154" x14ac:dyDescent="0.15">
      <c r="A3049" s="36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</row>
    <row r="3050" spans="1:154" x14ac:dyDescent="0.15">
      <c r="A3050" s="36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</row>
    <row r="3051" spans="1:154" x14ac:dyDescent="0.15">
      <c r="A3051" s="36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</row>
    <row r="3052" spans="1:154" x14ac:dyDescent="0.15">
      <c r="A3052" s="36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</row>
    <row r="3053" spans="1:154" x14ac:dyDescent="0.15">
      <c r="A3053" s="36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</row>
    <row r="3054" spans="1:154" x14ac:dyDescent="0.15">
      <c r="A3054" s="36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</row>
    <row r="3055" spans="1:154" x14ac:dyDescent="0.15">
      <c r="A3055" s="36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</row>
    <row r="3056" spans="1:154" x14ac:dyDescent="0.15">
      <c r="A3056" s="36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</row>
    <row r="3057" spans="1:154" x14ac:dyDescent="0.15">
      <c r="A3057" s="36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</row>
    <row r="3058" spans="1:154" x14ac:dyDescent="0.15">
      <c r="A3058" s="36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</row>
    <row r="3059" spans="1:154" x14ac:dyDescent="0.15">
      <c r="A3059" s="36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</row>
    <row r="3060" spans="1:154" x14ac:dyDescent="0.15">
      <c r="A3060" s="36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</row>
    <row r="3061" spans="1:154" x14ac:dyDescent="0.15">
      <c r="A3061" s="36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</row>
    <row r="3062" spans="1:154" x14ac:dyDescent="0.15">
      <c r="A3062" s="36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</row>
    <row r="3063" spans="1:154" x14ac:dyDescent="0.15">
      <c r="A3063" s="36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</row>
    <row r="3064" spans="1:154" x14ac:dyDescent="0.15">
      <c r="A3064" s="36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</row>
    <row r="3065" spans="1:154" x14ac:dyDescent="0.15">
      <c r="A3065" s="36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</row>
    <row r="3066" spans="1:154" x14ac:dyDescent="0.15">
      <c r="A3066" s="36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</row>
    <row r="3067" spans="1:154" x14ac:dyDescent="0.15">
      <c r="A3067" s="36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</row>
    <row r="3068" spans="1:154" x14ac:dyDescent="0.15">
      <c r="A3068" s="36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</row>
    <row r="3069" spans="1:154" x14ac:dyDescent="0.15">
      <c r="A3069" s="36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</row>
    <row r="3070" spans="1:154" x14ac:dyDescent="0.15">
      <c r="A3070" s="36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</row>
    <row r="3071" spans="1:154" x14ac:dyDescent="0.15">
      <c r="A3071" s="36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</row>
    <row r="3072" spans="1:154" x14ac:dyDescent="0.15">
      <c r="A3072" s="36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</row>
    <row r="3073" spans="1:154" x14ac:dyDescent="0.15">
      <c r="A3073" s="36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</row>
    <row r="3074" spans="1:154" x14ac:dyDescent="0.15">
      <c r="A3074" s="36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</row>
    <row r="3075" spans="1:154" x14ac:dyDescent="0.15">
      <c r="A3075" s="36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</row>
    <row r="3076" spans="1:154" x14ac:dyDescent="0.15">
      <c r="A3076" s="36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</row>
    <row r="3077" spans="1:154" x14ac:dyDescent="0.15">
      <c r="A3077" s="36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</row>
    <row r="3078" spans="1:154" x14ac:dyDescent="0.15">
      <c r="A3078" s="36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</row>
    <row r="3079" spans="1:154" x14ac:dyDescent="0.15">
      <c r="A3079" s="36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</row>
    <row r="3080" spans="1:154" x14ac:dyDescent="0.15">
      <c r="A3080" s="36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</row>
    <row r="3081" spans="1:154" x14ac:dyDescent="0.15">
      <c r="A3081" s="36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</row>
    <row r="3082" spans="1:154" x14ac:dyDescent="0.15">
      <c r="A3082" s="36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</row>
    <row r="3083" spans="1:154" x14ac:dyDescent="0.15">
      <c r="A3083" s="36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</row>
    <row r="3084" spans="1:154" x14ac:dyDescent="0.15">
      <c r="A3084" s="36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</row>
    <row r="3085" spans="1:154" x14ac:dyDescent="0.15">
      <c r="A3085" s="36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</row>
    <row r="3086" spans="1:154" x14ac:dyDescent="0.15">
      <c r="A3086" s="36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</row>
    <row r="3087" spans="1:154" x14ac:dyDescent="0.15">
      <c r="A3087" s="36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</row>
    <row r="3088" spans="1:154" x14ac:dyDescent="0.15">
      <c r="A3088" s="36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</row>
    <row r="3089" spans="1:154" x14ac:dyDescent="0.15">
      <c r="A3089" s="36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</row>
    <row r="3090" spans="1:154" x14ac:dyDescent="0.15">
      <c r="A3090" s="36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</row>
    <row r="3091" spans="1:154" x14ac:dyDescent="0.15">
      <c r="A3091" s="36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</row>
    <row r="3092" spans="1:154" x14ac:dyDescent="0.15">
      <c r="A3092" s="36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</row>
    <row r="3093" spans="1:154" x14ac:dyDescent="0.15">
      <c r="A3093" s="36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</row>
    <row r="3094" spans="1:154" x14ac:dyDescent="0.15">
      <c r="A3094" s="36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</row>
    <row r="3095" spans="1:154" x14ac:dyDescent="0.15">
      <c r="A3095" s="36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</row>
    <row r="3096" spans="1:154" x14ac:dyDescent="0.15">
      <c r="A3096" s="36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</row>
    <row r="3097" spans="1:154" x14ac:dyDescent="0.15">
      <c r="A3097" s="36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</row>
    <row r="3098" spans="1:154" x14ac:dyDescent="0.15">
      <c r="A3098" s="36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</row>
    <row r="3099" spans="1:154" x14ac:dyDescent="0.15">
      <c r="A3099" s="36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</row>
    <row r="3100" spans="1:154" x14ac:dyDescent="0.15">
      <c r="A3100" s="36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</row>
    <row r="3101" spans="1:154" x14ac:dyDescent="0.15">
      <c r="A3101" s="36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</row>
    <row r="3102" spans="1:154" x14ac:dyDescent="0.15">
      <c r="A3102" s="36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</row>
    <row r="3103" spans="1:154" x14ac:dyDescent="0.15">
      <c r="A3103" s="36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</row>
    <row r="3104" spans="1:154" x14ac:dyDescent="0.15">
      <c r="A3104" s="36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</row>
    <row r="3105" spans="1:154" x14ac:dyDescent="0.15">
      <c r="A3105" s="36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</row>
    <row r="3106" spans="1:154" x14ac:dyDescent="0.15">
      <c r="A3106" s="36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</row>
    <row r="3107" spans="1:154" x14ac:dyDescent="0.15">
      <c r="A3107" s="36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</row>
    <row r="3108" spans="1:154" x14ac:dyDescent="0.15">
      <c r="A3108" s="36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</row>
    <row r="3109" spans="1:154" x14ac:dyDescent="0.15">
      <c r="A3109" s="36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</row>
    <row r="3110" spans="1:154" x14ac:dyDescent="0.15">
      <c r="A3110" s="36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</row>
    <row r="3111" spans="1:154" x14ac:dyDescent="0.15">
      <c r="A3111" s="36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</row>
    <row r="3112" spans="1:154" x14ac:dyDescent="0.15">
      <c r="A3112" s="36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</row>
    <row r="3113" spans="1:154" x14ac:dyDescent="0.15">
      <c r="A3113" s="36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</row>
    <row r="3114" spans="1:154" x14ac:dyDescent="0.15">
      <c r="A3114" s="36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</row>
    <row r="3115" spans="1:154" x14ac:dyDescent="0.15">
      <c r="A3115" s="36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</row>
    <row r="3116" spans="1:154" x14ac:dyDescent="0.15">
      <c r="A3116" s="36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</row>
    <row r="3117" spans="1:154" x14ac:dyDescent="0.15">
      <c r="A3117" s="36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</row>
    <row r="3118" spans="1:154" x14ac:dyDescent="0.15">
      <c r="A3118" s="36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</row>
    <row r="3119" spans="1:154" x14ac:dyDescent="0.15">
      <c r="A3119" s="36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</row>
    <row r="3120" spans="1:154" x14ac:dyDescent="0.15">
      <c r="A3120" s="36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</row>
    <row r="3121" spans="1:154" x14ac:dyDescent="0.15">
      <c r="A3121" s="36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</row>
    <row r="3122" spans="1:154" x14ac:dyDescent="0.15">
      <c r="A3122" s="36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</row>
    <row r="3123" spans="1:154" x14ac:dyDescent="0.15">
      <c r="A3123" s="36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</row>
    <row r="3124" spans="1:154" x14ac:dyDescent="0.15">
      <c r="A3124" s="36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</row>
    <row r="3125" spans="1:154" x14ac:dyDescent="0.15">
      <c r="A3125" s="36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</row>
    <row r="3126" spans="1:154" x14ac:dyDescent="0.15">
      <c r="A3126" s="36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</row>
    <row r="3127" spans="1:154" x14ac:dyDescent="0.15">
      <c r="A3127" s="36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</row>
    <row r="3128" spans="1:154" x14ac:dyDescent="0.15">
      <c r="A3128" s="36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</row>
    <row r="3129" spans="1:154" x14ac:dyDescent="0.15">
      <c r="A3129" s="36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</row>
    <row r="3130" spans="1:154" x14ac:dyDescent="0.15">
      <c r="A3130" s="36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</row>
    <row r="3131" spans="1:154" x14ac:dyDescent="0.15">
      <c r="A3131" s="36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</row>
    <row r="3132" spans="1:154" x14ac:dyDescent="0.15">
      <c r="A3132" s="36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</row>
    <row r="3133" spans="1:154" x14ac:dyDescent="0.15">
      <c r="A3133" s="36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</row>
    <row r="3134" spans="1:154" x14ac:dyDescent="0.15">
      <c r="A3134" s="36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</row>
    <row r="3135" spans="1:154" x14ac:dyDescent="0.15">
      <c r="A3135" s="36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</row>
    <row r="3136" spans="1:154" x14ac:dyDescent="0.15">
      <c r="A3136" s="36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</row>
    <row r="3137" spans="1:154" x14ac:dyDescent="0.15">
      <c r="A3137" s="36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</row>
    <row r="3138" spans="1:154" x14ac:dyDescent="0.15">
      <c r="A3138" s="36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</row>
    <row r="3139" spans="1:154" x14ac:dyDescent="0.15">
      <c r="A3139" s="36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</row>
    <row r="3140" spans="1:154" x14ac:dyDescent="0.15">
      <c r="A3140" s="36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</row>
    <row r="3141" spans="1:154" x14ac:dyDescent="0.15">
      <c r="A3141" s="36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</row>
    <row r="3142" spans="1:154" x14ac:dyDescent="0.15">
      <c r="A3142" s="36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</row>
    <row r="3143" spans="1:154" x14ac:dyDescent="0.15">
      <c r="A3143" s="36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</row>
    <row r="3144" spans="1:154" x14ac:dyDescent="0.15">
      <c r="A3144" s="36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</row>
    <row r="3145" spans="1:154" x14ac:dyDescent="0.15">
      <c r="A3145" s="36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</row>
    <row r="3146" spans="1:154" x14ac:dyDescent="0.15">
      <c r="A3146" s="36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</row>
    <row r="3147" spans="1:154" x14ac:dyDescent="0.15">
      <c r="A3147" s="36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</row>
    <row r="3148" spans="1:154" x14ac:dyDescent="0.15">
      <c r="A3148" s="36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</row>
    <row r="3149" spans="1:154" x14ac:dyDescent="0.15">
      <c r="A3149" s="36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</row>
    <row r="3150" spans="1:154" x14ac:dyDescent="0.15">
      <c r="A3150" s="36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</row>
    <row r="3151" spans="1:154" x14ac:dyDescent="0.15">
      <c r="A3151" s="36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</row>
    <row r="3152" spans="1:154" x14ac:dyDescent="0.15">
      <c r="A3152" s="36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</row>
    <row r="3153" spans="1:154" x14ac:dyDescent="0.15">
      <c r="A3153" s="36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</row>
    <row r="3154" spans="1:154" x14ac:dyDescent="0.15">
      <c r="A3154" s="36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</row>
    <row r="3155" spans="1:154" x14ac:dyDescent="0.15">
      <c r="A3155" s="36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</row>
    <row r="3156" spans="1:154" x14ac:dyDescent="0.15">
      <c r="A3156" s="36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</row>
    <row r="3157" spans="1:154" x14ac:dyDescent="0.15">
      <c r="A3157" s="36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</row>
    <row r="3158" spans="1:154" x14ac:dyDescent="0.15">
      <c r="A3158" s="36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</row>
    <row r="3159" spans="1:154" x14ac:dyDescent="0.15">
      <c r="A3159" s="36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</row>
    <row r="3160" spans="1:154" x14ac:dyDescent="0.15">
      <c r="A3160" s="36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</row>
    <row r="3161" spans="1:154" x14ac:dyDescent="0.15">
      <c r="A3161" s="36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</row>
    <row r="3162" spans="1:154" x14ac:dyDescent="0.15">
      <c r="A3162" s="36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</row>
    <row r="3163" spans="1:154" x14ac:dyDescent="0.15">
      <c r="A3163" s="36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</row>
    <row r="3164" spans="1:154" x14ac:dyDescent="0.15">
      <c r="A3164" s="36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</row>
    <row r="3165" spans="1:154" x14ac:dyDescent="0.15">
      <c r="A3165" s="36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</row>
    <row r="3166" spans="1:154" x14ac:dyDescent="0.15">
      <c r="A3166" s="36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</row>
    <row r="3167" spans="1:154" x14ac:dyDescent="0.15">
      <c r="A3167" s="36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</row>
    <row r="3168" spans="1:154" x14ac:dyDescent="0.15">
      <c r="A3168" s="36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</row>
    <row r="3169" spans="1:154" x14ac:dyDescent="0.15">
      <c r="A3169" s="36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</row>
    <row r="3170" spans="1:154" x14ac:dyDescent="0.15">
      <c r="A3170" s="36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</row>
    <row r="3171" spans="1:154" x14ac:dyDescent="0.15">
      <c r="A3171" s="36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</row>
    <row r="3172" spans="1:154" x14ac:dyDescent="0.15">
      <c r="A3172" s="36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</row>
    <row r="3173" spans="1:154" x14ac:dyDescent="0.15">
      <c r="A3173" s="36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</row>
    <row r="3174" spans="1:154" x14ac:dyDescent="0.15">
      <c r="A3174" s="36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</row>
    <row r="3175" spans="1:154" x14ac:dyDescent="0.15">
      <c r="A3175" s="36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</row>
    <row r="3176" spans="1:154" x14ac:dyDescent="0.15">
      <c r="A3176" s="36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</row>
    <row r="3177" spans="1:154" x14ac:dyDescent="0.15">
      <c r="A3177" s="36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</row>
    <row r="3178" spans="1:154" x14ac:dyDescent="0.15">
      <c r="A3178" s="36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</row>
    <row r="3179" spans="1:154" x14ac:dyDescent="0.15">
      <c r="A3179" s="36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</row>
    <row r="3180" spans="1:154" x14ac:dyDescent="0.15">
      <c r="A3180" s="36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</row>
    <row r="3181" spans="1:154" x14ac:dyDescent="0.15">
      <c r="A3181" s="36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</row>
    <row r="3182" spans="1:154" x14ac:dyDescent="0.15">
      <c r="A3182" s="36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</row>
    <row r="3183" spans="1:154" x14ac:dyDescent="0.15">
      <c r="A3183" s="36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</row>
    <row r="3184" spans="1:154" x14ac:dyDescent="0.15">
      <c r="A3184" s="36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</row>
    <row r="3185" spans="1:154" x14ac:dyDescent="0.15">
      <c r="A3185" s="36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</row>
    <row r="3186" spans="1:154" x14ac:dyDescent="0.15">
      <c r="A3186" s="36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</row>
    <row r="3187" spans="1:154" x14ac:dyDescent="0.15">
      <c r="A3187" s="36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</row>
    <row r="3188" spans="1:154" x14ac:dyDescent="0.15">
      <c r="A3188" s="36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</row>
    <row r="3189" spans="1:154" x14ac:dyDescent="0.15">
      <c r="A3189" s="36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</row>
    <row r="3190" spans="1:154" x14ac:dyDescent="0.15">
      <c r="A3190" s="36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</row>
    <row r="3191" spans="1:154" x14ac:dyDescent="0.15">
      <c r="A3191" s="36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</row>
    <row r="3192" spans="1:154" x14ac:dyDescent="0.15">
      <c r="A3192" s="36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</row>
    <row r="3193" spans="1:154" x14ac:dyDescent="0.15">
      <c r="A3193" s="36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</row>
    <row r="3194" spans="1:154" x14ac:dyDescent="0.15">
      <c r="A3194" s="36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</row>
    <row r="3195" spans="1:154" x14ac:dyDescent="0.15">
      <c r="A3195" s="36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</row>
    <row r="3196" spans="1:154" x14ac:dyDescent="0.15">
      <c r="A3196" s="36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</row>
    <row r="3197" spans="1:154" x14ac:dyDescent="0.15">
      <c r="A3197" s="36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</row>
    <row r="3198" spans="1:154" x14ac:dyDescent="0.15">
      <c r="A3198" s="36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</row>
    <row r="3199" spans="1:154" x14ac:dyDescent="0.15">
      <c r="A3199" s="36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</row>
    <row r="3200" spans="1:154" x14ac:dyDescent="0.15">
      <c r="A3200" s="36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</row>
    <row r="3201" spans="1:154" x14ac:dyDescent="0.15">
      <c r="A3201" s="36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</row>
    <row r="3202" spans="1:154" x14ac:dyDescent="0.15">
      <c r="A3202" s="36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</row>
    <row r="3203" spans="1:154" x14ac:dyDescent="0.15">
      <c r="A3203" s="36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</row>
    <row r="3204" spans="1:154" x14ac:dyDescent="0.15">
      <c r="A3204" s="36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</row>
    <row r="3205" spans="1:154" x14ac:dyDescent="0.15">
      <c r="A3205" s="36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</row>
    <row r="3206" spans="1:154" x14ac:dyDescent="0.15">
      <c r="A3206" s="36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</row>
    <row r="3207" spans="1:154" x14ac:dyDescent="0.15">
      <c r="A3207" s="36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</row>
    <row r="3208" spans="1:154" x14ac:dyDescent="0.15">
      <c r="A3208" s="36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</row>
    <row r="3209" spans="1:154" x14ac:dyDescent="0.15">
      <c r="A3209" s="36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</row>
    <row r="3210" spans="1:154" x14ac:dyDescent="0.15">
      <c r="A3210" s="36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</row>
    <row r="3211" spans="1:154" x14ac:dyDescent="0.15">
      <c r="A3211" s="36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</row>
    <row r="3212" spans="1:154" x14ac:dyDescent="0.15">
      <c r="A3212" s="36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</row>
    <row r="3213" spans="1:154" x14ac:dyDescent="0.15">
      <c r="A3213" s="36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</row>
    <row r="3214" spans="1:154" x14ac:dyDescent="0.15">
      <c r="A3214" s="36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</row>
    <row r="3215" spans="1:154" x14ac:dyDescent="0.15">
      <c r="A3215" s="36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</row>
    <row r="3216" spans="1:154" x14ac:dyDescent="0.15">
      <c r="A3216" s="36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</row>
    <row r="3217" spans="1:154" x14ac:dyDescent="0.15">
      <c r="A3217" s="36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</row>
    <row r="3218" spans="1:154" x14ac:dyDescent="0.15">
      <c r="A3218" s="36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</row>
    <row r="3219" spans="1:154" x14ac:dyDescent="0.15">
      <c r="A3219" s="36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</row>
    <row r="3220" spans="1:154" x14ac:dyDescent="0.15">
      <c r="A3220" s="36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</row>
    <row r="3221" spans="1:154" x14ac:dyDescent="0.15">
      <c r="A3221" s="36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</row>
    <row r="3222" spans="1:154" x14ac:dyDescent="0.15">
      <c r="A3222" s="36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</row>
    <row r="3223" spans="1:154" x14ac:dyDescent="0.15">
      <c r="A3223" s="36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</row>
    <row r="3224" spans="1:154" x14ac:dyDescent="0.15">
      <c r="A3224" s="36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</row>
    <row r="3225" spans="1:154" x14ac:dyDescent="0.15">
      <c r="A3225" s="36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</row>
    <row r="3226" spans="1:154" x14ac:dyDescent="0.15">
      <c r="A3226" s="36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</row>
    <row r="3227" spans="1:154" x14ac:dyDescent="0.15">
      <c r="A3227" s="36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</row>
    <row r="3228" spans="1:154" x14ac:dyDescent="0.15">
      <c r="A3228" s="36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</row>
    <row r="3229" spans="1:154" x14ac:dyDescent="0.15">
      <c r="A3229" s="36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</row>
    <row r="3230" spans="1:154" x14ac:dyDescent="0.15">
      <c r="A3230" s="36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</row>
    <row r="3231" spans="1:154" x14ac:dyDescent="0.15">
      <c r="A3231" s="36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</row>
    <row r="3232" spans="1:154" x14ac:dyDescent="0.15">
      <c r="A3232" s="36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</row>
    <row r="3233" spans="1:154" x14ac:dyDescent="0.15">
      <c r="A3233" s="36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</row>
    <row r="3234" spans="1:154" x14ac:dyDescent="0.15">
      <c r="A3234" s="36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</row>
    <row r="3235" spans="1:154" x14ac:dyDescent="0.15">
      <c r="A3235" s="36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</row>
    <row r="3236" spans="1:154" x14ac:dyDescent="0.15">
      <c r="A3236" s="36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</row>
    <row r="3237" spans="1:154" x14ac:dyDescent="0.15">
      <c r="A3237" s="36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</row>
    <row r="3238" spans="1:154" x14ac:dyDescent="0.15">
      <c r="A3238" s="36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</row>
    <row r="3239" spans="1:154" x14ac:dyDescent="0.15">
      <c r="A3239" s="36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</row>
    <row r="3240" spans="1:154" x14ac:dyDescent="0.15">
      <c r="A3240" s="36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</row>
    <row r="3241" spans="1:154" x14ac:dyDescent="0.15">
      <c r="A3241" s="36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</row>
    <row r="3242" spans="1:154" x14ac:dyDescent="0.15">
      <c r="A3242" s="36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</row>
    <row r="3243" spans="1:154" x14ac:dyDescent="0.15">
      <c r="A3243" s="36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</row>
    <row r="3244" spans="1:154" x14ac:dyDescent="0.15">
      <c r="A3244" s="36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</row>
    <row r="3245" spans="1:154" x14ac:dyDescent="0.15">
      <c r="A3245" s="36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</row>
    <row r="3246" spans="1:154" x14ac:dyDescent="0.15">
      <c r="A3246" s="36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</row>
    <row r="3247" spans="1:154" x14ac:dyDescent="0.15">
      <c r="A3247" s="36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</row>
    <row r="3248" spans="1:154" x14ac:dyDescent="0.15">
      <c r="A3248" s="36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</row>
    <row r="3249" spans="1:154" x14ac:dyDescent="0.15">
      <c r="A3249" s="36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</row>
    <row r="3250" spans="1:154" x14ac:dyDescent="0.15">
      <c r="A3250" s="36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</row>
    <row r="3251" spans="1:154" x14ac:dyDescent="0.15">
      <c r="A3251" s="36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</row>
    <row r="3252" spans="1:154" x14ac:dyDescent="0.15">
      <c r="A3252" s="36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</row>
    <row r="3253" spans="1:154" x14ac:dyDescent="0.15">
      <c r="A3253" s="36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</row>
    <row r="3254" spans="1:154" x14ac:dyDescent="0.15">
      <c r="A3254" s="36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</row>
    <row r="3255" spans="1:154" x14ac:dyDescent="0.15">
      <c r="A3255" s="36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</row>
    <row r="3256" spans="1:154" x14ac:dyDescent="0.15">
      <c r="A3256" s="36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</row>
    <row r="3257" spans="1:154" x14ac:dyDescent="0.15">
      <c r="A3257" s="36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</row>
    <row r="3258" spans="1:154" x14ac:dyDescent="0.15">
      <c r="A3258" s="36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</row>
    <row r="3259" spans="1:154" x14ac:dyDescent="0.15">
      <c r="A3259" s="36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</row>
    <row r="3260" spans="1:154" x14ac:dyDescent="0.15">
      <c r="A3260" s="36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</row>
    <row r="3261" spans="1:154" x14ac:dyDescent="0.15">
      <c r="A3261" s="36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</row>
    <row r="3262" spans="1:154" x14ac:dyDescent="0.15">
      <c r="A3262" s="36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</row>
    <row r="3263" spans="1:154" x14ac:dyDescent="0.15">
      <c r="A3263" s="36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</row>
    <row r="3264" spans="1:154" x14ac:dyDescent="0.15">
      <c r="A3264" s="36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</row>
    <row r="3265" spans="1:154" x14ac:dyDescent="0.15">
      <c r="A3265" s="36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</row>
    <row r="3266" spans="1:154" x14ac:dyDescent="0.15">
      <c r="A3266" s="36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</row>
    <row r="3267" spans="1:154" x14ac:dyDescent="0.15">
      <c r="A3267" s="36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</row>
    <row r="3268" spans="1:154" x14ac:dyDescent="0.15">
      <c r="A3268" s="36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</row>
    <row r="3269" spans="1:154" x14ac:dyDescent="0.15">
      <c r="A3269" s="36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</row>
    <row r="3270" spans="1:154" x14ac:dyDescent="0.15">
      <c r="A3270" s="36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</row>
    <row r="3271" spans="1:154" x14ac:dyDescent="0.15">
      <c r="A3271" s="36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</row>
    <row r="3272" spans="1:154" x14ac:dyDescent="0.15">
      <c r="A3272" s="36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</row>
    <row r="3273" spans="1:154" x14ac:dyDescent="0.15">
      <c r="A3273" s="36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</row>
    <row r="3274" spans="1:154" x14ac:dyDescent="0.15">
      <c r="A3274" s="36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</row>
    <row r="3275" spans="1:154" x14ac:dyDescent="0.15">
      <c r="A3275" s="36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</row>
    <row r="3276" spans="1:154" x14ac:dyDescent="0.15">
      <c r="A3276" s="36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</row>
    <row r="3277" spans="1:154" x14ac:dyDescent="0.15">
      <c r="A3277" s="36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</row>
    <row r="3278" spans="1:154" x14ac:dyDescent="0.15">
      <c r="A3278" s="36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</row>
    <row r="3279" spans="1:154" x14ac:dyDescent="0.15">
      <c r="A3279" s="36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</row>
    <row r="3280" spans="1:154" x14ac:dyDescent="0.15">
      <c r="A3280" s="36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</row>
    <row r="3281" spans="1:154" x14ac:dyDescent="0.15">
      <c r="A3281" s="36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</row>
    <row r="3282" spans="1:154" x14ac:dyDescent="0.15">
      <c r="A3282" s="36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</row>
    <row r="3283" spans="1:154" x14ac:dyDescent="0.15">
      <c r="A3283" s="36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</row>
    <row r="3284" spans="1:154" x14ac:dyDescent="0.15">
      <c r="A3284" s="36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</row>
    <row r="3285" spans="1:154" x14ac:dyDescent="0.15">
      <c r="A3285" s="36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</row>
    <row r="3286" spans="1:154" x14ac:dyDescent="0.15">
      <c r="A3286" s="36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</row>
    <row r="3287" spans="1:154" x14ac:dyDescent="0.15">
      <c r="A3287" s="36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</row>
    <row r="3288" spans="1:154" x14ac:dyDescent="0.15">
      <c r="A3288" s="36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</row>
    <row r="3289" spans="1:154" x14ac:dyDescent="0.15">
      <c r="A3289" s="36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</row>
    <row r="3290" spans="1:154" x14ac:dyDescent="0.15">
      <c r="A3290" s="36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</row>
    <row r="3291" spans="1:154" x14ac:dyDescent="0.15">
      <c r="A3291" s="36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</row>
    <row r="3292" spans="1:154" x14ac:dyDescent="0.15">
      <c r="A3292" s="36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</row>
    <row r="3293" spans="1:154" x14ac:dyDescent="0.15">
      <c r="A3293" s="36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</row>
    <row r="3294" spans="1:154" x14ac:dyDescent="0.15">
      <c r="A3294" s="36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</row>
    <row r="3295" spans="1:154" x14ac:dyDescent="0.15">
      <c r="A3295" s="36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</row>
    <row r="3296" spans="1:154" x14ac:dyDescent="0.15">
      <c r="A3296" s="36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</row>
    <row r="3297" spans="1:154" x14ac:dyDescent="0.15">
      <c r="A3297" s="36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</row>
    <row r="3298" spans="1:154" x14ac:dyDescent="0.15">
      <c r="A3298" s="36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</row>
    <row r="3299" spans="1:154" x14ac:dyDescent="0.15">
      <c r="A3299" s="36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</row>
    <row r="3300" spans="1:154" x14ac:dyDescent="0.15">
      <c r="A3300" s="36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</row>
    <row r="3301" spans="1:154" x14ac:dyDescent="0.15">
      <c r="A3301" s="36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</row>
    <row r="3302" spans="1:154" x14ac:dyDescent="0.15">
      <c r="A3302" s="36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</row>
    <row r="3303" spans="1:154" x14ac:dyDescent="0.15">
      <c r="A3303" s="36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</row>
    <row r="3304" spans="1:154" x14ac:dyDescent="0.15">
      <c r="A3304" s="36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</row>
    <row r="3305" spans="1:154" x14ac:dyDescent="0.15">
      <c r="A3305" s="36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</row>
    <row r="3306" spans="1:154" x14ac:dyDescent="0.15">
      <c r="A3306" s="36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</row>
    <row r="3307" spans="1:154" x14ac:dyDescent="0.15">
      <c r="A3307" s="36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</row>
    <row r="3308" spans="1:154" x14ac:dyDescent="0.15">
      <c r="A3308" s="36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</row>
    <row r="3309" spans="1:154" x14ac:dyDescent="0.15">
      <c r="A3309" s="36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</row>
    <row r="3310" spans="1:154" x14ac:dyDescent="0.15">
      <c r="A3310" s="36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</row>
    <row r="3311" spans="1:154" x14ac:dyDescent="0.15">
      <c r="A3311" s="36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</row>
    <row r="3312" spans="1:154" x14ac:dyDescent="0.15">
      <c r="A3312" s="36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</row>
    <row r="3313" spans="1:154" x14ac:dyDescent="0.15">
      <c r="A3313" s="36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</row>
    <row r="3314" spans="1:154" x14ac:dyDescent="0.15">
      <c r="A3314" s="36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</row>
    <row r="3315" spans="1:154" x14ac:dyDescent="0.15">
      <c r="A3315" s="36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</row>
    <row r="3316" spans="1:154" x14ac:dyDescent="0.15">
      <c r="A3316" s="36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</row>
    <row r="3317" spans="1:154" x14ac:dyDescent="0.15">
      <c r="A3317" s="36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</row>
    <row r="3318" spans="1:154" x14ac:dyDescent="0.15">
      <c r="A3318" s="36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</row>
    <row r="3319" spans="1:154" x14ac:dyDescent="0.15">
      <c r="A3319" s="36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</row>
    <row r="3320" spans="1:154" x14ac:dyDescent="0.15">
      <c r="A3320" s="36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</row>
    <row r="3321" spans="1:154" x14ac:dyDescent="0.15">
      <c r="A3321" s="36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</row>
    <row r="3322" spans="1:154" x14ac:dyDescent="0.15">
      <c r="A3322" s="36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</row>
    <row r="3323" spans="1:154" x14ac:dyDescent="0.15">
      <c r="A3323" s="36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</row>
    <row r="3324" spans="1:154" x14ac:dyDescent="0.15">
      <c r="A3324" s="36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</row>
    <row r="3325" spans="1:154" x14ac:dyDescent="0.15">
      <c r="A3325" s="36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</row>
    <row r="3326" spans="1:154" x14ac:dyDescent="0.15">
      <c r="A3326" s="36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</row>
    <row r="3327" spans="1:154" x14ac:dyDescent="0.15">
      <c r="A3327" s="36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</row>
    <row r="3328" spans="1:154" x14ac:dyDescent="0.15">
      <c r="A3328" s="36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</row>
    <row r="3329" spans="1:154" x14ac:dyDescent="0.15">
      <c r="A3329" s="36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</row>
    <row r="3330" spans="1:154" x14ac:dyDescent="0.15">
      <c r="A3330" s="36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</row>
    <row r="3331" spans="1:154" x14ac:dyDescent="0.15">
      <c r="A3331" s="36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</row>
    <row r="3332" spans="1:154" x14ac:dyDescent="0.15">
      <c r="A3332" s="36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</row>
    <row r="3333" spans="1:154" x14ac:dyDescent="0.15">
      <c r="A3333" s="36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</row>
    <row r="3334" spans="1:154" x14ac:dyDescent="0.15">
      <c r="A3334" s="36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</row>
    <row r="3335" spans="1:154" x14ac:dyDescent="0.15">
      <c r="A3335" s="36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</row>
    <row r="3336" spans="1:154" x14ac:dyDescent="0.15">
      <c r="A3336" s="36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</row>
    <row r="3337" spans="1:154" x14ac:dyDescent="0.15">
      <c r="A3337" s="36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</row>
    <row r="3338" spans="1:154" x14ac:dyDescent="0.15">
      <c r="A3338" s="36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</row>
    <row r="3339" spans="1:154" x14ac:dyDescent="0.15">
      <c r="A3339" s="36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</row>
    <row r="3340" spans="1:154" x14ac:dyDescent="0.15">
      <c r="A3340" s="36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</row>
    <row r="3341" spans="1:154" x14ac:dyDescent="0.15">
      <c r="A3341" s="36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</row>
    <row r="3342" spans="1:154" x14ac:dyDescent="0.15">
      <c r="A3342" s="36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</row>
    <row r="3343" spans="1:154" x14ac:dyDescent="0.15">
      <c r="A3343" s="36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</row>
    <row r="3344" spans="1:154" x14ac:dyDescent="0.15">
      <c r="A3344" s="36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</row>
    <row r="3345" spans="1:154" x14ac:dyDescent="0.15">
      <c r="A3345" s="36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</row>
    <row r="3346" spans="1:154" x14ac:dyDescent="0.15">
      <c r="A3346" s="36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</row>
    <row r="3347" spans="1:154" x14ac:dyDescent="0.15">
      <c r="A3347" s="36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</row>
    <row r="3348" spans="1:154" x14ac:dyDescent="0.15">
      <c r="A3348" s="36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</row>
    <row r="3349" spans="1:154" x14ac:dyDescent="0.15">
      <c r="A3349" s="36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</row>
    <row r="3350" spans="1:154" x14ac:dyDescent="0.15">
      <c r="A3350" s="36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</row>
    <row r="3351" spans="1:154" x14ac:dyDescent="0.15">
      <c r="A3351" s="36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</row>
    <row r="3352" spans="1:154" x14ac:dyDescent="0.15">
      <c r="A3352" s="36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</row>
    <row r="3353" spans="1:154" x14ac:dyDescent="0.15">
      <c r="A3353" s="36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</row>
    <row r="3354" spans="1:154" x14ac:dyDescent="0.15">
      <c r="A3354" s="36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</row>
    <row r="3355" spans="1:154" x14ac:dyDescent="0.15">
      <c r="A3355" s="36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</row>
    <row r="3356" spans="1:154" x14ac:dyDescent="0.15">
      <c r="A3356" s="36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</row>
    <row r="3357" spans="1:154" x14ac:dyDescent="0.15">
      <c r="A3357" s="36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</row>
    <row r="3358" spans="1:154" x14ac:dyDescent="0.15">
      <c r="A3358" s="36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</row>
    <row r="3359" spans="1:154" x14ac:dyDescent="0.15">
      <c r="A3359" s="36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</row>
    <row r="3360" spans="1:154" x14ac:dyDescent="0.15">
      <c r="A3360" s="36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</row>
    <row r="3361" spans="1:154" x14ac:dyDescent="0.15">
      <c r="A3361" s="36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</row>
    <row r="3362" spans="1:154" x14ac:dyDescent="0.15">
      <c r="A3362" s="36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</row>
    <row r="3363" spans="1:154" x14ac:dyDescent="0.15">
      <c r="A3363" s="36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</row>
    <row r="3364" spans="1:154" x14ac:dyDescent="0.15">
      <c r="A3364" s="36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</row>
    <row r="3365" spans="1:154" x14ac:dyDescent="0.15">
      <c r="A3365" s="36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</row>
    <row r="3366" spans="1:154" x14ac:dyDescent="0.15">
      <c r="A3366" s="36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</row>
    <row r="3367" spans="1:154" x14ac:dyDescent="0.15">
      <c r="A3367" s="36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</row>
    <row r="3368" spans="1:154" x14ac:dyDescent="0.15">
      <c r="A3368" s="36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</row>
    <row r="3369" spans="1:154" x14ac:dyDescent="0.15">
      <c r="A3369" s="36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</row>
    <row r="3370" spans="1:154" x14ac:dyDescent="0.15">
      <c r="A3370" s="36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</row>
    <row r="3371" spans="1:154" x14ac:dyDescent="0.15">
      <c r="A3371" s="36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</row>
    <row r="3372" spans="1:154" x14ac:dyDescent="0.15">
      <c r="A3372" s="36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</row>
    <row r="3373" spans="1:154" x14ac:dyDescent="0.15">
      <c r="A3373" s="36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</row>
    <row r="3374" spans="1:154" x14ac:dyDescent="0.15">
      <c r="A3374" s="36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</row>
    <row r="3375" spans="1:154" x14ac:dyDescent="0.15">
      <c r="A3375" s="36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</row>
    <row r="3376" spans="1:154" x14ac:dyDescent="0.15">
      <c r="A3376" s="36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</row>
    <row r="3377" spans="1:154" x14ac:dyDescent="0.15">
      <c r="A3377" s="36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</row>
    <row r="3378" spans="1:154" x14ac:dyDescent="0.15">
      <c r="A3378" s="36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</row>
    <row r="3379" spans="1:154" x14ac:dyDescent="0.15">
      <c r="A3379" s="36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</row>
    <row r="3380" spans="1:154" x14ac:dyDescent="0.15">
      <c r="A3380" s="36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</row>
    <row r="3381" spans="1:154" x14ac:dyDescent="0.15">
      <c r="A3381" s="36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</row>
    <row r="3382" spans="1:154" x14ac:dyDescent="0.15">
      <c r="A3382" s="36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</row>
    <row r="3383" spans="1:154" x14ac:dyDescent="0.15">
      <c r="A3383" s="36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</row>
    <row r="3384" spans="1:154" x14ac:dyDescent="0.15">
      <c r="A3384" s="36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</row>
    <row r="3385" spans="1:154" x14ac:dyDescent="0.15">
      <c r="A3385" s="36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</row>
    <row r="3386" spans="1:154" x14ac:dyDescent="0.15">
      <c r="A3386" s="36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</row>
    <row r="3387" spans="1:154" x14ac:dyDescent="0.15">
      <c r="A3387" s="36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</row>
    <row r="3388" spans="1:154" x14ac:dyDescent="0.15">
      <c r="A3388" s="36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</row>
    <row r="3389" spans="1:154" x14ac:dyDescent="0.15">
      <c r="A3389" s="36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</row>
    <row r="3390" spans="1:154" x14ac:dyDescent="0.15">
      <c r="A3390" s="36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</row>
    <row r="3391" spans="1:154" x14ac:dyDescent="0.15">
      <c r="A3391" s="36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</row>
    <row r="3392" spans="1:154" x14ac:dyDescent="0.15">
      <c r="A3392" s="36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</row>
    <row r="3393" spans="1:154" x14ac:dyDescent="0.15">
      <c r="A3393" s="36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</row>
    <row r="3394" spans="1:154" x14ac:dyDescent="0.15">
      <c r="A3394" s="36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</row>
    <row r="3395" spans="1:154" x14ac:dyDescent="0.15">
      <c r="A3395" s="36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</row>
    <row r="3396" spans="1:154" x14ac:dyDescent="0.15">
      <c r="A3396" s="36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</row>
    <row r="3397" spans="1:154" x14ac:dyDescent="0.15">
      <c r="A3397" s="36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</row>
    <row r="3398" spans="1:154" x14ac:dyDescent="0.15">
      <c r="A3398" s="36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</row>
    <row r="3399" spans="1:154" x14ac:dyDescent="0.15">
      <c r="A3399" s="36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</row>
    <row r="3400" spans="1:154" x14ac:dyDescent="0.15">
      <c r="A3400" s="36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</row>
    <row r="3401" spans="1:154" x14ac:dyDescent="0.15">
      <c r="A3401" s="36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</row>
    <row r="3402" spans="1:154" x14ac:dyDescent="0.15">
      <c r="A3402" s="36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</row>
    <row r="3403" spans="1:154" x14ac:dyDescent="0.15">
      <c r="A3403" s="36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</row>
    <row r="3404" spans="1:154" x14ac:dyDescent="0.15">
      <c r="A3404" s="36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</row>
    <row r="3405" spans="1:154" x14ac:dyDescent="0.15">
      <c r="A3405" s="36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</row>
    <row r="3406" spans="1:154" x14ac:dyDescent="0.15">
      <c r="A3406" s="36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</row>
    <row r="3407" spans="1:154" x14ac:dyDescent="0.15">
      <c r="A3407" s="36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</row>
    <row r="3408" spans="1:154" x14ac:dyDescent="0.15">
      <c r="A3408" s="36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</row>
    <row r="3409" spans="1:154" x14ac:dyDescent="0.15">
      <c r="A3409" s="36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</row>
    <row r="3410" spans="1:154" x14ac:dyDescent="0.15">
      <c r="A3410" s="36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</row>
    <row r="3411" spans="1:154" x14ac:dyDescent="0.15">
      <c r="A3411" s="36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</row>
    <row r="3412" spans="1:154" x14ac:dyDescent="0.15">
      <c r="A3412" s="36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</row>
    <row r="3413" spans="1:154" x14ac:dyDescent="0.15">
      <c r="A3413" s="36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</row>
    <row r="3414" spans="1:154" x14ac:dyDescent="0.15">
      <c r="A3414" s="36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</row>
    <row r="3415" spans="1:154" x14ac:dyDescent="0.15">
      <c r="A3415" s="36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</row>
    <row r="3416" spans="1:154" x14ac:dyDescent="0.15">
      <c r="A3416" s="36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</row>
    <row r="3417" spans="1:154" x14ac:dyDescent="0.15">
      <c r="A3417" s="36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</row>
    <row r="3418" spans="1:154" x14ac:dyDescent="0.15">
      <c r="A3418" s="36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</row>
    <row r="3419" spans="1:154" x14ac:dyDescent="0.15">
      <c r="A3419" s="36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</row>
    <row r="3420" spans="1:154" x14ac:dyDescent="0.15">
      <c r="A3420" s="36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</row>
    <row r="3421" spans="1:154" x14ac:dyDescent="0.15">
      <c r="A3421" s="36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</row>
    <row r="3422" spans="1:154" x14ac:dyDescent="0.15">
      <c r="A3422" s="36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</row>
    <row r="3423" spans="1:154" x14ac:dyDescent="0.15">
      <c r="A3423" s="36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</row>
    <row r="3424" spans="1:154" x14ac:dyDescent="0.15">
      <c r="A3424" s="36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</row>
    <row r="3425" spans="1:154" x14ac:dyDescent="0.15">
      <c r="A3425" s="36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</row>
    <row r="3426" spans="1:154" x14ac:dyDescent="0.15">
      <c r="A3426" s="36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</row>
    <row r="3427" spans="1:154" x14ac:dyDescent="0.15">
      <c r="A3427" s="36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</row>
    <row r="3428" spans="1:154" x14ac:dyDescent="0.15">
      <c r="A3428" s="36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</row>
    <row r="3429" spans="1:154" x14ac:dyDescent="0.15">
      <c r="A3429" s="36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</row>
    <row r="3430" spans="1:154" x14ac:dyDescent="0.15">
      <c r="A3430" s="36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</row>
    <row r="3431" spans="1:154" x14ac:dyDescent="0.15">
      <c r="A3431" s="36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</row>
    <row r="3432" spans="1:154" x14ac:dyDescent="0.15">
      <c r="A3432" s="36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</row>
    <row r="3433" spans="1:154" x14ac:dyDescent="0.15">
      <c r="A3433" s="36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</row>
    <row r="3434" spans="1:154" x14ac:dyDescent="0.15">
      <c r="A3434" s="36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</row>
    <row r="3435" spans="1:154" x14ac:dyDescent="0.15">
      <c r="A3435" s="36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</row>
    <row r="3436" spans="1:154" x14ac:dyDescent="0.15">
      <c r="A3436" s="36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</row>
    <row r="3437" spans="1:154" x14ac:dyDescent="0.15">
      <c r="A3437" s="36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</row>
    <row r="3438" spans="1:154" x14ac:dyDescent="0.15">
      <c r="A3438" s="36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</row>
    <row r="3439" spans="1:154" x14ac:dyDescent="0.15">
      <c r="A3439" s="36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</row>
    <row r="3440" spans="1:154" x14ac:dyDescent="0.15">
      <c r="A3440" s="36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</row>
    <row r="3441" spans="1:154" x14ac:dyDescent="0.15">
      <c r="A3441" s="36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</row>
    <row r="3442" spans="1:154" x14ac:dyDescent="0.15">
      <c r="A3442" s="36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</row>
    <row r="3443" spans="1:154" x14ac:dyDescent="0.15">
      <c r="A3443" s="36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</row>
    <row r="3444" spans="1:154" x14ac:dyDescent="0.15">
      <c r="A3444" s="36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</row>
    <row r="3445" spans="1:154" x14ac:dyDescent="0.15">
      <c r="A3445" s="36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</row>
    <row r="3446" spans="1:154" x14ac:dyDescent="0.15">
      <c r="A3446" s="36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</row>
    <row r="3447" spans="1:154" x14ac:dyDescent="0.15">
      <c r="A3447" s="36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</row>
    <row r="3448" spans="1:154" x14ac:dyDescent="0.15">
      <c r="A3448" s="36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</row>
    <row r="3449" spans="1:154" x14ac:dyDescent="0.15">
      <c r="A3449" s="36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</row>
    <row r="3450" spans="1:154" x14ac:dyDescent="0.15">
      <c r="A3450" s="36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</row>
    <row r="3451" spans="1:154" x14ac:dyDescent="0.15">
      <c r="A3451" s="36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</row>
    <row r="3452" spans="1:154" x14ac:dyDescent="0.15">
      <c r="A3452" s="36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</row>
    <row r="3453" spans="1:154" x14ac:dyDescent="0.15">
      <c r="A3453" s="36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</row>
    <row r="3454" spans="1:154" x14ac:dyDescent="0.15">
      <c r="A3454" s="36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</row>
    <row r="3455" spans="1:154" x14ac:dyDescent="0.15">
      <c r="A3455" s="36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</row>
    <row r="3456" spans="1:154" x14ac:dyDescent="0.15">
      <c r="A3456" s="36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</row>
    <row r="3457" spans="1:154" x14ac:dyDescent="0.15">
      <c r="A3457" s="36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</row>
    <row r="3458" spans="1:154" x14ac:dyDescent="0.15">
      <c r="A3458" s="36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</row>
    <row r="3459" spans="1:154" x14ac:dyDescent="0.15">
      <c r="A3459" s="36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</row>
    <row r="3460" spans="1:154" x14ac:dyDescent="0.15">
      <c r="A3460" s="36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</row>
    <row r="3461" spans="1:154" x14ac:dyDescent="0.15">
      <c r="A3461" s="36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</row>
    <row r="3462" spans="1:154" x14ac:dyDescent="0.15">
      <c r="A3462" s="36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</row>
    <row r="3463" spans="1:154" x14ac:dyDescent="0.15">
      <c r="A3463" s="36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</row>
    <row r="3464" spans="1:154" x14ac:dyDescent="0.15">
      <c r="A3464" s="36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</row>
    <row r="3465" spans="1:154" x14ac:dyDescent="0.15">
      <c r="A3465" s="36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</row>
    <row r="3466" spans="1:154" x14ac:dyDescent="0.15">
      <c r="A3466" s="36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</row>
    <row r="3467" spans="1:154" x14ac:dyDescent="0.15">
      <c r="A3467" s="36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</row>
    <row r="3468" spans="1:154" x14ac:dyDescent="0.15">
      <c r="A3468" s="36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</row>
    <row r="3469" spans="1:154" x14ac:dyDescent="0.15">
      <c r="A3469" s="36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</row>
    <row r="3470" spans="1:154" x14ac:dyDescent="0.15">
      <c r="A3470" s="36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</row>
    <row r="3471" spans="1:154" x14ac:dyDescent="0.15">
      <c r="A3471" s="36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</row>
    <row r="3472" spans="1:154" x14ac:dyDescent="0.15">
      <c r="A3472" s="36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</row>
    <row r="3473" spans="1:154" x14ac:dyDescent="0.15">
      <c r="A3473" s="36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</row>
    <row r="3474" spans="1:154" x14ac:dyDescent="0.15">
      <c r="A3474" s="36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</row>
    <row r="3475" spans="1:154" x14ac:dyDescent="0.15">
      <c r="A3475" s="36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</row>
    <row r="3476" spans="1:154" x14ac:dyDescent="0.15">
      <c r="A3476" s="36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</row>
    <row r="3477" spans="1:154" x14ac:dyDescent="0.15">
      <c r="A3477" s="36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</row>
    <row r="3478" spans="1:154" x14ac:dyDescent="0.15">
      <c r="A3478" s="36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</row>
    <row r="3479" spans="1:154" x14ac:dyDescent="0.15">
      <c r="A3479" s="36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</row>
    <row r="3480" spans="1:154" x14ac:dyDescent="0.15">
      <c r="A3480" s="36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</row>
    <row r="3481" spans="1:154" x14ac:dyDescent="0.15">
      <c r="A3481" s="36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4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</row>
    <row r="3482" spans="1:154" x14ac:dyDescent="0.15">
      <c r="A3482" s="36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</row>
    <row r="3483" spans="1:154" x14ac:dyDescent="0.15">
      <c r="A3483" s="36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</row>
    <row r="3484" spans="1:154" x14ac:dyDescent="0.15">
      <c r="A3484" s="36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</row>
    <row r="3485" spans="1:154" x14ac:dyDescent="0.15">
      <c r="A3485" s="36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</row>
    <row r="3486" spans="1:154" x14ac:dyDescent="0.15">
      <c r="A3486" s="36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</row>
    <row r="3487" spans="1:154" x14ac:dyDescent="0.15">
      <c r="A3487" s="36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</row>
    <row r="3488" spans="1:154" x14ac:dyDescent="0.15">
      <c r="A3488" s="36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</row>
    <row r="3489" spans="1:154" x14ac:dyDescent="0.15">
      <c r="A3489" s="36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</row>
    <row r="3490" spans="1:154" x14ac:dyDescent="0.15">
      <c r="A3490" s="36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</row>
    <row r="3491" spans="1:154" x14ac:dyDescent="0.15">
      <c r="A3491" s="36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</row>
    <row r="3492" spans="1:154" x14ac:dyDescent="0.15">
      <c r="A3492" s="36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</row>
    <row r="3493" spans="1:154" x14ac:dyDescent="0.15">
      <c r="A3493" s="36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</row>
    <row r="3494" spans="1:154" x14ac:dyDescent="0.15">
      <c r="A3494" s="36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</row>
    <row r="3495" spans="1:154" x14ac:dyDescent="0.15">
      <c r="A3495" s="36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</row>
    <row r="3496" spans="1:154" x14ac:dyDescent="0.15">
      <c r="A3496" s="36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</row>
    <row r="3497" spans="1:154" x14ac:dyDescent="0.15">
      <c r="A3497" s="36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</row>
    <row r="3498" spans="1:154" x14ac:dyDescent="0.15">
      <c r="A3498" s="36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</row>
    <row r="3499" spans="1:154" x14ac:dyDescent="0.15">
      <c r="A3499" s="36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</row>
    <row r="3500" spans="1:154" x14ac:dyDescent="0.15">
      <c r="A3500" s="36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</row>
    <row r="3501" spans="1:154" x14ac:dyDescent="0.15">
      <c r="A3501" s="36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</row>
    <row r="3502" spans="1:154" x14ac:dyDescent="0.15">
      <c r="A3502" s="36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</row>
    <row r="3503" spans="1:154" x14ac:dyDescent="0.15">
      <c r="A3503" s="36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</row>
    <row r="3504" spans="1:154" x14ac:dyDescent="0.15">
      <c r="A3504" s="36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</row>
    <row r="3505" spans="1:154" x14ac:dyDescent="0.15">
      <c r="A3505" s="36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</row>
    <row r="3506" spans="1:154" x14ac:dyDescent="0.15">
      <c r="A3506" s="36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</row>
    <row r="3507" spans="1:154" x14ac:dyDescent="0.15">
      <c r="A3507" s="36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</row>
    <row r="3508" spans="1:154" x14ac:dyDescent="0.15">
      <c r="A3508" s="36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</row>
    <row r="3509" spans="1:154" x14ac:dyDescent="0.15">
      <c r="A3509" s="36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</row>
    <row r="3510" spans="1:154" x14ac:dyDescent="0.15">
      <c r="A3510" s="36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</row>
    <row r="3511" spans="1:154" x14ac:dyDescent="0.15">
      <c r="A3511" s="36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</row>
    <row r="3512" spans="1:154" x14ac:dyDescent="0.15">
      <c r="A3512" s="36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</row>
    <row r="3513" spans="1:154" x14ac:dyDescent="0.15">
      <c r="A3513" s="36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</row>
    <row r="3514" spans="1:154" x14ac:dyDescent="0.15">
      <c r="A3514" s="36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</row>
    <row r="3515" spans="1:154" x14ac:dyDescent="0.15">
      <c r="A3515" s="36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</row>
    <row r="3516" spans="1:154" x14ac:dyDescent="0.15">
      <c r="A3516" s="36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</row>
    <row r="3517" spans="1:154" x14ac:dyDescent="0.15">
      <c r="A3517" s="36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</row>
    <row r="3518" spans="1:154" x14ac:dyDescent="0.15">
      <c r="A3518" s="36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</row>
    <row r="3519" spans="1:154" x14ac:dyDescent="0.15">
      <c r="A3519" s="36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</row>
    <row r="3520" spans="1:154" x14ac:dyDescent="0.15">
      <c r="A3520" s="36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</row>
    <row r="3521" spans="1:154" x14ac:dyDescent="0.15">
      <c r="A3521" s="36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</row>
    <row r="3522" spans="1:154" x14ac:dyDescent="0.15">
      <c r="A3522" s="36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</row>
    <row r="3523" spans="1:154" x14ac:dyDescent="0.15">
      <c r="A3523" s="36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</row>
    <row r="3524" spans="1:154" x14ac:dyDescent="0.15">
      <c r="A3524" s="36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</row>
    <row r="3525" spans="1:154" x14ac:dyDescent="0.15">
      <c r="A3525" s="36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</row>
    <row r="3526" spans="1:154" x14ac:dyDescent="0.15">
      <c r="A3526" s="36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</row>
    <row r="3527" spans="1:154" x14ac:dyDescent="0.15">
      <c r="A3527" s="36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</row>
    <row r="3528" spans="1:154" x14ac:dyDescent="0.15">
      <c r="A3528" s="36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</row>
    <row r="3529" spans="1:154" x14ac:dyDescent="0.15">
      <c r="A3529" s="36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</row>
    <row r="3530" spans="1:154" x14ac:dyDescent="0.15">
      <c r="A3530" s="36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</row>
    <row r="3531" spans="1:154" x14ac:dyDescent="0.15">
      <c r="A3531" s="36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</row>
    <row r="3532" spans="1:154" x14ac:dyDescent="0.15">
      <c r="A3532" s="36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</row>
    <row r="3533" spans="1:154" x14ac:dyDescent="0.15">
      <c r="A3533" s="36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</row>
    <row r="3534" spans="1:154" x14ac:dyDescent="0.15">
      <c r="A3534" s="36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</row>
    <row r="3535" spans="1:154" x14ac:dyDescent="0.15">
      <c r="A3535" s="36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</row>
    <row r="3536" spans="1:154" x14ac:dyDescent="0.15">
      <c r="A3536" s="36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</row>
    <row r="3537" spans="1:154" x14ac:dyDescent="0.15">
      <c r="A3537" s="36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</row>
    <row r="3538" spans="1:154" x14ac:dyDescent="0.15">
      <c r="A3538" s="36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</row>
    <row r="3539" spans="1:154" x14ac:dyDescent="0.15">
      <c r="A3539" s="36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</row>
    <row r="3540" spans="1:154" x14ac:dyDescent="0.15">
      <c r="A3540" s="36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</row>
    <row r="3541" spans="1:154" x14ac:dyDescent="0.15">
      <c r="A3541" s="36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</row>
    <row r="3542" spans="1:154" x14ac:dyDescent="0.15">
      <c r="A3542" s="36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</row>
    <row r="3543" spans="1:154" x14ac:dyDescent="0.15">
      <c r="A3543" s="36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</row>
    <row r="3544" spans="1:154" x14ac:dyDescent="0.15">
      <c r="A3544" s="36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</row>
    <row r="3545" spans="1:154" x14ac:dyDescent="0.15">
      <c r="A3545" s="36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</row>
    <row r="3546" spans="1:154" x14ac:dyDescent="0.15">
      <c r="A3546" s="36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</row>
    <row r="3547" spans="1:154" x14ac:dyDescent="0.15">
      <c r="A3547" s="36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</row>
    <row r="3548" spans="1:154" x14ac:dyDescent="0.15">
      <c r="A3548" s="36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</row>
    <row r="3549" spans="1:154" x14ac:dyDescent="0.15">
      <c r="A3549" s="36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</row>
    <row r="3550" spans="1:154" x14ac:dyDescent="0.15">
      <c r="A3550" s="36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</row>
    <row r="3551" spans="1:154" x14ac:dyDescent="0.15">
      <c r="A3551" s="36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</row>
    <row r="3552" spans="1:154" x14ac:dyDescent="0.15">
      <c r="A3552" s="36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</row>
    <row r="3553" spans="1:154" x14ac:dyDescent="0.15">
      <c r="A3553" s="36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</row>
    <row r="3554" spans="1:154" x14ac:dyDescent="0.15">
      <c r="A3554" s="36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</row>
    <row r="3555" spans="1:154" x14ac:dyDescent="0.15">
      <c r="A3555" s="36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</row>
    <row r="3556" spans="1:154" x14ac:dyDescent="0.15">
      <c r="A3556" s="36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</row>
    <row r="3557" spans="1:154" x14ac:dyDescent="0.15">
      <c r="A3557" s="36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</row>
    <row r="3558" spans="1:154" x14ac:dyDescent="0.15">
      <c r="A3558" s="36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</row>
    <row r="3559" spans="1:154" x14ac:dyDescent="0.15">
      <c r="A3559" s="36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</row>
    <row r="3560" spans="1:154" x14ac:dyDescent="0.15">
      <c r="A3560" s="36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</row>
    <row r="3561" spans="1:154" x14ac:dyDescent="0.15">
      <c r="A3561" s="36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</row>
    <row r="3562" spans="1:154" x14ac:dyDescent="0.15">
      <c r="A3562" s="36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</row>
    <row r="3563" spans="1:154" x14ac:dyDescent="0.15">
      <c r="A3563" s="36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</row>
    <row r="3564" spans="1:154" x14ac:dyDescent="0.15">
      <c r="A3564" s="36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</row>
    <row r="3565" spans="1:154" x14ac:dyDescent="0.15">
      <c r="A3565" s="36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</row>
    <row r="3566" spans="1:154" x14ac:dyDescent="0.15">
      <c r="A3566" s="36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</row>
    <row r="3567" spans="1:154" x14ac:dyDescent="0.15">
      <c r="A3567" s="36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</row>
    <row r="3568" spans="1:154" x14ac:dyDescent="0.15">
      <c r="A3568" s="36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</row>
    <row r="3569" spans="1:154" x14ac:dyDescent="0.15">
      <c r="A3569" s="36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</row>
    <row r="3570" spans="1:154" x14ac:dyDescent="0.15">
      <c r="A3570" s="36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</row>
    <row r="3571" spans="1:154" x14ac:dyDescent="0.15">
      <c r="A3571" s="36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</row>
    <row r="3572" spans="1:154" x14ac:dyDescent="0.15">
      <c r="A3572" s="36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</row>
    <row r="3573" spans="1:154" x14ac:dyDescent="0.15">
      <c r="A3573" s="36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</row>
    <row r="3574" spans="1:154" x14ac:dyDescent="0.15">
      <c r="A3574" s="36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</row>
    <row r="3575" spans="1:154" x14ac:dyDescent="0.15">
      <c r="A3575" s="36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</row>
    <row r="3576" spans="1:154" x14ac:dyDescent="0.15">
      <c r="A3576" s="36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</row>
    <row r="3577" spans="1:154" x14ac:dyDescent="0.15">
      <c r="A3577" s="36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</row>
    <row r="3578" spans="1:154" x14ac:dyDescent="0.15">
      <c r="A3578" s="36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</row>
    <row r="3579" spans="1:154" x14ac:dyDescent="0.15">
      <c r="A3579" s="36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</row>
    <row r="3580" spans="1:154" x14ac:dyDescent="0.15">
      <c r="A3580" s="36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</row>
    <row r="3581" spans="1:154" x14ac:dyDescent="0.15">
      <c r="A3581" s="36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</row>
    <row r="3582" spans="1:154" x14ac:dyDescent="0.15">
      <c r="A3582" s="36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</row>
    <row r="3583" spans="1:154" x14ac:dyDescent="0.15">
      <c r="A3583" s="36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</row>
    <row r="3584" spans="1:154" x14ac:dyDescent="0.15">
      <c r="A3584" s="36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</row>
    <row r="3585" spans="1:154" x14ac:dyDescent="0.15">
      <c r="A3585" s="36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</row>
    <row r="3586" spans="1:154" x14ac:dyDescent="0.15">
      <c r="A3586" s="36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</row>
    <row r="3587" spans="1:154" x14ac:dyDescent="0.15">
      <c r="A3587" s="36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</row>
    <row r="3588" spans="1:154" x14ac:dyDescent="0.15">
      <c r="A3588" s="36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</row>
    <row r="3589" spans="1:154" x14ac:dyDescent="0.15">
      <c r="A3589" s="36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</row>
    <row r="3590" spans="1:154" x14ac:dyDescent="0.15">
      <c r="A3590" s="36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</row>
    <row r="3591" spans="1:154" x14ac:dyDescent="0.15">
      <c r="A3591" s="36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</row>
    <row r="3592" spans="1:154" x14ac:dyDescent="0.15">
      <c r="A3592" s="36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</row>
    <row r="3593" spans="1:154" x14ac:dyDescent="0.15">
      <c r="A3593" s="36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</row>
    <row r="3594" spans="1:154" x14ac:dyDescent="0.15">
      <c r="A3594" s="36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</row>
    <row r="3595" spans="1:154" x14ac:dyDescent="0.15">
      <c r="A3595" s="36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</row>
    <row r="3596" spans="1:154" x14ac:dyDescent="0.15">
      <c r="A3596" s="36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</row>
    <row r="3597" spans="1:154" x14ac:dyDescent="0.15">
      <c r="A3597" s="36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</row>
    <row r="3598" spans="1:154" x14ac:dyDescent="0.15">
      <c r="A3598" s="36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</row>
    <row r="3599" spans="1:154" x14ac:dyDescent="0.15">
      <c r="A3599" s="36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</row>
    <row r="3600" spans="1:154" x14ac:dyDescent="0.15">
      <c r="A3600" s="36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</row>
    <row r="3601" spans="1:154" x14ac:dyDescent="0.15">
      <c r="A3601" s="36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</row>
    <row r="3602" spans="1:154" x14ac:dyDescent="0.15">
      <c r="A3602" s="36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</row>
    <row r="3603" spans="1:154" x14ac:dyDescent="0.15">
      <c r="A3603" s="36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</row>
    <row r="3604" spans="1:154" x14ac:dyDescent="0.15">
      <c r="A3604" s="36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</row>
    <row r="3605" spans="1:154" x14ac:dyDescent="0.15">
      <c r="A3605" s="36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</row>
    <row r="3606" spans="1:154" x14ac:dyDescent="0.15">
      <c r="A3606" s="36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</row>
    <row r="3607" spans="1:154" x14ac:dyDescent="0.15">
      <c r="A3607" s="36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</row>
    <row r="3608" spans="1:154" x14ac:dyDescent="0.15">
      <c r="A3608" s="36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</row>
    <row r="3609" spans="1:154" x14ac:dyDescent="0.15">
      <c r="A3609" s="36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</row>
    <row r="3610" spans="1:154" x14ac:dyDescent="0.15">
      <c r="A3610" s="36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</row>
    <row r="3611" spans="1:154" x14ac:dyDescent="0.15">
      <c r="A3611" s="36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</row>
    <row r="3612" spans="1:154" x14ac:dyDescent="0.15">
      <c r="A3612" s="36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</row>
    <row r="3613" spans="1:154" x14ac:dyDescent="0.15">
      <c r="A3613" s="36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</row>
    <row r="3614" spans="1:154" x14ac:dyDescent="0.15">
      <c r="A3614" s="36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</row>
    <row r="3615" spans="1:154" x14ac:dyDescent="0.15">
      <c r="A3615" s="36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</row>
    <row r="3616" spans="1:154" x14ac:dyDescent="0.15">
      <c r="A3616" s="36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</row>
    <row r="3617" spans="1:154" x14ac:dyDescent="0.15">
      <c r="A3617" s="36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</row>
    <row r="3618" spans="1:154" x14ac:dyDescent="0.15">
      <c r="A3618" s="36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</row>
    <row r="3619" spans="1:154" x14ac:dyDescent="0.15">
      <c r="A3619" s="36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</row>
    <row r="3620" spans="1:154" x14ac:dyDescent="0.15">
      <c r="A3620" s="36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</row>
    <row r="3621" spans="1:154" x14ac:dyDescent="0.15">
      <c r="A3621" s="36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</row>
    <row r="3622" spans="1:154" x14ac:dyDescent="0.15">
      <c r="A3622" s="36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</row>
    <row r="3623" spans="1:154" x14ac:dyDescent="0.15">
      <c r="A3623" s="36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</row>
    <row r="3624" spans="1:154" x14ac:dyDescent="0.15">
      <c r="A3624" s="36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</row>
    <row r="3625" spans="1:154" x14ac:dyDescent="0.15">
      <c r="A3625" s="36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</row>
    <row r="3626" spans="1:154" x14ac:dyDescent="0.15">
      <c r="A3626" s="36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</row>
    <row r="3627" spans="1:154" x14ac:dyDescent="0.15">
      <c r="A3627" s="36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</row>
    <row r="3628" spans="1:154" x14ac:dyDescent="0.15">
      <c r="A3628" s="36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</row>
    <row r="3629" spans="1:154" x14ac:dyDescent="0.15">
      <c r="A3629" s="36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</row>
    <row r="3630" spans="1:154" x14ac:dyDescent="0.15">
      <c r="A3630" s="36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</row>
    <row r="3631" spans="1:154" x14ac:dyDescent="0.15">
      <c r="A3631" s="36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</row>
    <row r="3632" spans="1:154" x14ac:dyDescent="0.15">
      <c r="A3632" s="36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</row>
    <row r="3633" spans="1:154" x14ac:dyDescent="0.15">
      <c r="A3633" s="36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</row>
    <row r="3634" spans="1:154" x14ac:dyDescent="0.15">
      <c r="A3634" s="36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</row>
    <row r="3635" spans="1:154" x14ac:dyDescent="0.15">
      <c r="A3635" s="36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</row>
    <row r="3636" spans="1:154" x14ac:dyDescent="0.15">
      <c r="A3636" s="36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</row>
    <row r="3637" spans="1:154" x14ac:dyDescent="0.15">
      <c r="A3637" s="36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</row>
    <row r="3638" spans="1:154" x14ac:dyDescent="0.15">
      <c r="A3638" s="36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</row>
    <row r="3639" spans="1:154" x14ac:dyDescent="0.15">
      <c r="A3639" s="36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</row>
    <row r="3640" spans="1:154" x14ac:dyDescent="0.15">
      <c r="A3640" s="36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</row>
    <row r="3641" spans="1:154" x14ac:dyDescent="0.15">
      <c r="A3641" s="36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</row>
    <row r="3642" spans="1:154" x14ac:dyDescent="0.15">
      <c r="A3642" s="36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</row>
    <row r="3643" spans="1:154" x14ac:dyDescent="0.15">
      <c r="A3643" s="36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</row>
    <row r="3644" spans="1:154" x14ac:dyDescent="0.15">
      <c r="A3644" s="36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</row>
    <row r="3645" spans="1:154" x14ac:dyDescent="0.15">
      <c r="A3645" s="36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</row>
    <row r="3646" spans="1:154" x14ac:dyDescent="0.15">
      <c r="A3646" s="36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</row>
    <row r="3647" spans="1:154" x14ac:dyDescent="0.15">
      <c r="A3647" s="36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</row>
    <row r="3648" spans="1:154" x14ac:dyDescent="0.15">
      <c r="A3648" s="36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</row>
    <row r="3649" spans="1:154" x14ac:dyDescent="0.15">
      <c r="A3649" s="36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</row>
    <row r="3650" spans="1:154" x14ac:dyDescent="0.15">
      <c r="A3650" s="36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</row>
    <row r="3651" spans="1:154" x14ac:dyDescent="0.15">
      <c r="A3651" s="36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</row>
    <row r="3652" spans="1:154" x14ac:dyDescent="0.15">
      <c r="A3652" s="36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</row>
    <row r="3653" spans="1:154" x14ac:dyDescent="0.15">
      <c r="A3653" s="36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</row>
    <row r="3654" spans="1:154" x14ac:dyDescent="0.15">
      <c r="A3654" s="36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</row>
    <row r="3655" spans="1:154" x14ac:dyDescent="0.15">
      <c r="A3655" s="36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</row>
    <row r="3656" spans="1:154" x14ac:dyDescent="0.15">
      <c r="A3656" s="36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</row>
    <row r="3657" spans="1:154" x14ac:dyDescent="0.15">
      <c r="A3657" s="36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</row>
    <row r="3658" spans="1:154" x14ac:dyDescent="0.15">
      <c r="A3658" s="36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</row>
    <row r="3659" spans="1:154" x14ac:dyDescent="0.15">
      <c r="A3659" s="36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</row>
    <row r="3660" spans="1:154" x14ac:dyDescent="0.15">
      <c r="A3660" s="36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</row>
    <row r="3661" spans="1:154" x14ac:dyDescent="0.15">
      <c r="A3661" s="36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</row>
    <row r="3662" spans="1:154" x14ac:dyDescent="0.15">
      <c r="A3662" s="36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</row>
    <row r="3663" spans="1:154" x14ac:dyDescent="0.15">
      <c r="A3663" s="36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</row>
    <row r="3664" spans="1:154" x14ac:dyDescent="0.15">
      <c r="A3664" s="36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4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</row>
    <row r="3665" spans="1:154" x14ac:dyDescent="0.15">
      <c r="A3665" s="36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</row>
    <row r="3666" spans="1:154" x14ac:dyDescent="0.15">
      <c r="A3666" s="36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</row>
    <row r="3667" spans="1:154" x14ac:dyDescent="0.15">
      <c r="A3667" s="36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</row>
    <row r="3668" spans="1:154" x14ac:dyDescent="0.15">
      <c r="A3668" s="36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</row>
    <row r="3669" spans="1:154" x14ac:dyDescent="0.15">
      <c r="A3669" s="36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</row>
    <row r="3670" spans="1:154" x14ac:dyDescent="0.15">
      <c r="A3670" s="36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</row>
    <row r="3671" spans="1:154" x14ac:dyDescent="0.15">
      <c r="A3671" s="36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</row>
    <row r="3672" spans="1:154" x14ac:dyDescent="0.15">
      <c r="A3672" s="36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</row>
    <row r="3673" spans="1:154" x14ac:dyDescent="0.15">
      <c r="A3673" s="36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</row>
    <row r="3674" spans="1:154" x14ac:dyDescent="0.15">
      <c r="A3674" s="36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</row>
    <row r="3675" spans="1:154" x14ac:dyDescent="0.15">
      <c r="A3675" s="36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</row>
    <row r="3676" spans="1:154" x14ac:dyDescent="0.15">
      <c r="A3676" s="36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</row>
    <row r="3677" spans="1:154" x14ac:dyDescent="0.15">
      <c r="A3677" s="36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</row>
    <row r="3678" spans="1:154" x14ac:dyDescent="0.15">
      <c r="A3678" s="36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</row>
    <row r="3679" spans="1:154" x14ac:dyDescent="0.15">
      <c r="A3679" s="36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</row>
    <row r="3680" spans="1:154" x14ac:dyDescent="0.15">
      <c r="A3680" s="36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</row>
    <row r="3681" spans="1:154" x14ac:dyDescent="0.15">
      <c r="A3681" s="36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</row>
    <row r="3682" spans="1:154" x14ac:dyDescent="0.15">
      <c r="A3682" s="36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</row>
    <row r="3683" spans="1:154" x14ac:dyDescent="0.15">
      <c r="A3683" s="36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</row>
    <row r="3684" spans="1:154" x14ac:dyDescent="0.15">
      <c r="A3684" s="36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</row>
    <row r="3685" spans="1:154" x14ac:dyDescent="0.15">
      <c r="A3685" s="36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</row>
    <row r="3686" spans="1:154" x14ac:dyDescent="0.15">
      <c r="A3686" s="36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</row>
    <row r="3687" spans="1:154" x14ac:dyDescent="0.15">
      <c r="A3687" s="36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</row>
    <row r="3688" spans="1:154" x14ac:dyDescent="0.15">
      <c r="A3688" s="36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</row>
    <row r="3689" spans="1:154" x14ac:dyDescent="0.15">
      <c r="A3689" s="36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</row>
    <row r="3690" spans="1:154" x14ac:dyDescent="0.15">
      <c r="A3690" s="36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</row>
    <row r="3691" spans="1:154" x14ac:dyDescent="0.15">
      <c r="A3691" s="36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</row>
    <row r="3692" spans="1:154" x14ac:dyDescent="0.15">
      <c r="A3692" s="36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</row>
    <row r="3693" spans="1:154" x14ac:dyDescent="0.15">
      <c r="A3693" s="36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</row>
    <row r="3694" spans="1:154" x14ac:dyDescent="0.15">
      <c r="A3694" s="36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</row>
    <row r="3695" spans="1:154" x14ac:dyDescent="0.15">
      <c r="A3695" s="36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</row>
    <row r="3696" spans="1:154" x14ac:dyDescent="0.15">
      <c r="A3696" s="36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</row>
    <row r="3697" spans="1:154" x14ac:dyDescent="0.15">
      <c r="A3697" s="36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</row>
    <row r="3698" spans="1:154" x14ac:dyDescent="0.15">
      <c r="A3698" s="36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</row>
    <row r="3699" spans="1:154" x14ac:dyDescent="0.15">
      <c r="A3699" s="36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</row>
    <row r="3700" spans="1:154" x14ac:dyDescent="0.15">
      <c r="A3700" s="36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</row>
    <row r="3701" spans="1:154" x14ac:dyDescent="0.15">
      <c r="A3701" s="36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</row>
    <row r="3702" spans="1:154" x14ac:dyDescent="0.15">
      <c r="A3702" s="36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</row>
    <row r="3703" spans="1:154" x14ac:dyDescent="0.15">
      <c r="A3703" s="36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</row>
    <row r="3704" spans="1:154" x14ac:dyDescent="0.15">
      <c r="A3704" s="36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</row>
    <row r="3705" spans="1:154" x14ac:dyDescent="0.15">
      <c r="A3705" s="36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</row>
    <row r="3706" spans="1:154" x14ac:dyDescent="0.15">
      <c r="A3706" s="36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</row>
    <row r="3707" spans="1:154" x14ac:dyDescent="0.15">
      <c r="A3707" s="36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</row>
    <row r="3708" spans="1:154" x14ac:dyDescent="0.15">
      <c r="A3708" s="36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</row>
    <row r="3709" spans="1:154" x14ac:dyDescent="0.15">
      <c r="A3709" s="36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</row>
    <row r="3710" spans="1:154" x14ac:dyDescent="0.15">
      <c r="A3710" s="36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</row>
    <row r="3711" spans="1:154" x14ac:dyDescent="0.15">
      <c r="A3711" s="36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</row>
    <row r="3712" spans="1:154" x14ac:dyDescent="0.15">
      <c r="A3712" s="36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</row>
    <row r="3713" spans="1:154" x14ac:dyDescent="0.15">
      <c r="A3713" s="36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</row>
    <row r="3714" spans="1:154" x14ac:dyDescent="0.15">
      <c r="A3714" s="36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</row>
    <row r="3715" spans="1:154" x14ac:dyDescent="0.15">
      <c r="A3715" s="36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</row>
    <row r="3716" spans="1:154" x14ac:dyDescent="0.15">
      <c r="A3716" s="36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</row>
    <row r="3717" spans="1:154" x14ac:dyDescent="0.15">
      <c r="A3717" s="36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</row>
    <row r="3718" spans="1:154" x14ac:dyDescent="0.15">
      <c r="A3718" s="36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</row>
    <row r="3719" spans="1:154" x14ac:dyDescent="0.15">
      <c r="A3719" s="36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</row>
    <row r="3720" spans="1:154" x14ac:dyDescent="0.15">
      <c r="A3720" s="36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</row>
    <row r="3721" spans="1:154" x14ac:dyDescent="0.15">
      <c r="A3721" s="36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</row>
    <row r="3722" spans="1:154" x14ac:dyDescent="0.15">
      <c r="A3722" s="36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</row>
    <row r="3723" spans="1:154" x14ac:dyDescent="0.15">
      <c r="A3723" s="36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</row>
    <row r="3724" spans="1:154" x14ac:dyDescent="0.15">
      <c r="A3724" s="36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</row>
    <row r="3725" spans="1:154" x14ac:dyDescent="0.15">
      <c r="A3725" s="36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</row>
    <row r="3726" spans="1:154" x14ac:dyDescent="0.15">
      <c r="A3726" s="36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</row>
    <row r="3727" spans="1:154" x14ac:dyDescent="0.15">
      <c r="A3727" s="36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</row>
    <row r="3728" spans="1:154" x14ac:dyDescent="0.15">
      <c r="A3728" s="36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</row>
    <row r="3729" spans="1:154" x14ac:dyDescent="0.15">
      <c r="A3729" s="36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</row>
    <row r="3730" spans="1:154" x14ac:dyDescent="0.15">
      <c r="A3730" s="36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</row>
    <row r="3731" spans="1:154" x14ac:dyDescent="0.15">
      <c r="A3731" s="36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</row>
    <row r="3732" spans="1:154" x14ac:dyDescent="0.15">
      <c r="A3732" s="36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</row>
    <row r="3733" spans="1:154" x14ac:dyDescent="0.15">
      <c r="A3733" s="36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</row>
    <row r="3734" spans="1:154" x14ac:dyDescent="0.15">
      <c r="A3734" s="36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</row>
    <row r="3735" spans="1:154" x14ac:dyDescent="0.15">
      <c r="A3735" s="36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</row>
    <row r="3736" spans="1:154" x14ac:dyDescent="0.15">
      <c r="A3736" s="36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</row>
    <row r="3737" spans="1:154" x14ac:dyDescent="0.15">
      <c r="A3737" s="36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</row>
    <row r="3738" spans="1:154" x14ac:dyDescent="0.15">
      <c r="A3738" s="36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</row>
    <row r="3739" spans="1:154" x14ac:dyDescent="0.15">
      <c r="A3739" s="36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</row>
    <row r="3740" spans="1:154" x14ac:dyDescent="0.15">
      <c r="A3740" s="36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</row>
    <row r="3741" spans="1:154" x14ac:dyDescent="0.15">
      <c r="A3741" s="36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</row>
    <row r="3742" spans="1:154" x14ac:dyDescent="0.15">
      <c r="A3742" s="36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</row>
    <row r="3743" spans="1:154" x14ac:dyDescent="0.15">
      <c r="A3743" s="36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</row>
    <row r="3744" spans="1:154" x14ac:dyDescent="0.15">
      <c r="A3744" s="36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</row>
    <row r="3745" spans="1:154" x14ac:dyDescent="0.15">
      <c r="A3745" s="36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</row>
    <row r="3746" spans="1:154" x14ac:dyDescent="0.15">
      <c r="A3746" s="36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</row>
    <row r="3747" spans="1:154" x14ac:dyDescent="0.15">
      <c r="A3747" s="36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</row>
    <row r="3748" spans="1:154" x14ac:dyDescent="0.15">
      <c r="A3748" s="36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</row>
    <row r="3749" spans="1:154" x14ac:dyDescent="0.15">
      <c r="A3749" s="36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</row>
    <row r="3750" spans="1:154" x14ac:dyDescent="0.15">
      <c r="A3750" s="36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</row>
    <row r="3751" spans="1:154" x14ac:dyDescent="0.15">
      <c r="A3751" s="36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</row>
    <row r="3752" spans="1:154" x14ac:dyDescent="0.15">
      <c r="A3752" s="36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</row>
    <row r="3753" spans="1:154" x14ac:dyDescent="0.15">
      <c r="A3753" s="36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</row>
    <row r="3754" spans="1:154" x14ac:dyDescent="0.15">
      <c r="A3754" s="36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</row>
    <row r="3755" spans="1:154" x14ac:dyDescent="0.15">
      <c r="A3755" s="36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</row>
    <row r="3756" spans="1:154" x14ac:dyDescent="0.15">
      <c r="A3756" s="36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</row>
    <row r="3757" spans="1:154" x14ac:dyDescent="0.15">
      <c r="A3757" s="36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</row>
    <row r="3758" spans="1:154" x14ac:dyDescent="0.15">
      <c r="A3758" s="36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</row>
    <row r="3759" spans="1:154" x14ac:dyDescent="0.15">
      <c r="A3759" s="36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</row>
    <row r="3760" spans="1:154" x14ac:dyDescent="0.15">
      <c r="A3760" s="36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</row>
    <row r="3761" spans="1:154" x14ac:dyDescent="0.15">
      <c r="A3761" s="36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</row>
    <row r="3762" spans="1:154" x14ac:dyDescent="0.15">
      <c r="A3762" s="36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</row>
    <row r="3763" spans="1:154" x14ac:dyDescent="0.15">
      <c r="A3763" s="36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</row>
    <row r="3764" spans="1:154" x14ac:dyDescent="0.15">
      <c r="A3764" s="36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</row>
    <row r="3765" spans="1:154" x14ac:dyDescent="0.15">
      <c r="A3765" s="36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</row>
    <row r="3766" spans="1:154" x14ac:dyDescent="0.15">
      <c r="A3766" s="36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</row>
    <row r="3767" spans="1:154" x14ac:dyDescent="0.15">
      <c r="A3767" s="36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</row>
    <row r="3768" spans="1:154" x14ac:dyDescent="0.15">
      <c r="A3768" s="36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</row>
    <row r="3769" spans="1:154" x14ac:dyDescent="0.15">
      <c r="A3769" s="36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</row>
    <row r="3770" spans="1:154" x14ac:dyDescent="0.15">
      <c r="A3770" s="36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</row>
    <row r="3771" spans="1:154" x14ac:dyDescent="0.15">
      <c r="A3771" s="36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</row>
    <row r="3772" spans="1:154" x14ac:dyDescent="0.15">
      <c r="A3772" s="36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</row>
    <row r="3773" spans="1:154" x14ac:dyDescent="0.15">
      <c r="A3773" s="36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</row>
    <row r="3774" spans="1:154" x14ac:dyDescent="0.15">
      <c r="A3774" s="36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</row>
    <row r="3775" spans="1:154" x14ac:dyDescent="0.15">
      <c r="A3775" s="36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</row>
    <row r="3776" spans="1:154" x14ac:dyDescent="0.15">
      <c r="A3776" s="36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</row>
    <row r="3777" spans="1:154" x14ac:dyDescent="0.15">
      <c r="A3777" s="36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</row>
    <row r="3778" spans="1:154" x14ac:dyDescent="0.15">
      <c r="A3778" s="36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</row>
    <row r="3779" spans="1:154" x14ac:dyDescent="0.15">
      <c r="A3779" s="36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</row>
    <row r="3780" spans="1:154" x14ac:dyDescent="0.15">
      <c r="A3780" s="36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</row>
    <row r="3781" spans="1:154" x14ac:dyDescent="0.15">
      <c r="A3781" s="36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</row>
    <row r="3782" spans="1:154" x14ac:dyDescent="0.15">
      <c r="A3782" s="36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</row>
    <row r="3783" spans="1:154" x14ac:dyDescent="0.15">
      <c r="A3783" s="36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</row>
    <row r="3784" spans="1:154" x14ac:dyDescent="0.15">
      <c r="A3784" s="36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</row>
    <row r="3785" spans="1:154" x14ac:dyDescent="0.15">
      <c r="A3785" s="36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</row>
    <row r="3786" spans="1:154" x14ac:dyDescent="0.15">
      <c r="A3786" s="36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</row>
    <row r="3787" spans="1:154" x14ac:dyDescent="0.15">
      <c r="A3787" s="36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</row>
    <row r="3788" spans="1:154" x14ac:dyDescent="0.15">
      <c r="A3788" s="36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</row>
    <row r="3789" spans="1:154" x14ac:dyDescent="0.15">
      <c r="A3789" s="36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</row>
    <row r="3790" spans="1:154" x14ac:dyDescent="0.15">
      <c r="A3790" s="36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</row>
    <row r="3791" spans="1:154" x14ac:dyDescent="0.15">
      <c r="A3791" s="36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</row>
    <row r="3792" spans="1:154" x14ac:dyDescent="0.15">
      <c r="A3792" s="36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</row>
    <row r="3793" spans="1:154" x14ac:dyDescent="0.15">
      <c r="A3793" s="36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</row>
    <row r="3794" spans="1:154" x14ac:dyDescent="0.15">
      <c r="A3794" s="36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</row>
    <row r="3795" spans="1:154" x14ac:dyDescent="0.15">
      <c r="A3795" s="36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</row>
    <row r="3796" spans="1:154" x14ac:dyDescent="0.15">
      <c r="A3796" s="36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</row>
    <row r="3797" spans="1:154" x14ac:dyDescent="0.15">
      <c r="A3797" s="36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</row>
    <row r="3798" spans="1:154" x14ac:dyDescent="0.15">
      <c r="A3798" s="36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</row>
    <row r="3799" spans="1:154" x14ac:dyDescent="0.15">
      <c r="A3799" s="36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</row>
    <row r="3800" spans="1:154" x14ac:dyDescent="0.15">
      <c r="A3800" s="36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</row>
    <row r="3801" spans="1:154" x14ac:dyDescent="0.15">
      <c r="A3801" s="36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</row>
    <row r="3802" spans="1:154" x14ac:dyDescent="0.15">
      <c r="A3802" s="36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</row>
    <row r="3803" spans="1:154" x14ac:dyDescent="0.15">
      <c r="A3803" s="36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</row>
    <row r="3804" spans="1:154" x14ac:dyDescent="0.15">
      <c r="A3804" s="36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</row>
    <row r="3805" spans="1:154" x14ac:dyDescent="0.15">
      <c r="A3805" s="36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</row>
    <row r="3806" spans="1:154" x14ac:dyDescent="0.15">
      <c r="A3806" s="36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</row>
    <row r="3807" spans="1:154" x14ac:dyDescent="0.15">
      <c r="A3807" s="36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</row>
    <row r="3808" spans="1:154" x14ac:dyDescent="0.15">
      <c r="A3808" s="36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</row>
    <row r="3809" spans="1:154" x14ac:dyDescent="0.15">
      <c r="A3809" s="36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</row>
    <row r="3810" spans="1:154" x14ac:dyDescent="0.15">
      <c r="A3810" s="36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</row>
    <row r="3811" spans="1:154" x14ac:dyDescent="0.15">
      <c r="A3811" s="36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</row>
    <row r="3812" spans="1:154" x14ac:dyDescent="0.15">
      <c r="A3812" s="36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</row>
    <row r="3813" spans="1:154" x14ac:dyDescent="0.15">
      <c r="A3813" s="36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</row>
    <row r="3814" spans="1:154" x14ac:dyDescent="0.15">
      <c r="A3814" s="36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</row>
    <row r="3815" spans="1:154" x14ac:dyDescent="0.15">
      <c r="A3815" s="36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</row>
    <row r="3816" spans="1:154" x14ac:dyDescent="0.15">
      <c r="A3816" s="36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</row>
    <row r="3817" spans="1:154" x14ac:dyDescent="0.15">
      <c r="A3817" s="36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</row>
    <row r="3818" spans="1:154" x14ac:dyDescent="0.15">
      <c r="A3818" s="36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</row>
    <row r="3819" spans="1:154" x14ac:dyDescent="0.15">
      <c r="A3819" s="36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</row>
    <row r="3820" spans="1:154" x14ac:dyDescent="0.15">
      <c r="A3820" s="36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</row>
    <row r="3821" spans="1:154" x14ac:dyDescent="0.15">
      <c r="A3821" s="36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</row>
    <row r="3822" spans="1:154" x14ac:dyDescent="0.15">
      <c r="A3822" s="36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</row>
    <row r="3823" spans="1:154" x14ac:dyDescent="0.15">
      <c r="A3823" s="36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</row>
    <row r="3824" spans="1:154" x14ac:dyDescent="0.15">
      <c r="A3824" s="36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</row>
    <row r="3825" spans="1:154" x14ac:dyDescent="0.15">
      <c r="A3825" s="36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</row>
    <row r="3826" spans="1:154" x14ac:dyDescent="0.15">
      <c r="A3826" s="36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</row>
    <row r="3827" spans="1:154" x14ac:dyDescent="0.15">
      <c r="A3827" s="36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</row>
    <row r="3828" spans="1:154" x14ac:dyDescent="0.15">
      <c r="A3828" s="36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</row>
    <row r="3829" spans="1:154" x14ac:dyDescent="0.15">
      <c r="A3829" s="36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</row>
    <row r="3830" spans="1:154" x14ac:dyDescent="0.15">
      <c r="A3830" s="36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</row>
    <row r="3831" spans="1:154" x14ac:dyDescent="0.15">
      <c r="A3831" s="36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</row>
    <row r="3832" spans="1:154" x14ac:dyDescent="0.15">
      <c r="A3832" s="36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</row>
    <row r="3833" spans="1:154" x14ac:dyDescent="0.15">
      <c r="A3833" s="36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</row>
    <row r="3834" spans="1:154" x14ac:dyDescent="0.15">
      <c r="A3834" s="36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</row>
    <row r="3835" spans="1:154" x14ac:dyDescent="0.15">
      <c r="A3835" s="36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</row>
    <row r="3836" spans="1:154" x14ac:dyDescent="0.15">
      <c r="A3836" s="36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</row>
    <row r="3837" spans="1:154" x14ac:dyDescent="0.15">
      <c r="A3837" s="36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</row>
    <row r="3838" spans="1:154" x14ac:dyDescent="0.15">
      <c r="A3838" s="36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</row>
    <row r="3839" spans="1:154" x14ac:dyDescent="0.15">
      <c r="A3839" s="36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</row>
    <row r="3840" spans="1:154" x14ac:dyDescent="0.15">
      <c r="A3840" s="36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</row>
    <row r="3841" spans="1:154" x14ac:dyDescent="0.15">
      <c r="A3841" s="36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</row>
    <row r="3842" spans="1:154" x14ac:dyDescent="0.15">
      <c r="A3842" s="36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</row>
    <row r="3843" spans="1:154" x14ac:dyDescent="0.15">
      <c r="A3843" s="36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</row>
    <row r="3844" spans="1:154" x14ac:dyDescent="0.15">
      <c r="A3844" s="36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</row>
    <row r="3845" spans="1:154" x14ac:dyDescent="0.15">
      <c r="A3845" s="36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</row>
    <row r="3846" spans="1:154" x14ac:dyDescent="0.15">
      <c r="A3846" s="36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</row>
    <row r="3847" spans="1:154" x14ac:dyDescent="0.15">
      <c r="A3847" s="36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</row>
    <row r="3848" spans="1:154" x14ac:dyDescent="0.15">
      <c r="A3848" s="36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4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</row>
    <row r="3849" spans="1:154" x14ac:dyDescent="0.15">
      <c r="A3849" s="36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</row>
    <row r="3850" spans="1:154" x14ac:dyDescent="0.15">
      <c r="A3850" s="36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</row>
    <row r="3851" spans="1:154" x14ac:dyDescent="0.15">
      <c r="A3851" s="36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</row>
    <row r="3852" spans="1:154" x14ac:dyDescent="0.15">
      <c r="A3852" s="36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</row>
    <row r="3853" spans="1:154" x14ac:dyDescent="0.15">
      <c r="A3853" s="36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</row>
    <row r="3854" spans="1:154" x14ac:dyDescent="0.15">
      <c r="A3854" s="36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</row>
    <row r="3855" spans="1:154" x14ac:dyDescent="0.15">
      <c r="A3855" s="36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</row>
    <row r="3856" spans="1:154" x14ac:dyDescent="0.15">
      <c r="A3856" s="36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</row>
    <row r="3857" spans="1:154" x14ac:dyDescent="0.15">
      <c r="A3857" s="36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</row>
    <row r="3858" spans="1:154" x14ac:dyDescent="0.15">
      <c r="A3858" s="36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</row>
    <row r="3859" spans="1:154" x14ac:dyDescent="0.15">
      <c r="A3859" s="36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</row>
    <row r="3860" spans="1:154" x14ac:dyDescent="0.15">
      <c r="A3860" s="36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</row>
    <row r="3861" spans="1:154" x14ac:dyDescent="0.15">
      <c r="A3861" s="36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</row>
    <row r="3862" spans="1:154" x14ac:dyDescent="0.15">
      <c r="A3862" s="36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</row>
    <row r="3863" spans="1:154" x14ac:dyDescent="0.15">
      <c r="A3863" s="36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</row>
    <row r="3864" spans="1:154" x14ac:dyDescent="0.15">
      <c r="A3864" s="36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</row>
    <row r="3865" spans="1:154" x14ac:dyDescent="0.15">
      <c r="A3865" s="36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</row>
    <row r="3866" spans="1:154" x14ac:dyDescent="0.15">
      <c r="A3866" s="36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</row>
    <row r="3867" spans="1:154" x14ac:dyDescent="0.15">
      <c r="A3867" s="36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</row>
    <row r="3868" spans="1:154" x14ac:dyDescent="0.15">
      <c r="A3868" s="36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</row>
    <row r="3869" spans="1:154" x14ac:dyDescent="0.15">
      <c r="A3869" s="36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</row>
    <row r="3870" spans="1:154" x14ac:dyDescent="0.15">
      <c r="A3870" s="36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</row>
    <row r="3871" spans="1:154" x14ac:dyDescent="0.15">
      <c r="A3871" s="36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</row>
    <row r="3872" spans="1:154" x14ac:dyDescent="0.15">
      <c r="A3872" s="36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</row>
    <row r="3873" spans="1:154" x14ac:dyDescent="0.15">
      <c r="A3873" s="36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</row>
    <row r="3874" spans="1:154" x14ac:dyDescent="0.15">
      <c r="A3874" s="36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</row>
    <row r="3875" spans="1:154" x14ac:dyDescent="0.15">
      <c r="A3875" s="36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</row>
    <row r="3876" spans="1:154" x14ac:dyDescent="0.15">
      <c r="A3876" s="36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</row>
    <row r="3877" spans="1:154" x14ac:dyDescent="0.15">
      <c r="A3877" s="36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</row>
    <row r="3878" spans="1:154" x14ac:dyDescent="0.15">
      <c r="A3878" s="36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</row>
    <row r="3879" spans="1:154" x14ac:dyDescent="0.15">
      <c r="A3879" s="36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</row>
    <row r="3880" spans="1:154" x14ac:dyDescent="0.15">
      <c r="A3880" s="36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</row>
    <row r="3881" spans="1:154" x14ac:dyDescent="0.15">
      <c r="A3881" s="36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</row>
    <row r="3882" spans="1:154" x14ac:dyDescent="0.15">
      <c r="A3882" s="36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</row>
    <row r="3883" spans="1:154" x14ac:dyDescent="0.15">
      <c r="A3883" s="36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</row>
    <row r="3884" spans="1:154" x14ac:dyDescent="0.15">
      <c r="A3884" s="36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</row>
    <row r="3885" spans="1:154" x14ac:dyDescent="0.15">
      <c r="A3885" s="36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</row>
    <row r="3886" spans="1:154" x14ac:dyDescent="0.15">
      <c r="A3886" s="36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</row>
    <row r="3887" spans="1:154" x14ac:dyDescent="0.15">
      <c r="A3887" s="36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</row>
    <row r="3888" spans="1:154" x14ac:dyDescent="0.15">
      <c r="A3888" s="36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</row>
    <row r="3889" spans="1:154" x14ac:dyDescent="0.15">
      <c r="A3889" s="36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</row>
    <row r="3890" spans="1:154" x14ac:dyDescent="0.15">
      <c r="A3890" s="36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</row>
    <row r="3891" spans="1:154" x14ac:dyDescent="0.15">
      <c r="A3891" s="36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</row>
    <row r="3892" spans="1:154" x14ac:dyDescent="0.15">
      <c r="A3892" s="36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</row>
    <row r="3893" spans="1:154" x14ac:dyDescent="0.15">
      <c r="A3893" s="36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</row>
    <row r="3894" spans="1:154" x14ac:dyDescent="0.15">
      <c r="A3894" s="36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</row>
    <row r="3895" spans="1:154" x14ac:dyDescent="0.15">
      <c r="A3895" s="36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</row>
    <row r="3896" spans="1:154" x14ac:dyDescent="0.15">
      <c r="A3896" s="36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</row>
    <row r="3897" spans="1:154" x14ac:dyDescent="0.15">
      <c r="A3897" s="36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</row>
    <row r="3898" spans="1:154" x14ac:dyDescent="0.15">
      <c r="A3898" s="36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</row>
    <row r="3899" spans="1:154" x14ac:dyDescent="0.15">
      <c r="A3899" s="36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</row>
    <row r="3900" spans="1:154" x14ac:dyDescent="0.15">
      <c r="A3900" s="36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</row>
    <row r="3901" spans="1:154" x14ac:dyDescent="0.15">
      <c r="A3901" s="36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</row>
    <row r="3902" spans="1:154" x14ac:dyDescent="0.15">
      <c r="A3902" s="36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</row>
    <row r="3903" spans="1:154" x14ac:dyDescent="0.15">
      <c r="A3903" s="36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</row>
    <row r="3904" spans="1:154" x14ac:dyDescent="0.15">
      <c r="A3904" s="36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</row>
    <row r="3905" spans="1:154" x14ac:dyDescent="0.15">
      <c r="A3905" s="36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</row>
    <row r="3906" spans="1:154" x14ac:dyDescent="0.15">
      <c r="A3906" s="36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</row>
    <row r="3907" spans="1:154" x14ac:dyDescent="0.15">
      <c r="A3907" s="36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</row>
    <row r="3908" spans="1:154" x14ac:dyDescent="0.15">
      <c r="A3908" s="36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</row>
    <row r="3909" spans="1:154" x14ac:dyDescent="0.15">
      <c r="A3909" s="36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</row>
    <row r="3910" spans="1:154" x14ac:dyDescent="0.15">
      <c r="A3910" s="36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</row>
    <row r="3911" spans="1:154" x14ac:dyDescent="0.15">
      <c r="A3911" s="36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</row>
    <row r="3912" spans="1:154" x14ac:dyDescent="0.15">
      <c r="A3912" s="36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</row>
    <row r="3913" spans="1:154" x14ac:dyDescent="0.15">
      <c r="A3913" s="36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</row>
    <row r="3914" spans="1:154" x14ac:dyDescent="0.15">
      <c r="A3914" s="36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</row>
    <row r="3915" spans="1:154" x14ac:dyDescent="0.15">
      <c r="A3915" s="36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</row>
    <row r="3916" spans="1:154" x14ac:dyDescent="0.15">
      <c r="A3916" s="36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</row>
    <row r="3917" spans="1:154" x14ac:dyDescent="0.15">
      <c r="A3917" s="36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</row>
    <row r="3918" spans="1:154" x14ac:dyDescent="0.15">
      <c r="A3918" s="36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</row>
    <row r="3919" spans="1:154" x14ac:dyDescent="0.15">
      <c r="A3919" s="36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</row>
    <row r="3920" spans="1:154" x14ac:dyDescent="0.15">
      <c r="A3920" s="36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</row>
    <row r="3921" spans="1:154" x14ac:dyDescent="0.15">
      <c r="A3921" s="36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</row>
    <row r="3922" spans="1:154" x14ac:dyDescent="0.15">
      <c r="A3922" s="36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</row>
    <row r="3923" spans="1:154" x14ac:dyDescent="0.15">
      <c r="A3923" s="36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</row>
    <row r="3924" spans="1:154" x14ac:dyDescent="0.15">
      <c r="A3924" s="36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</row>
    <row r="3925" spans="1:154" x14ac:dyDescent="0.15">
      <c r="A3925" s="36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</row>
    <row r="3926" spans="1:154" x14ac:dyDescent="0.15">
      <c r="A3926" s="36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</row>
    <row r="3927" spans="1:154" x14ac:dyDescent="0.15">
      <c r="A3927" s="36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</row>
    <row r="3928" spans="1:154" x14ac:dyDescent="0.15">
      <c r="A3928" s="36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</row>
    <row r="3929" spans="1:154" x14ac:dyDescent="0.15">
      <c r="A3929" s="36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</row>
    <row r="3930" spans="1:154" x14ac:dyDescent="0.15">
      <c r="A3930" s="36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</row>
    <row r="3931" spans="1:154" x14ac:dyDescent="0.15">
      <c r="A3931" s="36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</row>
    <row r="3932" spans="1:154" x14ac:dyDescent="0.15">
      <c r="A3932" s="36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</row>
    <row r="3933" spans="1:154" x14ac:dyDescent="0.15">
      <c r="A3933" s="36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</row>
    <row r="3934" spans="1:154" x14ac:dyDescent="0.15">
      <c r="A3934" s="36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</row>
    <row r="3935" spans="1:154" x14ac:dyDescent="0.15">
      <c r="A3935" s="36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</row>
    <row r="3936" spans="1:154" x14ac:dyDescent="0.15">
      <c r="A3936" s="36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</row>
    <row r="3937" spans="1:154" x14ac:dyDescent="0.15">
      <c r="A3937" s="36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</row>
    <row r="3938" spans="1:154" x14ac:dyDescent="0.15">
      <c r="A3938" s="36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</row>
    <row r="3939" spans="1:154" x14ac:dyDescent="0.15">
      <c r="A3939" s="36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</row>
    <row r="3940" spans="1:154" x14ac:dyDescent="0.15">
      <c r="A3940" s="36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</row>
    <row r="3941" spans="1:154" x14ac:dyDescent="0.15">
      <c r="A3941" s="36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</row>
    <row r="3942" spans="1:154" x14ac:dyDescent="0.15">
      <c r="A3942" s="36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</row>
    <row r="3943" spans="1:154" x14ac:dyDescent="0.15">
      <c r="A3943" s="36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</row>
    <row r="3944" spans="1:154" x14ac:dyDescent="0.15">
      <c r="A3944" s="36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</row>
    <row r="3945" spans="1:154" x14ac:dyDescent="0.15">
      <c r="A3945" s="36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</row>
    <row r="3946" spans="1:154" x14ac:dyDescent="0.15">
      <c r="A3946" s="36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</row>
    <row r="3947" spans="1:154" x14ac:dyDescent="0.15">
      <c r="A3947" s="36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</row>
    <row r="3948" spans="1:154" x14ac:dyDescent="0.15">
      <c r="A3948" s="36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</row>
    <row r="3949" spans="1:154" x14ac:dyDescent="0.15">
      <c r="A3949" s="36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</row>
    <row r="3950" spans="1:154" x14ac:dyDescent="0.15">
      <c r="A3950" s="36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</row>
    <row r="3951" spans="1:154" x14ac:dyDescent="0.15">
      <c r="A3951" s="36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</row>
    <row r="3952" spans="1:154" x14ac:dyDescent="0.15">
      <c r="A3952" s="36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</row>
    <row r="3953" spans="1:154" x14ac:dyDescent="0.15">
      <c r="A3953" s="36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</row>
    <row r="3954" spans="1:154" x14ac:dyDescent="0.15">
      <c r="A3954" s="36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</row>
    <row r="3955" spans="1:154" x14ac:dyDescent="0.15">
      <c r="A3955" s="36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</row>
    <row r="3956" spans="1:154" x14ac:dyDescent="0.15">
      <c r="A3956" s="36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</row>
    <row r="3957" spans="1:154" x14ac:dyDescent="0.15">
      <c r="A3957" s="36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</row>
    <row r="3958" spans="1:154" x14ac:dyDescent="0.15">
      <c r="A3958" s="36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</row>
    <row r="3959" spans="1:154" x14ac:dyDescent="0.15">
      <c r="A3959" s="36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</row>
    <row r="3960" spans="1:154" x14ac:dyDescent="0.15">
      <c r="A3960" s="36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</row>
    <row r="3961" spans="1:154" x14ac:dyDescent="0.15">
      <c r="A3961" s="36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</row>
    <row r="3962" spans="1:154" x14ac:dyDescent="0.15">
      <c r="A3962" s="36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</row>
    <row r="3963" spans="1:154" x14ac:dyDescent="0.15">
      <c r="A3963" s="36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</row>
    <row r="3964" spans="1:154" x14ac:dyDescent="0.15">
      <c r="A3964" s="36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</row>
    <row r="3965" spans="1:154" x14ac:dyDescent="0.15">
      <c r="A3965" s="36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</row>
    <row r="3966" spans="1:154" x14ac:dyDescent="0.15">
      <c r="A3966" s="36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</row>
    <row r="3967" spans="1:154" x14ac:dyDescent="0.15">
      <c r="A3967" s="36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</row>
    <row r="3968" spans="1:154" x14ac:dyDescent="0.15">
      <c r="A3968" s="36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</row>
    <row r="3969" spans="1:154" x14ac:dyDescent="0.15">
      <c r="A3969" s="36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</row>
    <row r="3970" spans="1:154" x14ac:dyDescent="0.15">
      <c r="A3970" s="36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</row>
    <row r="3971" spans="1:154" x14ac:dyDescent="0.15">
      <c r="A3971" s="36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</row>
    <row r="3972" spans="1:154" x14ac:dyDescent="0.15">
      <c r="A3972" s="36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</row>
    <row r="3973" spans="1:154" x14ac:dyDescent="0.15">
      <c r="A3973" s="36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</row>
    <row r="3974" spans="1:154" x14ac:dyDescent="0.15">
      <c r="A3974" s="36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</row>
    <row r="3975" spans="1:154" x14ac:dyDescent="0.15">
      <c r="A3975" s="36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</row>
    <row r="3976" spans="1:154" x14ac:dyDescent="0.15">
      <c r="A3976" s="36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</row>
    <row r="3977" spans="1:154" x14ac:dyDescent="0.15">
      <c r="A3977" s="36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</row>
    <row r="3978" spans="1:154" x14ac:dyDescent="0.15">
      <c r="A3978" s="36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</row>
    <row r="3979" spans="1:154" x14ac:dyDescent="0.15">
      <c r="A3979" s="36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</row>
    <row r="3980" spans="1:154" x14ac:dyDescent="0.15">
      <c r="A3980" s="36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</row>
    <row r="3981" spans="1:154" x14ac:dyDescent="0.15">
      <c r="A3981" s="36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</row>
    <row r="3982" spans="1:154" x14ac:dyDescent="0.15">
      <c r="A3982" s="36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</row>
    <row r="3983" spans="1:154" x14ac:dyDescent="0.15">
      <c r="A3983" s="36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</row>
    <row r="3984" spans="1:154" x14ac:dyDescent="0.15">
      <c r="A3984" s="36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</row>
    <row r="3985" spans="1:154" x14ac:dyDescent="0.15">
      <c r="A3985" s="36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</row>
    <row r="3986" spans="1:154" x14ac:dyDescent="0.15">
      <c r="A3986" s="36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</row>
    <row r="3987" spans="1:154" x14ac:dyDescent="0.15">
      <c r="A3987" s="36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</row>
    <row r="3988" spans="1:154" x14ac:dyDescent="0.15">
      <c r="A3988" s="36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</row>
    <row r="3989" spans="1:154" x14ac:dyDescent="0.15">
      <c r="A3989" s="36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</row>
    <row r="3990" spans="1:154" x14ac:dyDescent="0.15">
      <c r="A3990" s="36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</row>
    <row r="3991" spans="1:154" x14ac:dyDescent="0.15">
      <c r="A3991" s="36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</row>
    <row r="3992" spans="1:154" x14ac:dyDescent="0.15">
      <c r="A3992" s="36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</row>
    <row r="3993" spans="1:154" x14ac:dyDescent="0.15">
      <c r="A3993" s="36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</row>
    <row r="3994" spans="1:154" x14ac:dyDescent="0.15">
      <c r="A3994" s="36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</row>
    <row r="3995" spans="1:154" x14ac:dyDescent="0.15">
      <c r="A3995" s="36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</row>
    <row r="3996" spans="1:154" x14ac:dyDescent="0.15">
      <c r="A3996" s="36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</row>
    <row r="3997" spans="1:154" x14ac:dyDescent="0.15">
      <c r="A3997" s="36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</row>
    <row r="3998" spans="1:154" x14ac:dyDescent="0.15">
      <c r="A3998" s="36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</row>
    <row r="3999" spans="1:154" x14ac:dyDescent="0.15">
      <c r="A3999" s="36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</row>
    <row r="4000" spans="1:154" x14ac:dyDescent="0.15">
      <c r="A4000" s="36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</row>
    <row r="4001" spans="1:154" x14ac:dyDescent="0.15">
      <c r="A4001" s="36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</row>
    <row r="4002" spans="1:154" x14ac:dyDescent="0.15">
      <c r="A4002" s="36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</row>
    <row r="4003" spans="1:154" x14ac:dyDescent="0.15">
      <c r="A4003" s="36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</row>
    <row r="4004" spans="1:154" x14ac:dyDescent="0.15">
      <c r="A4004" s="36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</row>
    <row r="4005" spans="1:154" x14ac:dyDescent="0.15">
      <c r="A4005" s="36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</row>
    <row r="4006" spans="1:154" x14ac:dyDescent="0.15">
      <c r="A4006" s="36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</row>
    <row r="4007" spans="1:154" x14ac:dyDescent="0.15">
      <c r="A4007" s="36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</row>
    <row r="4008" spans="1:154" x14ac:dyDescent="0.15">
      <c r="A4008" s="36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</row>
    <row r="4009" spans="1:154" x14ac:dyDescent="0.15">
      <c r="A4009" s="36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</row>
    <row r="4010" spans="1:154" x14ac:dyDescent="0.15">
      <c r="A4010" s="36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</row>
    <row r="4011" spans="1:154" x14ac:dyDescent="0.15">
      <c r="A4011" s="36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</row>
    <row r="4012" spans="1:154" x14ac:dyDescent="0.15">
      <c r="A4012" s="36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</row>
    <row r="4013" spans="1:154" x14ac:dyDescent="0.15">
      <c r="A4013" s="36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</row>
    <row r="4014" spans="1:154" x14ac:dyDescent="0.15">
      <c r="A4014" s="36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</row>
    <row r="4015" spans="1:154" x14ac:dyDescent="0.15">
      <c r="A4015" s="36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</row>
    <row r="4016" spans="1:154" x14ac:dyDescent="0.15">
      <c r="A4016" s="36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</row>
    <row r="4017" spans="1:154" x14ac:dyDescent="0.15">
      <c r="A4017" s="36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</row>
    <row r="4018" spans="1:154" x14ac:dyDescent="0.15">
      <c r="A4018" s="36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</row>
    <row r="4019" spans="1:154" x14ac:dyDescent="0.15">
      <c r="A4019" s="36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</row>
    <row r="4020" spans="1:154" x14ac:dyDescent="0.15">
      <c r="A4020" s="36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</row>
    <row r="4021" spans="1:154" x14ac:dyDescent="0.15">
      <c r="A4021" s="36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</row>
    <row r="4022" spans="1:154" x14ac:dyDescent="0.15">
      <c r="A4022" s="36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</row>
    <row r="4023" spans="1:154" x14ac:dyDescent="0.15">
      <c r="A4023" s="36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</row>
    <row r="4024" spans="1:154" x14ac:dyDescent="0.15">
      <c r="A4024" s="36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</row>
    <row r="4025" spans="1:154" x14ac:dyDescent="0.15">
      <c r="A4025" s="36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</row>
    <row r="4026" spans="1:154" x14ac:dyDescent="0.15">
      <c r="A4026" s="36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</row>
    <row r="4027" spans="1:154" x14ac:dyDescent="0.15">
      <c r="A4027" s="36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</row>
    <row r="4028" spans="1:154" x14ac:dyDescent="0.15">
      <c r="A4028" s="36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</row>
    <row r="4029" spans="1:154" x14ac:dyDescent="0.15">
      <c r="A4029" s="36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4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</row>
    <row r="4030" spans="1:154" x14ac:dyDescent="0.15">
      <c r="A4030" s="36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</row>
    <row r="4031" spans="1:154" x14ac:dyDescent="0.15">
      <c r="A4031" s="36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</row>
    <row r="4032" spans="1:154" x14ac:dyDescent="0.15">
      <c r="A4032" s="36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</row>
    <row r="4033" spans="1:154" x14ac:dyDescent="0.15">
      <c r="A4033" s="36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</row>
    <row r="4034" spans="1:154" x14ac:dyDescent="0.15">
      <c r="A4034" s="36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</row>
    <row r="4035" spans="1:154" x14ac:dyDescent="0.15">
      <c r="A4035" s="36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</row>
    <row r="4036" spans="1:154" x14ac:dyDescent="0.15">
      <c r="A4036" s="36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</row>
    <row r="4037" spans="1:154" x14ac:dyDescent="0.15">
      <c r="A4037" s="36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</row>
    <row r="4038" spans="1:154" x14ac:dyDescent="0.15">
      <c r="A4038" s="36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</row>
    <row r="4039" spans="1:154" x14ac:dyDescent="0.15">
      <c r="A4039" s="36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</row>
    <row r="4040" spans="1:154" x14ac:dyDescent="0.15">
      <c r="A4040" s="36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</row>
    <row r="4041" spans="1:154" x14ac:dyDescent="0.15">
      <c r="A4041" s="36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</row>
    <row r="4042" spans="1:154" x14ac:dyDescent="0.15">
      <c r="A4042" s="36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</row>
    <row r="4043" spans="1:154" x14ac:dyDescent="0.15">
      <c r="A4043" s="36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</row>
    <row r="4044" spans="1:154" x14ac:dyDescent="0.15">
      <c r="A4044" s="36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</row>
    <row r="4045" spans="1:154" x14ac:dyDescent="0.15">
      <c r="A4045" s="36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</row>
    <row r="4046" spans="1:154" x14ac:dyDescent="0.15">
      <c r="A4046" s="36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</row>
    <row r="4047" spans="1:154" x14ac:dyDescent="0.15">
      <c r="A4047" s="36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</row>
    <row r="4048" spans="1:154" x14ac:dyDescent="0.15">
      <c r="A4048" s="36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</row>
    <row r="4049" spans="1:154" x14ac:dyDescent="0.15">
      <c r="A4049" s="36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</row>
    <row r="4050" spans="1:154" x14ac:dyDescent="0.15">
      <c r="A4050" s="36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</row>
    <row r="4051" spans="1:154" x14ac:dyDescent="0.15">
      <c r="A4051" s="36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</row>
    <row r="4052" spans="1:154" x14ac:dyDescent="0.15">
      <c r="A4052" s="36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</row>
    <row r="4053" spans="1:154" x14ac:dyDescent="0.15">
      <c r="A4053" s="36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</row>
    <row r="4054" spans="1:154" x14ac:dyDescent="0.15">
      <c r="A4054" s="36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</row>
    <row r="4055" spans="1:154" x14ac:dyDescent="0.15">
      <c r="A4055" s="36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</row>
    <row r="4056" spans="1:154" x14ac:dyDescent="0.15">
      <c r="A4056" s="36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</row>
    <row r="4057" spans="1:154" x14ac:dyDescent="0.15">
      <c r="A4057" s="36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</row>
    <row r="4058" spans="1:154" x14ac:dyDescent="0.15">
      <c r="A4058" s="36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</row>
    <row r="4059" spans="1:154" x14ac:dyDescent="0.15">
      <c r="A4059" s="36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</row>
    <row r="4060" spans="1:154" x14ac:dyDescent="0.15">
      <c r="A4060" s="36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</row>
    <row r="4061" spans="1:154" x14ac:dyDescent="0.15">
      <c r="A4061" s="36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</row>
    <row r="4062" spans="1:154" x14ac:dyDescent="0.15">
      <c r="A4062" s="36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</row>
    <row r="4063" spans="1:154" x14ac:dyDescent="0.15">
      <c r="A4063" s="36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</row>
    <row r="4064" spans="1:154" x14ac:dyDescent="0.15">
      <c r="A4064" s="36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</row>
    <row r="4065" spans="1:154" x14ac:dyDescent="0.15">
      <c r="A4065" s="36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</row>
    <row r="4066" spans="1:154" x14ac:dyDescent="0.15">
      <c r="A4066" s="36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</row>
    <row r="4067" spans="1:154" x14ac:dyDescent="0.15">
      <c r="A4067" s="36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</row>
    <row r="4068" spans="1:154" x14ac:dyDescent="0.15">
      <c r="A4068" s="36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</row>
    <row r="4069" spans="1:154" x14ac:dyDescent="0.15">
      <c r="A4069" s="36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</row>
    <row r="4070" spans="1:154" x14ac:dyDescent="0.15">
      <c r="A4070" s="36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</row>
    <row r="4071" spans="1:154" x14ac:dyDescent="0.15">
      <c r="A4071" s="36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</row>
    <row r="4072" spans="1:154" x14ac:dyDescent="0.15">
      <c r="A4072" s="36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</row>
    <row r="4073" spans="1:154" x14ac:dyDescent="0.15">
      <c r="A4073" s="36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</row>
    <row r="4074" spans="1:154" x14ac:dyDescent="0.15">
      <c r="A4074" s="36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</row>
    <row r="4075" spans="1:154" x14ac:dyDescent="0.15">
      <c r="A4075" s="36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</row>
    <row r="4076" spans="1:154" x14ac:dyDescent="0.15">
      <c r="A4076" s="36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</row>
    <row r="4077" spans="1:154" x14ac:dyDescent="0.15">
      <c r="A4077" s="36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</row>
    <row r="4078" spans="1:154" x14ac:dyDescent="0.15">
      <c r="A4078" s="36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</row>
    <row r="4079" spans="1:154" x14ac:dyDescent="0.15">
      <c r="A4079" s="36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</row>
    <row r="4080" spans="1:154" x14ac:dyDescent="0.15">
      <c r="A4080" s="36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</row>
    <row r="4081" spans="1:154" x14ac:dyDescent="0.15">
      <c r="A4081" s="36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</row>
    <row r="4082" spans="1:154" x14ac:dyDescent="0.15">
      <c r="A4082" s="36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</row>
    <row r="4083" spans="1:154" x14ac:dyDescent="0.15">
      <c r="A4083" s="36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</row>
    <row r="4084" spans="1:154" x14ac:dyDescent="0.15">
      <c r="A4084" s="36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</row>
    <row r="4085" spans="1:154" x14ac:dyDescent="0.15">
      <c r="A4085" s="36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</row>
    <row r="4086" spans="1:154" x14ac:dyDescent="0.15">
      <c r="A4086" s="36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</row>
    <row r="4087" spans="1:154" x14ac:dyDescent="0.15">
      <c r="A4087" s="36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</row>
    <row r="4088" spans="1:154" x14ac:dyDescent="0.15">
      <c r="A4088" s="36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</row>
    <row r="4089" spans="1:154" x14ac:dyDescent="0.15">
      <c r="A4089" s="36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</row>
    <row r="4090" spans="1:154" x14ac:dyDescent="0.15">
      <c r="A4090" s="36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</row>
    <row r="4091" spans="1:154" x14ac:dyDescent="0.15">
      <c r="A4091" s="36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</row>
    <row r="4092" spans="1:154" x14ac:dyDescent="0.15">
      <c r="A4092" s="36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</row>
    <row r="4093" spans="1:154" x14ac:dyDescent="0.15">
      <c r="A4093" s="36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</row>
    <row r="4094" spans="1:154" x14ac:dyDescent="0.15">
      <c r="A4094" s="36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</row>
    <row r="4095" spans="1:154" x14ac:dyDescent="0.15">
      <c r="A4095" s="36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</row>
    <row r="4096" spans="1:154" x14ac:dyDescent="0.15">
      <c r="A4096" s="36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</row>
    <row r="4097" spans="1:154" x14ac:dyDescent="0.15">
      <c r="A4097" s="36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</row>
    <row r="4098" spans="1:154" x14ac:dyDescent="0.15">
      <c r="A4098" s="36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</row>
    <row r="4099" spans="1:154" x14ac:dyDescent="0.15">
      <c r="A4099" s="36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</row>
    <row r="4100" spans="1:154" x14ac:dyDescent="0.15">
      <c r="A4100" s="36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</row>
    <row r="4101" spans="1:154" x14ac:dyDescent="0.15">
      <c r="A4101" s="36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</row>
    <row r="4102" spans="1:154" x14ac:dyDescent="0.15">
      <c r="A4102" s="36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</row>
    <row r="4103" spans="1:154" x14ac:dyDescent="0.15">
      <c r="A4103" s="36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</row>
    <row r="4104" spans="1:154" x14ac:dyDescent="0.15">
      <c r="A4104" s="36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</row>
    <row r="4105" spans="1:154" x14ac:dyDescent="0.15">
      <c r="A4105" s="36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</row>
    <row r="4106" spans="1:154" x14ac:dyDescent="0.15">
      <c r="A4106" s="36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</row>
    <row r="4107" spans="1:154" x14ac:dyDescent="0.15">
      <c r="A4107" s="36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</row>
    <row r="4108" spans="1:154" x14ac:dyDescent="0.15">
      <c r="A4108" s="36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</row>
    <row r="4109" spans="1:154" x14ac:dyDescent="0.15">
      <c r="A4109" s="36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</row>
    <row r="4110" spans="1:154" x14ac:dyDescent="0.15">
      <c r="A4110" s="36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</row>
    <row r="4111" spans="1:154" x14ac:dyDescent="0.15">
      <c r="A4111" s="36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</row>
    <row r="4112" spans="1:154" x14ac:dyDescent="0.15">
      <c r="A4112" s="36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</row>
    <row r="4113" spans="1:154" x14ac:dyDescent="0.15">
      <c r="A4113" s="36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</row>
    <row r="4114" spans="1:154" x14ac:dyDescent="0.15">
      <c r="A4114" s="36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</row>
    <row r="4115" spans="1:154" x14ac:dyDescent="0.15">
      <c r="A4115" s="36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</row>
    <row r="4116" spans="1:154" x14ac:dyDescent="0.15">
      <c r="A4116" s="36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</row>
    <row r="4117" spans="1:154" x14ac:dyDescent="0.15">
      <c r="A4117" s="36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</row>
    <row r="4118" spans="1:154" x14ac:dyDescent="0.15">
      <c r="A4118" s="36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</row>
    <row r="4119" spans="1:154" x14ac:dyDescent="0.15">
      <c r="A4119" s="36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</row>
    <row r="4120" spans="1:154" x14ac:dyDescent="0.15">
      <c r="A4120" s="36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</row>
    <row r="4121" spans="1:154" x14ac:dyDescent="0.15">
      <c r="A4121" s="36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</row>
    <row r="4122" spans="1:154" x14ac:dyDescent="0.15">
      <c r="A4122" s="36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</row>
    <row r="4123" spans="1:154" x14ac:dyDescent="0.15">
      <c r="A4123" s="36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</row>
    <row r="4124" spans="1:154" x14ac:dyDescent="0.15">
      <c r="A4124" s="36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</row>
    <row r="4125" spans="1:154" x14ac:dyDescent="0.15">
      <c r="A4125" s="36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</row>
    <row r="4126" spans="1:154" x14ac:dyDescent="0.15">
      <c r="A4126" s="36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</row>
    <row r="4127" spans="1:154" x14ac:dyDescent="0.15">
      <c r="A4127" s="36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</row>
    <row r="4128" spans="1:154" x14ac:dyDescent="0.15">
      <c r="A4128" s="36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</row>
    <row r="4129" spans="1:154" x14ac:dyDescent="0.15">
      <c r="A4129" s="36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</row>
    <row r="4130" spans="1:154" x14ac:dyDescent="0.15">
      <c r="A4130" s="36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</row>
    <row r="4131" spans="1:154" x14ac:dyDescent="0.15">
      <c r="A4131" s="36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</row>
    <row r="4132" spans="1:154" x14ac:dyDescent="0.15">
      <c r="A4132" s="36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</row>
    <row r="4133" spans="1:154" x14ac:dyDescent="0.15">
      <c r="A4133" s="36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</row>
    <row r="4134" spans="1:154" x14ac:dyDescent="0.15">
      <c r="A4134" s="36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</row>
    <row r="4135" spans="1:154" x14ac:dyDescent="0.15">
      <c r="A4135" s="36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</row>
    <row r="4136" spans="1:154" x14ac:dyDescent="0.15">
      <c r="A4136" s="36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</row>
    <row r="4137" spans="1:154" x14ac:dyDescent="0.15">
      <c r="A4137" s="36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</row>
    <row r="4138" spans="1:154" x14ac:dyDescent="0.15">
      <c r="A4138" s="36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</row>
    <row r="4139" spans="1:154" x14ac:dyDescent="0.15">
      <c r="A4139" s="36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</row>
    <row r="4140" spans="1:154" x14ac:dyDescent="0.15">
      <c r="A4140" s="36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</row>
    <row r="4141" spans="1:154" x14ac:dyDescent="0.15">
      <c r="A4141" s="36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</row>
    <row r="4142" spans="1:154" x14ac:dyDescent="0.15">
      <c r="A4142" s="36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</row>
    <row r="4143" spans="1:154" x14ac:dyDescent="0.15">
      <c r="A4143" s="36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</row>
    <row r="4144" spans="1:154" x14ac:dyDescent="0.15">
      <c r="A4144" s="36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</row>
    <row r="4145" spans="1:154" x14ac:dyDescent="0.15">
      <c r="A4145" s="36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</row>
    <row r="4146" spans="1:154" x14ac:dyDescent="0.15">
      <c r="A4146" s="36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</row>
    <row r="4147" spans="1:154" x14ac:dyDescent="0.15">
      <c r="A4147" s="36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</row>
    <row r="4148" spans="1:154" x14ac:dyDescent="0.15">
      <c r="A4148" s="36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</row>
    <row r="4149" spans="1:154" x14ac:dyDescent="0.15">
      <c r="A4149" s="36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</row>
    <row r="4150" spans="1:154" x14ac:dyDescent="0.15">
      <c r="A4150" s="36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</row>
    <row r="4151" spans="1:154" x14ac:dyDescent="0.15">
      <c r="A4151" s="36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</row>
    <row r="4152" spans="1:154" x14ac:dyDescent="0.15">
      <c r="A4152" s="36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</row>
    <row r="4153" spans="1:154" x14ac:dyDescent="0.15">
      <c r="A4153" s="36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</row>
    <row r="4154" spans="1:154" x14ac:dyDescent="0.15">
      <c r="A4154" s="36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</row>
    <row r="4155" spans="1:154" x14ac:dyDescent="0.15">
      <c r="A4155" s="36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</row>
    <row r="4156" spans="1:154" x14ac:dyDescent="0.15">
      <c r="A4156" s="36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</row>
    <row r="4157" spans="1:154" x14ac:dyDescent="0.15">
      <c r="A4157" s="36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</row>
    <row r="4158" spans="1:154" x14ac:dyDescent="0.15">
      <c r="A4158" s="36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</row>
    <row r="4159" spans="1:154" x14ac:dyDescent="0.15">
      <c r="A4159" s="36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</row>
    <row r="4160" spans="1:154" x14ac:dyDescent="0.15">
      <c r="A4160" s="36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</row>
    <row r="4161" spans="1:154" x14ac:dyDescent="0.15">
      <c r="A4161" s="36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</row>
    <row r="4162" spans="1:154" x14ac:dyDescent="0.15">
      <c r="A4162" s="36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</row>
    <row r="4163" spans="1:154" x14ac:dyDescent="0.15">
      <c r="A4163" s="36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</row>
    <row r="4164" spans="1:154" x14ac:dyDescent="0.15">
      <c r="A4164" s="36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</row>
    <row r="4165" spans="1:154" x14ac:dyDescent="0.15">
      <c r="A4165" s="36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</row>
    <row r="4166" spans="1:154" x14ac:dyDescent="0.15">
      <c r="A4166" s="36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</row>
    <row r="4167" spans="1:154" x14ac:dyDescent="0.15">
      <c r="A4167" s="36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</row>
    <row r="4168" spans="1:154" x14ac:dyDescent="0.15">
      <c r="A4168" s="36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</row>
    <row r="4169" spans="1:154" x14ac:dyDescent="0.15">
      <c r="A4169" s="36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</row>
    <row r="4170" spans="1:154" x14ac:dyDescent="0.15">
      <c r="A4170" s="36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</row>
    <row r="4171" spans="1:154" x14ac:dyDescent="0.15">
      <c r="A4171" s="36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</row>
    <row r="4172" spans="1:154" x14ac:dyDescent="0.15">
      <c r="A4172" s="36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</row>
    <row r="4173" spans="1:154" x14ac:dyDescent="0.15">
      <c r="A4173" s="36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</row>
    <row r="4174" spans="1:154" x14ac:dyDescent="0.15">
      <c r="A4174" s="36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</row>
    <row r="4175" spans="1:154" x14ac:dyDescent="0.15">
      <c r="A4175" s="36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</row>
    <row r="4176" spans="1:154" x14ac:dyDescent="0.15">
      <c r="A4176" s="36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</row>
    <row r="4177" spans="1:154" x14ac:dyDescent="0.15">
      <c r="A4177" s="36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</row>
    <row r="4178" spans="1:154" x14ac:dyDescent="0.15">
      <c r="A4178" s="36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</row>
    <row r="4179" spans="1:154" x14ac:dyDescent="0.15">
      <c r="A4179" s="36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</row>
    <row r="4180" spans="1:154" x14ac:dyDescent="0.15">
      <c r="A4180" s="36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</row>
    <row r="4181" spans="1:154" x14ac:dyDescent="0.15">
      <c r="A4181" s="36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</row>
    <row r="4182" spans="1:154" x14ac:dyDescent="0.15">
      <c r="A4182" s="36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</row>
    <row r="4183" spans="1:154" x14ac:dyDescent="0.15">
      <c r="A4183" s="36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</row>
    <row r="4184" spans="1:154" x14ac:dyDescent="0.15">
      <c r="A4184" s="36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</row>
    <row r="4185" spans="1:154" x14ac:dyDescent="0.15">
      <c r="A4185" s="36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</row>
    <row r="4186" spans="1:154" x14ac:dyDescent="0.15">
      <c r="A4186" s="36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</row>
    <row r="4187" spans="1:154" x14ac:dyDescent="0.15">
      <c r="A4187" s="36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</row>
    <row r="4188" spans="1:154" x14ac:dyDescent="0.15">
      <c r="A4188" s="36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</row>
    <row r="4189" spans="1:154" x14ac:dyDescent="0.15">
      <c r="A4189" s="36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</row>
    <row r="4190" spans="1:154" x14ac:dyDescent="0.15">
      <c r="A4190" s="36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</row>
    <row r="4191" spans="1:154" x14ac:dyDescent="0.15">
      <c r="A4191" s="36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</row>
    <row r="4192" spans="1:154" x14ac:dyDescent="0.15">
      <c r="A4192" s="36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</row>
    <row r="4193" spans="1:154" x14ac:dyDescent="0.15">
      <c r="A4193" s="36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</row>
    <row r="4194" spans="1:154" x14ac:dyDescent="0.15">
      <c r="A4194" s="36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</row>
    <row r="4195" spans="1:154" x14ac:dyDescent="0.15">
      <c r="A4195" s="36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</row>
    <row r="4196" spans="1:154" x14ac:dyDescent="0.15">
      <c r="A4196" s="36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</row>
    <row r="4197" spans="1:154" x14ac:dyDescent="0.15">
      <c r="A4197" s="36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</row>
    <row r="4198" spans="1:154" x14ac:dyDescent="0.15">
      <c r="A4198" s="36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</row>
    <row r="4199" spans="1:154" x14ac:dyDescent="0.15">
      <c r="A4199" s="36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</row>
    <row r="4200" spans="1:154" x14ac:dyDescent="0.15">
      <c r="A4200" s="36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</row>
    <row r="4201" spans="1:154" x14ac:dyDescent="0.15">
      <c r="A4201" s="36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</row>
    <row r="4202" spans="1:154" x14ac:dyDescent="0.15">
      <c r="A4202" s="36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</row>
    <row r="4203" spans="1:154" x14ac:dyDescent="0.15">
      <c r="A4203" s="36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</row>
    <row r="4204" spans="1:154" x14ac:dyDescent="0.15">
      <c r="A4204" s="36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</row>
    <row r="4205" spans="1:154" x14ac:dyDescent="0.15">
      <c r="A4205" s="36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</row>
    <row r="4206" spans="1:154" x14ac:dyDescent="0.15">
      <c r="A4206" s="36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</row>
    <row r="4207" spans="1:154" x14ac:dyDescent="0.15">
      <c r="A4207" s="36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</row>
    <row r="4208" spans="1:154" x14ac:dyDescent="0.15">
      <c r="A4208" s="36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</row>
    <row r="4209" spans="1:154" x14ac:dyDescent="0.15">
      <c r="A4209" s="36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</row>
    <row r="4210" spans="1:154" x14ac:dyDescent="0.15">
      <c r="A4210" s="36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</row>
    <row r="4211" spans="1:154" x14ac:dyDescent="0.15">
      <c r="A4211" s="36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</row>
    <row r="4212" spans="1:154" x14ac:dyDescent="0.15">
      <c r="A4212" s="36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</row>
    <row r="4213" spans="1:154" x14ac:dyDescent="0.15">
      <c r="A4213" s="36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</row>
    <row r="4214" spans="1:154" x14ac:dyDescent="0.15">
      <c r="A4214" s="36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</row>
    <row r="4215" spans="1:154" x14ac:dyDescent="0.15">
      <c r="A4215" s="36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</row>
    <row r="4216" spans="1:154" x14ac:dyDescent="0.15">
      <c r="A4216" s="36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</row>
    <row r="4217" spans="1:154" x14ac:dyDescent="0.15">
      <c r="A4217" s="36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</row>
    <row r="4218" spans="1:154" x14ac:dyDescent="0.15">
      <c r="A4218" s="36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</row>
    <row r="4219" spans="1:154" x14ac:dyDescent="0.15">
      <c r="A4219" s="36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</row>
    <row r="4220" spans="1:154" x14ac:dyDescent="0.15">
      <c r="A4220" s="36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</row>
    <row r="4221" spans="1:154" x14ac:dyDescent="0.15">
      <c r="A4221" s="36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</row>
    <row r="4222" spans="1:154" x14ac:dyDescent="0.15">
      <c r="A4222" s="36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</row>
    <row r="4223" spans="1:154" x14ac:dyDescent="0.15">
      <c r="A4223" s="36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</row>
    <row r="4224" spans="1:154" x14ac:dyDescent="0.15">
      <c r="A4224" s="36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</row>
    <row r="4225" spans="1:154" x14ac:dyDescent="0.15">
      <c r="A4225" s="36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</row>
    <row r="4226" spans="1:154" x14ac:dyDescent="0.15">
      <c r="A4226" s="36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</row>
    <row r="4227" spans="1:154" x14ac:dyDescent="0.15">
      <c r="A4227" s="36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</row>
    <row r="4228" spans="1:154" x14ac:dyDescent="0.15">
      <c r="A4228" s="36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</row>
    <row r="4229" spans="1:154" x14ac:dyDescent="0.15">
      <c r="A4229" s="36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</row>
    <row r="4230" spans="1:154" x14ac:dyDescent="0.15">
      <c r="A4230" s="36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</row>
    <row r="4231" spans="1:154" x14ac:dyDescent="0.15">
      <c r="A4231" s="36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</row>
    <row r="4232" spans="1:154" x14ac:dyDescent="0.15">
      <c r="A4232" s="36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</row>
    <row r="4233" spans="1:154" x14ac:dyDescent="0.15">
      <c r="A4233" s="36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</row>
    <row r="4234" spans="1:154" x14ac:dyDescent="0.15">
      <c r="A4234" s="36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</row>
    <row r="4235" spans="1:154" x14ac:dyDescent="0.15">
      <c r="A4235" s="36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</row>
    <row r="4236" spans="1:154" x14ac:dyDescent="0.15">
      <c r="A4236" s="36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</row>
    <row r="4237" spans="1:154" x14ac:dyDescent="0.15">
      <c r="A4237" s="36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</row>
    <row r="4238" spans="1:154" x14ac:dyDescent="0.15">
      <c r="A4238" s="36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</row>
    <row r="4239" spans="1:154" x14ac:dyDescent="0.15">
      <c r="A4239" s="36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</row>
    <row r="4240" spans="1:154" x14ac:dyDescent="0.15">
      <c r="A4240" s="36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</row>
    <row r="4241" spans="1:154" x14ac:dyDescent="0.15">
      <c r="A4241" s="36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</row>
    <row r="4242" spans="1:154" x14ac:dyDescent="0.15">
      <c r="A4242" s="36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</row>
    <row r="4243" spans="1:154" x14ac:dyDescent="0.15">
      <c r="A4243" s="36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</row>
    <row r="4244" spans="1:154" x14ac:dyDescent="0.15">
      <c r="A4244" s="36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</row>
    <row r="4245" spans="1:154" x14ac:dyDescent="0.15">
      <c r="A4245" s="36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</row>
    <row r="4246" spans="1:154" x14ac:dyDescent="0.15">
      <c r="A4246" s="36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</row>
    <row r="4247" spans="1:154" x14ac:dyDescent="0.15">
      <c r="A4247" s="36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</row>
    <row r="4248" spans="1:154" x14ac:dyDescent="0.15">
      <c r="A4248" s="36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</row>
    <row r="4249" spans="1:154" x14ac:dyDescent="0.15">
      <c r="A4249" s="36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</row>
    <row r="4250" spans="1:154" x14ac:dyDescent="0.15">
      <c r="A4250" s="36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</row>
    <row r="4251" spans="1:154" x14ac:dyDescent="0.15">
      <c r="A4251" s="36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</row>
    <row r="4252" spans="1:154" x14ac:dyDescent="0.15">
      <c r="A4252" s="36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</row>
    <row r="4253" spans="1:154" x14ac:dyDescent="0.15">
      <c r="A4253" s="36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</row>
    <row r="4254" spans="1:154" x14ac:dyDescent="0.15">
      <c r="A4254" s="36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</row>
    <row r="4255" spans="1:154" x14ac:dyDescent="0.15">
      <c r="A4255" s="36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</row>
    <row r="4256" spans="1:154" x14ac:dyDescent="0.15">
      <c r="A4256" s="36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</row>
    <row r="4257" spans="1:154" x14ac:dyDescent="0.15">
      <c r="A4257" s="36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</row>
    <row r="4258" spans="1:154" x14ac:dyDescent="0.15">
      <c r="A4258" s="36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</row>
    <row r="4259" spans="1:154" x14ac:dyDescent="0.15">
      <c r="A4259" s="36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</row>
    <row r="4260" spans="1:154" x14ac:dyDescent="0.15">
      <c r="A4260" s="36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</row>
    <row r="4261" spans="1:154" x14ac:dyDescent="0.15">
      <c r="A4261" s="36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</row>
    <row r="4262" spans="1:154" x14ac:dyDescent="0.15">
      <c r="A4262" s="36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</row>
    <row r="4263" spans="1:154" x14ac:dyDescent="0.15">
      <c r="A4263" s="36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</row>
    <row r="4264" spans="1:154" x14ac:dyDescent="0.15">
      <c r="A4264" s="36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</row>
    <row r="4265" spans="1:154" x14ac:dyDescent="0.15">
      <c r="A4265" s="36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</row>
    <row r="4266" spans="1:154" x14ac:dyDescent="0.15">
      <c r="A4266" s="36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</row>
    <row r="4267" spans="1:154" x14ac:dyDescent="0.15">
      <c r="A4267" s="36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</row>
    <row r="4268" spans="1:154" x14ac:dyDescent="0.15">
      <c r="A4268" s="36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</row>
    <row r="4269" spans="1:154" x14ac:dyDescent="0.15">
      <c r="A4269" s="36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</row>
    <row r="4270" spans="1:154" x14ac:dyDescent="0.15">
      <c r="A4270" s="36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</row>
    <row r="4271" spans="1:154" x14ac:dyDescent="0.15">
      <c r="A4271" s="36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</row>
    <row r="4272" spans="1:154" x14ac:dyDescent="0.15">
      <c r="A4272" s="36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</row>
    <row r="4273" spans="1:154" x14ac:dyDescent="0.15">
      <c r="A4273" s="36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</row>
    <row r="4274" spans="1:154" x14ac:dyDescent="0.15">
      <c r="A4274" s="36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</row>
    <row r="4275" spans="1:154" x14ac:dyDescent="0.15">
      <c r="A4275" s="36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</row>
    <row r="4276" spans="1:154" x14ac:dyDescent="0.15">
      <c r="A4276" s="36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</row>
    <row r="4277" spans="1:154" x14ac:dyDescent="0.15">
      <c r="A4277" s="36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</row>
    <row r="4278" spans="1:154" x14ac:dyDescent="0.15">
      <c r="A4278" s="36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</row>
    <row r="4279" spans="1:154" x14ac:dyDescent="0.15">
      <c r="A4279" s="36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</row>
    <row r="4280" spans="1:154" x14ac:dyDescent="0.15">
      <c r="A4280" s="36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</row>
    <row r="4281" spans="1:154" x14ac:dyDescent="0.15">
      <c r="A4281" s="36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</row>
    <row r="4282" spans="1:154" x14ac:dyDescent="0.15">
      <c r="A4282" s="36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</row>
    <row r="4283" spans="1:154" x14ac:dyDescent="0.15">
      <c r="A4283" s="36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</row>
    <row r="4284" spans="1:154" x14ac:dyDescent="0.15">
      <c r="A4284" s="36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</row>
    <row r="4285" spans="1:154" x14ac:dyDescent="0.15">
      <c r="A4285" s="36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</row>
    <row r="4286" spans="1:154" x14ac:dyDescent="0.15">
      <c r="A4286" s="36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</row>
    <row r="4287" spans="1:154" x14ac:dyDescent="0.15">
      <c r="A4287" s="36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</row>
    <row r="4288" spans="1:154" x14ac:dyDescent="0.15">
      <c r="A4288" s="36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</row>
    <row r="4289" spans="1:154" x14ac:dyDescent="0.15">
      <c r="A4289" s="36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</row>
    <row r="4290" spans="1:154" x14ac:dyDescent="0.15">
      <c r="A4290" s="36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</row>
    <row r="4291" spans="1:154" x14ac:dyDescent="0.15">
      <c r="A4291" s="36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</row>
    <row r="4292" spans="1:154" x14ac:dyDescent="0.15">
      <c r="A4292" s="36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</row>
    <row r="4293" spans="1:154" x14ac:dyDescent="0.15">
      <c r="A4293" s="36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</row>
    <row r="4294" spans="1:154" x14ac:dyDescent="0.15">
      <c r="A4294" s="36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</row>
    <row r="4295" spans="1:154" x14ac:dyDescent="0.15">
      <c r="A4295" s="36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</row>
    <row r="4296" spans="1:154" x14ac:dyDescent="0.15">
      <c r="A4296" s="36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</row>
    <row r="4297" spans="1:154" x14ac:dyDescent="0.15">
      <c r="A4297" s="36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</row>
    <row r="4298" spans="1:154" x14ac:dyDescent="0.15">
      <c r="A4298" s="36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</row>
    <row r="4299" spans="1:154" x14ac:dyDescent="0.15">
      <c r="A4299" s="36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</row>
    <row r="4300" spans="1:154" x14ac:dyDescent="0.15">
      <c r="A4300" s="36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</row>
    <row r="4301" spans="1:154" x14ac:dyDescent="0.15">
      <c r="A4301" s="36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</row>
    <row r="4302" spans="1:154" x14ac:dyDescent="0.15">
      <c r="A4302" s="36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</row>
    <row r="4303" spans="1:154" x14ac:dyDescent="0.15">
      <c r="A4303" s="36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</row>
    <row r="4304" spans="1:154" x14ac:dyDescent="0.15">
      <c r="A4304" s="36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</row>
    <row r="4305" spans="1:154" x14ac:dyDescent="0.15">
      <c r="A4305" s="36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</row>
    <row r="4306" spans="1:154" x14ac:dyDescent="0.15">
      <c r="A4306" s="36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</row>
    <row r="4307" spans="1:154" x14ac:dyDescent="0.15">
      <c r="A4307" s="36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</row>
    <row r="4308" spans="1:154" x14ac:dyDescent="0.15">
      <c r="A4308" s="36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</row>
    <row r="4309" spans="1:154" x14ac:dyDescent="0.15">
      <c r="A4309" s="36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</row>
    <row r="4310" spans="1:154" x14ac:dyDescent="0.15">
      <c r="A4310" s="36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</row>
    <row r="4311" spans="1:154" x14ac:dyDescent="0.15">
      <c r="A4311" s="36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</row>
    <row r="4312" spans="1:154" x14ac:dyDescent="0.15">
      <c r="A4312" s="36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</row>
    <row r="4313" spans="1:154" x14ac:dyDescent="0.15">
      <c r="A4313" s="36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</row>
    <row r="4314" spans="1:154" x14ac:dyDescent="0.15">
      <c r="A4314" s="36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</row>
    <row r="4315" spans="1:154" x14ac:dyDescent="0.15">
      <c r="A4315" s="36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</row>
    <row r="4316" spans="1:154" x14ac:dyDescent="0.15">
      <c r="A4316" s="36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</row>
    <row r="4317" spans="1:154" x14ac:dyDescent="0.15">
      <c r="A4317" s="36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</row>
    <row r="4318" spans="1:154" x14ac:dyDescent="0.15">
      <c r="A4318" s="36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</row>
    <row r="4319" spans="1:154" x14ac:dyDescent="0.15">
      <c r="A4319" s="36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</row>
    <row r="4320" spans="1:154" x14ac:dyDescent="0.15">
      <c r="A4320" s="36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</row>
    <row r="4321" spans="1:154" x14ac:dyDescent="0.15">
      <c r="A4321" s="36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</row>
    <row r="4322" spans="1:154" x14ac:dyDescent="0.15">
      <c r="A4322" s="36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</row>
    <row r="4323" spans="1:154" x14ac:dyDescent="0.15">
      <c r="A4323" s="36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</row>
    <row r="4324" spans="1:154" x14ac:dyDescent="0.15">
      <c r="A4324" s="36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</row>
    <row r="4325" spans="1:154" x14ac:dyDescent="0.15">
      <c r="A4325" s="36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</row>
    <row r="4326" spans="1:154" x14ac:dyDescent="0.15">
      <c r="A4326" s="36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</row>
    <row r="4327" spans="1:154" x14ac:dyDescent="0.15">
      <c r="A4327" s="36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</row>
    <row r="4328" spans="1:154" x14ac:dyDescent="0.15">
      <c r="A4328" s="36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</row>
    <row r="4329" spans="1:154" x14ac:dyDescent="0.15">
      <c r="A4329" s="36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</row>
    <row r="4330" spans="1:154" x14ac:dyDescent="0.15">
      <c r="A4330" s="36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</row>
    <row r="4331" spans="1:154" x14ac:dyDescent="0.15">
      <c r="A4331" s="36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</row>
    <row r="4332" spans="1:154" x14ac:dyDescent="0.15">
      <c r="A4332" s="36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</row>
    <row r="4333" spans="1:154" x14ac:dyDescent="0.15">
      <c r="A4333" s="36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</row>
    <row r="4334" spans="1:154" x14ac:dyDescent="0.15">
      <c r="A4334" s="36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</row>
    <row r="4335" spans="1:154" x14ac:dyDescent="0.15">
      <c r="A4335" s="36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</row>
    <row r="4336" spans="1:154" x14ac:dyDescent="0.15">
      <c r="A4336" s="36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</row>
    <row r="4337" spans="1:154" x14ac:dyDescent="0.15">
      <c r="A4337" s="36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</row>
    <row r="4338" spans="1:154" x14ac:dyDescent="0.15">
      <c r="A4338" s="36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</row>
    <row r="4339" spans="1:154" x14ac:dyDescent="0.15">
      <c r="A4339" s="36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</row>
    <row r="4340" spans="1:154" x14ac:dyDescent="0.15">
      <c r="A4340" s="36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</row>
    <row r="4341" spans="1:154" x14ac:dyDescent="0.15">
      <c r="A4341" s="36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</row>
    <row r="4342" spans="1:154" x14ac:dyDescent="0.15">
      <c r="A4342" s="36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</row>
    <row r="4343" spans="1:154" x14ac:dyDescent="0.15">
      <c r="A4343" s="36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</row>
    <row r="4344" spans="1:154" x14ac:dyDescent="0.15">
      <c r="A4344" s="36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</row>
    <row r="4345" spans="1:154" x14ac:dyDescent="0.15">
      <c r="A4345" s="36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</row>
    <row r="4346" spans="1:154" x14ac:dyDescent="0.15">
      <c r="A4346" s="36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</row>
    <row r="4347" spans="1:154" x14ac:dyDescent="0.15">
      <c r="A4347" s="36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</row>
    <row r="4348" spans="1:154" x14ac:dyDescent="0.15">
      <c r="A4348" s="36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</row>
    <row r="4349" spans="1:154" x14ac:dyDescent="0.15">
      <c r="A4349" s="36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</row>
    <row r="4350" spans="1:154" x14ac:dyDescent="0.15">
      <c r="A4350" s="36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</row>
    <row r="4351" spans="1:154" x14ac:dyDescent="0.15">
      <c r="A4351" s="36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</row>
    <row r="4352" spans="1:154" x14ac:dyDescent="0.15">
      <c r="A4352" s="36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</row>
    <row r="4353" spans="1:154" x14ac:dyDescent="0.15">
      <c r="A4353" s="36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</row>
    <row r="4354" spans="1:154" x14ac:dyDescent="0.15">
      <c r="A4354" s="36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</row>
    <row r="4355" spans="1:154" x14ac:dyDescent="0.15">
      <c r="A4355" s="36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</row>
    <row r="4356" spans="1:154" x14ac:dyDescent="0.15">
      <c r="A4356" s="36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</row>
    <row r="4357" spans="1:154" x14ac:dyDescent="0.15">
      <c r="A4357" s="36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</row>
    <row r="4358" spans="1:154" x14ac:dyDescent="0.15">
      <c r="A4358" s="36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</row>
    <row r="4359" spans="1:154" x14ac:dyDescent="0.15">
      <c r="A4359" s="36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</row>
    <row r="4360" spans="1:154" x14ac:dyDescent="0.15">
      <c r="A4360" s="36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</row>
    <row r="4361" spans="1:154" x14ac:dyDescent="0.15">
      <c r="A4361" s="36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</row>
    <row r="4362" spans="1:154" x14ac:dyDescent="0.15">
      <c r="A4362" s="36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</row>
    <row r="4363" spans="1:154" x14ac:dyDescent="0.15">
      <c r="A4363" s="36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</row>
    <row r="4364" spans="1:154" x14ac:dyDescent="0.15">
      <c r="A4364" s="36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</row>
    <row r="4365" spans="1:154" x14ac:dyDescent="0.15">
      <c r="A4365" s="36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</row>
    <row r="4366" spans="1:154" x14ac:dyDescent="0.15">
      <c r="A4366" s="36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</row>
    <row r="4367" spans="1:154" x14ac:dyDescent="0.15">
      <c r="A4367" s="36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</row>
    <row r="4368" spans="1:154" x14ac:dyDescent="0.15">
      <c r="A4368" s="36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</row>
    <row r="4369" spans="1:154" x14ac:dyDescent="0.15">
      <c r="A4369" s="36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</row>
    <row r="4370" spans="1:154" x14ac:dyDescent="0.15">
      <c r="A4370" s="36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</row>
    <row r="4371" spans="1:154" x14ac:dyDescent="0.15">
      <c r="A4371" s="36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</row>
    <row r="4372" spans="1:154" x14ac:dyDescent="0.15">
      <c r="A4372" s="36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</row>
    <row r="4373" spans="1:154" x14ac:dyDescent="0.15">
      <c r="A4373" s="36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</row>
    <row r="4374" spans="1:154" x14ac:dyDescent="0.15">
      <c r="A4374" s="36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</row>
    <row r="4375" spans="1:154" x14ac:dyDescent="0.15">
      <c r="A4375" s="36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</row>
    <row r="4376" spans="1:154" x14ac:dyDescent="0.15">
      <c r="A4376" s="36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</row>
    <row r="4377" spans="1:154" x14ac:dyDescent="0.15">
      <c r="A4377" s="36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</row>
    <row r="4378" spans="1:154" x14ac:dyDescent="0.15">
      <c r="A4378" s="36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</row>
    <row r="4379" spans="1:154" x14ac:dyDescent="0.15">
      <c r="A4379" s="36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</row>
    <row r="4380" spans="1:154" x14ac:dyDescent="0.15">
      <c r="A4380" s="36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</row>
    <row r="4381" spans="1:154" x14ac:dyDescent="0.15">
      <c r="A4381" s="36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</row>
    <row r="4382" spans="1:154" x14ac:dyDescent="0.15">
      <c r="A4382" s="36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</row>
    <row r="4383" spans="1:154" x14ac:dyDescent="0.15">
      <c r="A4383" s="36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</row>
    <row r="4384" spans="1:154" x14ac:dyDescent="0.15">
      <c r="A4384" s="36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</row>
    <row r="4385" spans="1:154" x14ac:dyDescent="0.15">
      <c r="A4385" s="36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</row>
    <row r="4386" spans="1:154" x14ac:dyDescent="0.15">
      <c r="A4386" s="36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</row>
    <row r="4387" spans="1:154" x14ac:dyDescent="0.15">
      <c r="A4387" s="36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</row>
    <row r="4388" spans="1:154" x14ac:dyDescent="0.15">
      <c r="A4388" s="36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</row>
    <row r="4389" spans="1:154" x14ac:dyDescent="0.15">
      <c r="A4389" s="36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</row>
    <row r="4390" spans="1:154" x14ac:dyDescent="0.15">
      <c r="A4390" s="36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</row>
    <row r="4391" spans="1:154" x14ac:dyDescent="0.15">
      <c r="A4391" s="36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</row>
    <row r="4392" spans="1:154" x14ac:dyDescent="0.15">
      <c r="A4392" s="36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</row>
    <row r="4393" spans="1:154" x14ac:dyDescent="0.15">
      <c r="A4393" s="36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</row>
    <row r="4394" spans="1:154" x14ac:dyDescent="0.15">
      <c r="A4394" s="36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</row>
    <row r="4395" spans="1:154" x14ac:dyDescent="0.15">
      <c r="A4395" s="36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</row>
    <row r="4396" spans="1:154" x14ac:dyDescent="0.15">
      <c r="A4396" s="36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4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</row>
    <row r="4397" spans="1:154" x14ac:dyDescent="0.15">
      <c r="A4397" s="36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</row>
    <row r="4398" spans="1:154" x14ac:dyDescent="0.15">
      <c r="A4398" s="36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</row>
    <row r="4399" spans="1:154" x14ac:dyDescent="0.15">
      <c r="A4399" s="36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</row>
    <row r="4400" spans="1:154" x14ac:dyDescent="0.15">
      <c r="A4400" s="36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</row>
    <row r="4401" spans="1:154" x14ac:dyDescent="0.15">
      <c r="A4401" s="36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</row>
    <row r="4402" spans="1:154" x14ac:dyDescent="0.15">
      <c r="A4402" s="36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</row>
    <row r="4403" spans="1:154" x14ac:dyDescent="0.15">
      <c r="A4403" s="36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</row>
    <row r="4404" spans="1:154" x14ac:dyDescent="0.15">
      <c r="A4404" s="36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</row>
    <row r="4405" spans="1:154" x14ac:dyDescent="0.15">
      <c r="A4405" s="36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</row>
    <row r="4406" spans="1:154" x14ac:dyDescent="0.15">
      <c r="A4406" s="36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</row>
    <row r="4407" spans="1:154" x14ac:dyDescent="0.15">
      <c r="A4407" s="36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</row>
    <row r="4408" spans="1:154" x14ac:dyDescent="0.15">
      <c r="A4408" s="36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</row>
    <row r="4409" spans="1:154" x14ac:dyDescent="0.15">
      <c r="A4409" s="36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</row>
    <row r="4410" spans="1:154" x14ac:dyDescent="0.15">
      <c r="A4410" s="36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</row>
    <row r="4411" spans="1:154" x14ac:dyDescent="0.15">
      <c r="A4411" s="36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</row>
    <row r="4412" spans="1:154" x14ac:dyDescent="0.15">
      <c r="A4412" s="36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</row>
    <row r="4413" spans="1:154" x14ac:dyDescent="0.15">
      <c r="A4413" s="36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</row>
    <row r="4414" spans="1:154" x14ac:dyDescent="0.15">
      <c r="A4414" s="36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</row>
    <row r="4415" spans="1:154" x14ac:dyDescent="0.15">
      <c r="A4415" s="36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</row>
    <row r="4416" spans="1:154" x14ac:dyDescent="0.15">
      <c r="A4416" s="36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</row>
    <row r="4417" spans="1:154" x14ac:dyDescent="0.15">
      <c r="A4417" s="36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</row>
    <row r="4418" spans="1:154" x14ac:dyDescent="0.15">
      <c r="A4418" s="36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</row>
    <row r="4419" spans="1:154" x14ac:dyDescent="0.15">
      <c r="A4419" s="36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</row>
    <row r="4420" spans="1:154" x14ac:dyDescent="0.15">
      <c r="A4420" s="36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</row>
    <row r="4421" spans="1:154" x14ac:dyDescent="0.15">
      <c r="A4421" s="36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</row>
    <row r="4422" spans="1:154" x14ac:dyDescent="0.15">
      <c r="A4422" s="36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</row>
    <row r="4423" spans="1:154" x14ac:dyDescent="0.15">
      <c r="A4423" s="36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</row>
    <row r="4424" spans="1:154" x14ac:dyDescent="0.15">
      <c r="A4424" s="36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</row>
    <row r="4425" spans="1:154" x14ac:dyDescent="0.15">
      <c r="A4425" s="36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</row>
    <row r="4426" spans="1:154" x14ac:dyDescent="0.15">
      <c r="A4426" s="36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</row>
    <row r="4427" spans="1:154" x14ac:dyDescent="0.15">
      <c r="A4427" s="36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</row>
    <row r="4428" spans="1:154" x14ac:dyDescent="0.15">
      <c r="A4428" s="36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</row>
    <row r="4429" spans="1:154" x14ac:dyDescent="0.15">
      <c r="A4429" s="36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</row>
    <row r="4430" spans="1:154" x14ac:dyDescent="0.15">
      <c r="A4430" s="36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</row>
    <row r="4431" spans="1:154" x14ac:dyDescent="0.15">
      <c r="A4431" s="36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</row>
    <row r="4432" spans="1:154" x14ac:dyDescent="0.15">
      <c r="A4432" s="36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</row>
    <row r="4433" spans="1:154" x14ac:dyDescent="0.15">
      <c r="A4433" s="36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</row>
    <row r="4434" spans="1:154" x14ac:dyDescent="0.15">
      <c r="A4434" s="36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</row>
    <row r="4435" spans="1:154" x14ac:dyDescent="0.15">
      <c r="A4435" s="36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</row>
    <row r="4436" spans="1:154" x14ac:dyDescent="0.15">
      <c r="A4436" s="36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</row>
    <row r="4437" spans="1:154" x14ac:dyDescent="0.15">
      <c r="A4437" s="36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</row>
    <row r="4438" spans="1:154" x14ac:dyDescent="0.15">
      <c r="A4438" s="36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</row>
    <row r="4439" spans="1:154" x14ac:dyDescent="0.15">
      <c r="A4439" s="36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</row>
    <row r="4440" spans="1:154" x14ac:dyDescent="0.15">
      <c r="A4440" s="36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</row>
    <row r="4441" spans="1:154" x14ac:dyDescent="0.15">
      <c r="A4441" s="36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</row>
    <row r="4442" spans="1:154" x14ac:dyDescent="0.15">
      <c r="A4442" s="36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</row>
    <row r="4443" spans="1:154" x14ac:dyDescent="0.15">
      <c r="A4443" s="36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</row>
    <row r="4444" spans="1:154" x14ac:dyDescent="0.15">
      <c r="A4444" s="36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</row>
    <row r="4445" spans="1:154" x14ac:dyDescent="0.15">
      <c r="A4445" s="36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</row>
    <row r="4446" spans="1:154" x14ac:dyDescent="0.15">
      <c r="A4446" s="36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</row>
    <row r="4447" spans="1:154" x14ac:dyDescent="0.15">
      <c r="A4447" s="36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</row>
    <row r="4448" spans="1:154" x14ac:dyDescent="0.15">
      <c r="A4448" s="36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</row>
    <row r="4449" spans="1:154" x14ac:dyDescent="0.15">
      <c r="A4449" s="36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</row>
    <row r="4450" spans="1:154" x14ac:dyDescent="0.15">
      <c r="A4450" s="36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</row>
    <row r="4451" spans="1:154" x14ac:dyDescent="0.15">
      <c r="A4451" s="36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</row>
    <row r="4452" spans="1:154" x14ac:dyDescent="0.15">
      <c r="A4452" s="36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</row>
    <row r="4453" spans="1:154" x14ac:dyDescent="0.15">
      <c r="A4453" s="36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</row>
    <row r="4454" spans="1:154" x14ac:dyDescent="0.15">
      <c r="A4454" s="36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</row>
    <row r="4455" spans="1:154" x14ac:dyDescent="0.15">
      <c r="A4455" s="36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</row>
    <row r="4456" spans="1:154" x14ac:dyDescent="0.15">
      <c r="A4456" s="36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</row>
    <row r="4457" spans="1:154" x14ac:dyDescent="0.15">
      <c r="A4457" s="36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</row>
    <row r="4458" spans="1:154" x14ac:dyDescent="0.15">
      <c r="A4458" s="36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</row>
    <row r="4459" spans="1:154" x14ac:dyDescent="0.15">
      <c r="A4459" s="36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</row>
    <row r="4460" spans="1:154" x14ac:dyDescent="0.15">
      <c r="A4460" s="36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</row>
    <row r="4461" spans="1:154" x14ac:dyDescent="0.15">
      <c r="A4461" s="36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</row>
    <row r="4462" spans="1:154" x14ac:dyDescent="0.15">
      <c r="A4462" s="36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</row>
    <row r="4463" spans="1:154" x14ac:dyDescent="0.15">
      <c r="A4463" s="36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</row>
    <row r="4464" spans="1:154" x14ac:dyDescent="0.15">
      <c r="A4464" s="36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</row>
    <row r="4465" spans="1:154" x14ac:dyDescent="0.15">
      <c r="A4465" s="36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</row>
    <row r="4466" spans="1:154" x14ac:dyDescent="0.15">
      <c r="A4466" s="36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</row>
    <row r="4467" spans="1:154" x14ac:dyDescent="0.15">
      <c r="A4467" s="36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</row>
    <row r="4468" spans="1:154" x14ac:dyDescent="0.15">
      <c r="A4468" s="36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</row>
    <row r="4469" spans="1:154" x14ac:dyDescent="0.15">
      <c r="A4469" s="36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</row>
    <row r="4470" spans="1:154" x14ac:dyDescent="0.15">
      <c r="A4470" s="36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</row>
    <row r="4471" spans="1:154" x14ac:dyDescent="0.15">
      <c r="A4471" s="36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</row>
    <row r="4472" spans="1:154" x14ac:dyDescent="0.15">
      <c r="A4472" s="36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</row>
    <row r="4473" spans="1:154" x14ac:dyDescent="0.15">
      <c r="A4473" s="36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</row>
    <row r="4474" spans="1:154" x14ac:dyDescent="0.15">
      <c r="A4474" s="36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</row>
    <row r="4475" spans="1:154" x14ac:dyDescent="0.15">
      <c r="A4475" s="36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</row>
    <row r="4476" spans="1:154" x14ac:dyDescent="0.15">
      <c r="A4476" s="36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</row>
    <row r="4477" spans="1:154" x14ac:dyDescent="0.15">
      <c r="A4477" s="36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</row>
    <row r="4478" spans="1:154" x14ac:dyDescent="0.15">
      <c r="A4478" s="36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</row>
    <row r="4479" spans="1:154" x14ac:dyDescent="0.15">
      <c r="A4479" s="36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</row>
    <row r="4480" spans="1:154" x14ac:dyDescent="0.15">
      <c r="A4480" s="36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</row>
    <row r="4481" spans="1:154" x14ac:dyDescent="0.15">
      <c r="A4481" s="36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</row>
    <row r="4482" spans="1:154" x14ac:dyDescent="0.15">
      <c r="A4482" s="36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</row>
    <row r="4483" spans="1:154" x14ac:dyDescent="0.15">
      <c r="A4483" s="36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</row>
    <row r="4484" spans="1:154" x14ac:dyDescent="0.15">
      <c r="A4484" s="36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</row>
    <row r="4485" spans="1:154" x14ac:dyDescent="0.15">
      <c r="A4485" s="36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</row>
    <row r="4486" spans="1:154" x14ac:dyDescent="0.15">
      <c r="A4486" s="36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</row>
    <row r="4487" spans="1:154" x14ac:dyDescent="0.15">
      <c r="A4487" s="36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</row>
    <row r="4488" spans="1:154" x14ac:dyDescent="0.15">
      <c r="A4488" s="36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</row>
    <row r="4489" spans="1:154" x14ac:dyDescent="0.15">
      <c r="A4489" s="36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</row>
    <row r="4490" spans="1:154" x14ac:dyDescent="0.15">
      <c r="A4490" s="36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</row>
    <row r="4491" spans="1:154" x14ac:dyDescent="0.15">
      <c r="A4491" s="36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</row>
    <row r="4492" spans="1:154" x14ac:dyDescent="0.15">
      <c r="A4492" s="36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</row>
    <row r="4493" spans="1:154" x14ac:dyDescent="0.15">
      <c r="A4493" s="36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</row>
    <row r="4494" spans="1:154" x14ac:dyDescent="0.15">
      <c r="A4494" s="36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</row>
    <row r="4495" spans="1:154" x14ac:dyDescent="0.15">
      <c r="A4495" s="36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</row>
    <row r="4496" spans="1:154" x14ac:dyDescent="0.15">
      <c r="A4496" s="36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</row>
    <row r="4497" spans="1:154" x14ac:dyDescent="0.15">
      <c r="A4497" s="36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</row>
    <row r="4498" spans="1:154" x14ac:dyDescent="0.15">
      <c r="A4498" s="36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</row>
    <row r="4499" spans="1:154" x14ac:dyDescent="0.15">
      <c r="A4499" s="36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</row>
    <row r="4500" spans="1:154" x14ac:dyDescent="0.15">
      <c r="A4500" s="36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</row>
    <row r="4501" spans="1:154" x14ac:dyDescent="0.15">
      <c r="A4501" s="36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</row>
    <row r="4502" spans="1:154" x14ac:dyDescent="0.15">
      <c r="A4502" s="36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</row>
    <row r="4503" spans="1:154" x14ac:dyDescent="0.15">
      <c r="A4503" s="36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</row>
    <row r="4504" spans="1:154" x14ac:dyDescent="0.15">
      <c r="A4504" s="36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</row>
    <row r="4505" spans="1:154" x14ac:dyDescent="0.15">
      <c r="A4505" s="36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</row>
    <row r="4506" spans="1:154" x14ac:dyDescent="0.15">
      <c r="A4506" s="36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</row>
    <row r="4507" spans="1:154" x14ac:dyDescent="0.15">
      <c r="A4507" s="36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</row>
    <row r="4508" spans="1:154" x14ac:dyDescent="0.15">
      <c r="A4508" s="36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</row>
    <row r="4509" spans="1:154" x14ac:dyDescent="0.15">
      <c r="A4509" s="36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</row>
    <row r="4510" spans="1:154" x14ac:dyDescent="0.15">
      <c r="A4510" s="36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</row>
    <row r="4511" spans="1:154" x14ac:dyDescent="0.15">
      <c r="A4511" s="36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</row>
    <row r="4512" spans="1:154" x14ac:dyDescent="0.15">
      <c r="A4512" s="36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</row>
    <row r="4513" spans="1:154" x14ac:dyDescent="0.15">
      <c r="A4513" s="36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</row>
    <row r="4514" spans="1:154" x14ac:dyDescent="0.15">
      <c r="A4514" s="36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</row>
    <row r="4515" spans="1:154" x14ac:dyDescent="0.15">
      <c r="A4515" s="36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</row>
    <row r="4516" spans="1:154" x14ac:dyDescent="0.15">
      <c r="A4516" s="36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</row>
    <row r="4517" spans="1:154" x14ac:dyDescent="0.15">
      <c r="A4517" s="36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</row>
    <row r="4518" spans="1:154" x14ac:dyDescent="0.15">
      <c r="A4518" s="36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</row>
    <row r="4519" spans="1:154" x14ac:dyDescent="0.15">
      <c r="A4519" s="36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</row>
    <row r="4520" spans="1:154" x14ac:dyDescent="0.15">
      <c r="A4520" s="36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</row>
    <row r="4521" spans="1:154" x14ac:dyDescent="0.15">
      <c r="A4521" s="36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</row>
    <row r="4522" spans="1:154" x14ac:dyDescent="0.15">
      <c r="A4522" s="36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</row>
    <row r="4523" spans="1:154" x14ac:dyDescent="0.15">
      <c r="A4523" s="36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</row>
    <row r="4524" spans="1:154" x14ac:dyDescent="0.15">
      <c r="A4524" s="36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</row>
    <row r="4525" spans="1:154" x14ac:dyDescent="0.15">
      <c r="A4525" s="36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</row>
    <row r="4526" spans="1:154" x14ac:dyDescent="0.15">
      <c r="A4526" s="36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</row>
    <row r="4527" spans="1:154" x14ac:dyDescent="0.15">
      <c r="A4527" s="36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</row>
    <row r="4528" spans="1:154" x14ac:dyDescent="0.15">
      <c r="A4528" s="36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</row>
    <row r="4529" spans="1:154" x14ac:dyDescent="0.15">
      <c r="A4529" s="36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</row>
    <row r="4530" spans="1:154" x14ac:dyDescent="0.15">
      <c r="A4530" s="36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</row>
    <row r="4531" spans="1:154" x14ac:dyDescent="0.15">
      <c r="A4531" s="36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</row>
    <row r="4532" spans="1:154" x14ac:dyDescent="0.15">
      <c r="A4532" s="36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</row>
    <row r="4533" spans="1:154" x14ac:dyDescent="0.15">
      <c r="A4533" s="36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</row>
    <row r="4534" spans="1:154" x14ac:dyDescent="0.15">
      <c r="A4534" s="36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</row>
    <row r="4535" spans="1:154" x14ac:dyDescent="0.15">
      <c r="A4535" s="36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</row>
    <row r="4536" spans="1:154" x14ac:dyDescent="0.15">
      <c r="A4536" s="36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</row>
    <row r="4537" spans="1:154" x14ac:dyDescent="0.15">
      <c r="A4537" s="36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</row>
    <row r="4538" spans="1:154" x14ac:dyDescent="0.15">
      <c r="A4538" s="36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</row>
    <row r="4539" spans="1:154" x14ac:dyDescent="0.15">
      <c r="A4539" s="36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</row>
    <row r="4540" spans="1:154" x14ac:dyDescent="0.15">
      <c r="A4540" s="36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</row>
    <row r="4541" spans="1:154" x14ac:dyDescent="0.15">
      <c r="A4541" s="36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</row>
    <row r="4542" spans="1:154" x14ac:dyDescent="0.15">
      <c r="A4542" s="36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</row>
    <row r="4543" spans="1:154" x14ac:dyDescent="0.15">
      <c r="A4543" s="36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</row>
    <row r="4544" spans="1:154" x14ac:dyDescent="0.15">
      <c r="A4544" s="36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</row>
    <row r="4545" spans="1:154" x14ac:dyDescent="0.15">
      <c r="A4545" s="36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</row>
    <row r="4546" spans="1:154" x14ac:dyDescent="0.15">
      <c r="A4546" s="36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</row>
    <row r="4547" spans="1:154" x14ac:dyDescent="0.15">
      <c r="A4547" s="36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</row>
    <row r="4548" spans="1:154" x14ac:dyDescent="0.15">
      <c r="A4548" s="36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</row>
    <row r="4549" spans="1:154" x14ac:dyDescent="0.15">
      <c r="A4549" s="36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</row>
    <row r="4550" spans="1:154" x14ac:dyDescent="0.15">
      <c r="A4550" s="36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</row>
    <row r="4551" spans="1:154" x14ac:dyDescent="0.15">
      <c r="A4551" s="36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</row>
    <row r="4552" spans="1:154" x14ac:dyDescent="0.15">
      <c r="A4552" s="36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</row>
    <row r="4553" spans="1:154" x14ac:dyDescent="0.15">
      <c r="A4553" s="36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</row>
    <row r="4554" spans="1:154" x14ac:dyDescent="0.15">
      <c r="A4554" s="36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</row>
    <row r="4555" spans="1:154" x14ac:dyDescent="0.15">
      <c r="A4555" s="36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</row>
    <row r="4556" spans="1:154" x14ac:dyDescent="0.15">
      <c r="A4556" s="36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</row>
    <row r="4557" spans="1:154" x14ac:dyDescent="0.15">
      <c r="A4557" s="36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</row>
    <row r="4558" spans="1:154" x14ac:dyDescent="0.15">
      <c r="A4558" s="36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</row>
    <row r="4559" spans="1:154" x14ac:dyDescent="0.15">
      <c r="A4559" s="36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</row>
    <row r="4560" spans="1:154" x14ac:dyDescent="0.15">
      <c r="A4560" s="36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</row>
    <row r="4561" spans="1:154" x14ac:dyDescent="0.15">
      <c r="A4561" s="36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</row>
    <row r="4562" spans="1:154" x14ac:dyDescent="0.15">
      <c r="A4562" s="36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</row>
    <row r="4563" spans="1:154" x14ac:dyDescent="0.15">
      <c r="A4563" s="36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</row>
    <row r="4564" spans="1:154" x14ac:dyDescent="0.15">
      <c r="A4564" s="36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</row>
    <row r="4565" spans="1:154" x14ac:dyDescent="0.15">
      <c r="A4565" s="36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</row>
    <row r="4566" spans="1:154" x14ac:dyDescent="0.15">
      <c r="A4566" s="36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</row>
    <row r="4567" spans="1:154" x14ac:dyDescent="0.15">
      <c r="A4567" s="36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</row>
    <row r="4568" spans="1:154" x14ac:dyDescent="0.15">
      <c r="A4568" s="36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</row>
    <row r="4569" spans="1:154" x14ac:dyDescent="0.15">
      <c r="A4569" s="36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</row>
    <row r="4570" spans="1:154" x14ac:dyDescent="0.15">
      <c r="A4570" s="36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</row>
    <row r="4571" spans="1:154" x14ac:dyDescent="0.15">
      <c r="A4571" s="36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</row>
    <row r="4572" spans="1:154" x14ac:dyDescent="0.15">
      <c r="A4572" s="36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</row>
    <row r="4573" spans="1:154" x14ac:dyDescent="0.15">
      <c r="A4573" s="36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</row>
    <row r="4574" spans="1:154" x14ac:dyDescent="0.15">
      <c r="A4574" s="36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</row>
    <row r="4575" spans="1:154" x14ac:dyDescent="0.15">
      <c r="A4575" s="36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</row>
    <row r="4576" spans="1:154" x14ac:dyDescent="0.15">
      <c r="A4576" s="36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</row>
    <row r="4577" spans="1:154" x14ac:dyDescent="0.15">
      <c r="A4577" s="36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</row>
    <row r="4578" spans="1:154" x14ac:dyDescent="0.15">
      <c r="A4578" s="36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</row>
    <row r="4579" spans="1:154" x14ac:dyDescent="0.15">
      <c r="A4579" s="36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</row>
    <row r="4580" spans="1:154" x14ac:dyDescent="0.15">
      <c r="A4580" s="36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</row>
    <row r="4581" spans="1:154" x14ac:dyDescent="0.15">
      <c r="A4581" s="36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4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</row>
    <row r="4582" spans="1:154" x14ac:dyDescent="0.15">
      <c r="A4582" s="36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</row>
    <row r="4583" spans="1:154" x14ac:dyDescent="0.15">
      <c r="A4583" s="36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</row>
    <row r="4584" spans="1:154" x14ac:dyDescent="0.15">
      <c r="A4584" s="36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</row>
    <row r="4585" spans="1:154" x14ac:dyDescent="0.15">
      <c r="A4585" s="36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</row>
    <row r="4586" spans="1:154" x14ac:dyDescent="0.15">
      <c r="A4586" s="36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</row>
    <row r="4587" spans="1:154" x14ac:dyDescent="0.15">
      <c r="A4587" s="36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</row>
    <row r="4588" spans="1:154" x14ac:dyDescent="0.15">
      <c r="A4588" s="36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</row>
    <row r="4589" spans="1:154" x14ac:dyDescent="0.15">
      <c r="A4589" s="36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</row>
    <row r="4590" spans="1:154" x14ac:dyDescent="0.15">
      <c r="A4590" s="36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</row>
    <row r="4591" spans="1:154" x14ac:dyDescent="0.15">
      <c r="A4591" s="36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</row>
    <row r="4592" spans="1:154" x14ac:dyDescent="0.15">
      <c r="A4592" s="36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</row>
    <row r="4593" spans="1:154" x14ac:dyDescent="0.15">
      <c r="A4593" s="36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</row>
    <row r="4594" spans="1:154" x14ac:dyDescent="0.15">
      <c r="A4594" s="36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</row>
    <row r="4595" spans="1:154" x14ac:dyDescent="0.15">
      <c r="A4595" s="36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</row>
    <row r="4596" spans="1:154" x14ac:dyDescent="0.15">
      <c r="A4596" s="36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</row>
    <row r="4597" spans="1:154" x14ac:dyDescent="0.15">
      <c r="A4597" s="36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</row>
    <row r="4598" spans="1:154" x14ac:dyDescent="0.15">
      <c r="A4598" s="36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</row>
    <row r="4599" spans="1:154" x14ac:dyDescent="0.15">
      <c r="A4599" s="36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</row>
    <row r="4600" spans="1:154" x14ac:dyDescent="0.15">
      <c r="A4600" s="36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</row>
    <row r="4601" spans="1:154" x14ac:dyDescent="0.15">
      <c r="A4601" s="36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</row>
    <row r="4602" spans="1:154" x14ac:dyDescent="0.15">
      <c r="A4602" s="36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</row>
    <row r="4603" spans="1:154" x14ac:dyDescent="0.15">
      <c r="A4603" s="36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</row>
    <row r="4604" spans="1:154" x14ac:dyDescent="0.15">
      <c r="A4604" s="36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</row>
    <row r="4605" spans="1:154" x14ac:dyDescent="0.15">
      <c r="A4605" s="36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</row>
    <row r="4606" spans="1:154" x14ac:dyDescent="0.15">
      <c r="A4606" s="36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</row>
    <row r="4607" spans="1:154" x14ac:dyDescent="0.15">
      <c r="A4607" s="36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</row>
    <row r="4608" spans="1:154" x14ac:dyDescent="0.15">
      <c r="A4608" s="36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</row>
    <row r="4609" spans="1:154" x14ac:dyDescent="0.15">
      <c r="A4609" s="36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</row>
    <row r="4610" spans="1:154" x14ac:dyDescent="0.15">
      <c r="A4610" s="36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</row>
    <row r="4611" spans="1:154" x14ac:dyDescent="0.15">
      <c r="A4611" s="36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</row>
    <row r="4612" spans="1:154" x14ac:dyDescent="0.15">
      <c r="A4612" s="36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</row>
    <row r="4613" spans="1:154" x14ac:dyDescent="0.15">
      <c r="A4613" s="36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</row>
    <row r="4614" spans="1:154" x14ac:dyDescent="0.15">
      <c r="A4614" s="36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</row>
    <row r="4615" spans="1:154" x14ac:dyDescent="0.15">
      <c r="A4615" s="36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</row>
    <row r="4616" spans="1:154" x14ac:dyDescent="0.15">
      <c r="A4616" s="36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</row>
    <row r="4617" spans="1:154" x14ac:dyDescent="0.15">
      <c r="A4617" s="36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</row>
    <row r="4618" spans="1:154" x14ac:dyDescent="0.15">
      <c r="A4618" s="36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</row>
    <row r="4619" spans="1:154" x14ac:dyDescent="0.15">
      <c r="A4619" s="36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</row>
    <row r="4620" spans="1:154" x14ac:dyDescent="0.15">
      <c r="A4620" s="36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</row>
    <row r="4621" spans="1:154" x14ac:dyDescent="0.15">
      <c r="A4621" s="36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</row>
    <row r="4622" spans="1:154" x14ac:dyDescent="0.15">
      <c r="A4622" s="36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</row>
    <row r="4623" spans="1:154" x14ac:dyDescent="0.15">
      <c r="A4623" s="36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</row>
    <row r="4624" spans="1:154" x14ac:dyDescent="0.15">
      <c r="A4624" s="36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</row>
    <row r="4625" spans="1:154" x14ac:dyDescent="0.15">
      <c r="A4625" s="36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</row>
    <row r="4626" spans="1:154" x14ac:dyDescent="0.15">
      <c r="A4626" s="36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</row>
    <row r="4627" spans="1:154" x14ac:dyDescent="0.15">
      <c r="A4627" s="36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</row>
    <row r="4628" spans="1:154" x14ac:dyDescent="0.15">
      <c r="A4628" s="36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</row>
    <row r="4629" spans="1:154" x14ac:dyDescent="0.15">
      <c r="A4629" s="36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</row>
    <row r="4630" spans="1:154" x14ac:dyDescent="0.15">
      <c r="A4630" s="36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</row>
    <row r="4631" spans="1:154" x14ac:dyDescent="0.15">
      <c r="A4631" s="36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</row>
    <row r="4632" spans="1:154" x14ac:dyDescent="0.15">
      <c r="A4632" s="36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</row>
    <row r="4633" spans="1:154" x14ac:dyDescent="0.15">
      <c r="A4633" s="36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</row>
    <row r="4634" spans="1:154" x14ac:dyDescent="0.15">
      <c r="A4634" s="36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</row>
    <row r="4635" spans="1:154" x14ac:dyDescent="0.15">
      <c r="A4635" s="36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</row>
    <row r="4636" spans="1:154" x14ac:dyDescent="0.15">
      <c r="A4636" s="36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</row>
    <row r="4637" spans="1:154" x14ac:dyDescent="0.15">
      <c r="A4637" s="36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</row>
    <row r="4638" spans="1:154" x14ac:dyDescent="0.15">
      <c r="A4638" s="36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</row>
    <row r="4639" spans="1:154" x14ac:dyDescent="0.15">
      <c r="A4639" s="36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</row>
    <row r="4640" spans="1:154" x14ac:dyDescent="0.15">
      <c r="A4640" s="36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</row>
    <row r="4641" spans="1:154" x14ac:dyDescent="0.15">
      <c r="A4641" s="36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</row>
    <row r="4642" spans="1:154" x14ac:dyDescent="0.15">
      <c r="A4642" s="36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</row>
    <row r="4643" spans="1:154" x14ac:dyDescent="0.15">
      <c r="A4643" s="36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</row>
    <row r="4644" spans="1:154" x14ac:dyDescent="0.15">
      <c r="A4644" s="36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</row>
    <row r="4645" spans="1:154" x14ac:dyDescent="0.15">
      <c r="A4645" s="36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</row>
    <row r="4646" spans="1:154" x14ac:dyDescent="0.15">
      <c r="A4646" s="36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</row>
    <row r="4647" spans="1:154" x14ac:dyDescent="0.15">
      <c r="A4647" s="36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</row>
    <row r="4648" spans="1:154" x14ac:dyDescent="0.15">
      <c r="A4648" s="36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</row>
    <row r="4649" spans="1:154" x14ac:dyDescent="0.15">
      <c r="A4649" s="36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</row>
    <row r="4650" spans="1:154" x14ac:dyDescent="0.15">
      <c r="A4650" s="36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</row>
    <row r="4651" spans="1:154" x14ac:dyDescent="0.15">
      <c r="A4651" s="36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</row>
    <row r="4652" spans="1:154" x14ac:dyDescent="0.15">
      <c r="A4652" s="36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</row>
    <row r="4653" spans="1:154" x14ac:dyDescent="0.15">
      <c r="A4653" s="36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</row>
    <row r="4654" spans="1:154" x14ac:dyDescent="0.15">
      <c r="A4654" s="36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</row>
    <row r="4655" spans="1:154" x14ac:dyDescent="0.15">
      <c r="A4655" s="36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</row>
    <row r="4656" spans="1:154" x14ac:dyDescent="0.15">
      <c r="A4656" s="36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</row>
    <row r="4657" spans="1:154" x14ac:dyDescent="0.15">
      <c r="A4657" s="36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</row>
    <row r="4658" spans="1:154" x14ac:dyDescent="0.15">
      <c r="A4658" s="36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</row>
    <row r="4659" spans="1:154" x14ac:dyDescent="0.15">
      <c r="A4659" s="36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</row>
    <row r="4660" spans="1:154" x14ac:dyDescent="0.15">
      <c r="A4660" s="36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</row>
    <row r="4661" spans="1:154" x14ac:dyDescent="0.15">
      <c r="A4661" s="36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</row>
    <row r="4662" spans="1:154" x14ac:dyDescent="0.15">
      <c r="A4662" s="36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</row>
    <row r="4663" spans="1:154" x14ac:dyDescent="0.15">
      <c r="A4663" s="36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</row>
    <row r="4664" spans="1:154" x14ac:dyDescent="0.15">
      <c r="A4664" s="36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</row>
    <row r="4665" spans="1:154" x14ac:dyDescent="0.15">
      <c r="A4665" s="36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</row>
    <row r="4666" spans="1:154" x14ac:dyDescent="0.15">
      <c r="A4666" s="36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</row>
    <row r="4667" spans="1:154" x14ac:dyDescent="0.15">
      <c r="A4667" s="36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</row>
    <row r="4668" spans="1:154" x14ac:dyDescent="0.15">
      <c r="A4668" s="36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</row>
    <row r="4669" spans="1:154" x14ac:dyDescent="0.15">
      <c r="A4669" s="36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</row>
    <row r="4670" spans="1:154" x14ac:dyDescent="0.15">
      <c r="A4670" s="36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</row>
    <row r="4671" spans="1:154" x14ac:dyDescent="0.15">
      <c r="A4671" s="36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</row>
    <row r="4672" spans="1:154" x14ac:dyDescent="0.15">
      <c r="A4672" s="36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</row>
    <row r="4673" spans="1:154" x14ac:dyDescent="0.15">
      <c r="A4673" s="36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</row>
    <row r="4674" spans="1:154" x14ac:dyDescent="0.15">
      <c r="A4674" s="36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</row>
    <row r="4675" spans="1:154" x14ac:dyDescent="0.15">
      <c r="A4675" s="36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</row>
    <row r="4676" spans="1:154" x14ac:dyDescent="0.15">
      <c r="A4676" s="36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</row>
    <row r="4677" spans="1:154" x14ac:dyDescent="0.15">
      <c r="A4677" s="36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</row>
    <row r="4678" spans="1:154" x14ac:dyDescent="0.15">
      <c r="A4678" s="36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</row>
    <row r="4679" spans="1:154" x14ac:dyDescent="0.15">
      <c r="A4679" s="36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</row>
    <row r="4680" spans="1:154" x14ac:dyDescent="0.15">
      <c r="A4680" s="36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</row>
    <row r="4681" spans="1:154" x14ac:dyDescent="0.15">
      <c r="A4681" s="36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</row>
    <row r="4682" spans="1:154" x14ac:dyDescent="0.15">
      <c r="A4682" s="36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</row>
    <row r="4683" spans="1:154" x14ac:dyDescent="0.15">
      <c r="A4683" s="36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</row>
    <row r="4684" spans="1:154" x14ac:dyDescent="0.15">
      <c r="A4684" s="36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</row>
    <row r="4685" spans="1:154" x14ac:dyDescent="0.15">
      <c r="A4685" s="36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</row>
    <row r="4686" spans="1:154" x14ac:dyDescent="0.15">
      <c r="A4686" s="36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</row>
    <row r="4687" spans="1:154" x14ac:dyDescent="0.15">
      <c r="A4687" s="36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</row>
    <row r="4688" spans="1:154" x14ac:dyDescent="0.15">
      <c r="A4688" s="36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</row>
    <row r="4689" spans="1:154" x14ac:dyDescent="0.15">
      <c r="A4689" s="36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</row>
    <row r="4690" spans="1:154" x14ac:dyDescent="0.15">
      <c r="A4690" s="36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</row>
    <row r="4691" spans="1:154" x14ac:dyDescent="0.15">
      <c r="A4691" s="36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</row>
    <row r="4692" spans="1:154" x14ac:dyDescent="0.15">
      <c r="A4692" s="36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</row>
    <row r="4693" spans="1:154" x14ac:dyDescent="0.15">
      <c r="A4693" s="36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</row>
    <row r="4694" spans="1:154" x14ac:dyDescent="0.15">
      <c r="A4694" s="36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</row>
    <row r="4695" spans="1:154" x14ac:dyDescent="0.15">
      <c r="A4695" s="36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</row>
    <row r="4696" spans="1:154" x14ac:dyDescent="0.15">
      <c r="A4696" s="36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</row>
    <row r="4697" spans="1:154" x14ac:dyDescent="0.15">
      <c r="A4697" s="36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</row>
    <row r="4698" spans="1:154" x14ac:dyDescent="0.15">
      <c r="A4698" s="36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</row>
    <row r="4699" spans="1:154" x14ac:dyDescent="0.15">
      <c r="A4699" s="36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</row>
    <row r="4700" spans="1:154" x14ac:dyDescent="0.15">
      <c r="A4700" s="36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</row>
    <row r="4701" spans="1:154" x14ac:dyDescent="0.15">
      <c r="A4701" s="36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</row>
    <row r="4702" spans="1:154" x14ac:dyDescent="0.15">
      <c r="A4702" s="36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</row>
    <row r="4703" spans="1:154" x14ac:dyDescent="0.15">
      <c r="A4703" s="36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</row>
    <row r="4704" spans="1:154" x14ac:dyDescent="0.15">
      <c r="A4704" s="36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</row>
    <row r="4705" spans="1:154" x14ac:dyDescent="0.15">
      <c r="A4705" s="36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</row>
    <row r="4706" spans="1:154" x14ac:dyDescent="0.15">
      <c r="A4706" s="36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</row>
    <row r="4707" spans="1:154" x14ac:dyDescent="0.15">
      <c r="A4707" s="36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</row>
    <row r="4708" spans="1:154" x14ac:dyDescent="0.15">
      <c r="A4708" s="36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</row>
    <row r="4709" spans="1:154" x14ac:dyDescent="0.15">
      <c r="A4709" s="36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</row>
    <row r="4710" spans="1:154" x14ac:dyDescent="0.15">
      <c r="A4710" s="36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</row>
    <row r="4711" spans="1:154" x14ac:dyDescent="0.15">
      <c r="A4711" s="36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</row>
    <row r="4712" spans="1:154" x14ac:dyDescent="0.15">
      <c r="A4712" s="36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</row>
    <row r="4713" spans="1:154" x14ac:dyDescent="0.15">
      <c r="A4713" s="36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</row>
    <row r="4714" spans="1:154" x14ac:dyDescent="0.15">
      <c r="A4714" s="36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</row>
    <row r="4715" spans="1:154" x14ac:dyDescent="0.15">
      <c r="A4715" s="36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</row>
    <row r="4716" spans="1:154" x14ac:dyDescent="0.15">
      <c r="A4716" s="36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</row>
    <row r="4717" spans="1:154" x14ac:dyDescent="0.15">
      <c r="A4717" s="36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</row>
    <row r="4718" spans="1:154" x14ac:dyDescent="0.15">
      <c r="A4718" s="36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</row>
    <row r="4719" spans="1:154" x14ac:dyDescent="0.15">
      <c r="A4719" s="36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</row>
    <row r="4720" spans="1:154" x14ac:dyDescent="0.15">
      <c r="A4720" s="36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</row>
    <row r="4721" spans="1:154" x14ac:dyDescent="0.15">
      <c r="A4721" s="36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</row>
    <row r="4722" spans="1:154" x14ac:dyDescent="0.15">
      <c r="A4722" s="36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</row>
    <row r="4723" spans="1:154" x14ac:dyDescent="0.15">
      <c r="A4723" s="36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</row>
    <row r="4724" spans="1:154" x14ac:dyDescent="0.15">
      <c r="A4724" s="36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</row>
    <row r="4725" spans="1:154" x14ac:dyDescent="0.15">
      <c r="A4725" s="36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</row>
    <row r="4726" spans="1:154" x14ac:dyDescent="0.15">
      <c r="A4726" s="36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</row>
    <row r="4727" spans="1:154" x14ac:dyDescent="0.15">
      <c r="A4727" s="36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</row>
    <row r="4728" spans="1:154" x14ac:dyDescent="0.15">
      <c r="A4728" s="36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</row>
    <row r="4729" spans="1:154" x14ac:dyDescent="0.15">
      <c r="A4729" s="36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</row>
    <row r="4730" spans="1:154" x14ac:dyDescent="0.15">
      <c r="A4730" s="36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</row>
    <row r="4731" spans="1:154" x14ac:dyDescent="0.15">
      <c r="A4731" s="36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</row>
    <row r="4732" spans="1:154" x14ac:dyDescent="0.15">
      <c r="A4732" s="36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</row>
    <row r="4733" spans="1:154" x14ac:dyDescent="0.15">
      <c r="A4733" s="36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</row>
    <row r="4734" spans="1:154" x14ac:dyDescent="0.15">
      <c r="A4734" s="36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</row>
    <row r="4735" spans="1:154" x14ac:dyDescent="0.15">
      <c r="A4735" s="36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</row>
    <row r="4736" spans="1:154" x14ac:dyDescent="0.15">
      <c r="A4736" s="36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</row>
    <row r="4737" spans="1:154" x14ac:dyDescent="0.15">
      <c r="A4737" s="36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</row>
    <row r="4738" spans="1:154" x14ac:dyDescent="0.15">
      <c r="A4738" s="36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</row>
    <row r="4739" spans="1:154" x14ac:dyDescent="0.15">
      <c r="A4739" s="36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</row>
    <row r="4740" spans="1:154" x14ac:dyDescent="0.15">
      <c r="A4740" s="36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</row>
    <row r="4741" spans="1:154" x14ac:dyDescent="0.15">
      <c r="A4741" s="36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</row>
    <row r="4742" spans="1:154" x14ac:dyDescent="0.15">
      <c r="A4742" s="36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</row>
  </sheetData>
  <conditionalFormatting sqref="D2574:D2612">
    <cfRule type="expression" dxfId="5" priority="14">
      <formula>$P2574&gt;0</formula>
    </cfRule>
  </conditionalFormatting>
  <conditionalFormatting sqref="E2574:E2612">
    <cfRule type="expression" dxfId="4" priority="13">
      <formula>$M2574&gt;0</formula>
    </cfRule>
  </conditionalFormatting>
  <conditionalFormatting sqref="B2519:C2573 F2519:U2573">
    <cfRule type="expression" dxfId="3" priority="4">
      <formula>$P2519&gt;0</formula>
    </cfRule>
  </conditionalFormatting>
  <conditionalFormatting sqref="A2519:A2573">
    <cfRule type="expression" dxfId="2" priority="3">
      <formula>$P2519&gt;0</formula>
    </cfRule>
  </conditionalFormatting>
  <conditionalFormatting sqref="D2519:D2573">
    <cfRule type="expression" dxfId="1" priority="2">
      <formula>$P2519&gt;0</formula>
    </cfRule>
  </conditionalFormatting>
  <conditionalFormatting sqref="A12:U2518">
    <cfRule type="expression" dxfId="0" priority="1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2025-04-01T18:15:24Z</dcterms:modified>
</cp:coreProperties>
</file>